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業務量\令和4年度業務量\"/>
    </mc:Choice>
  </mc:AlternateContent>
  <bookViews>
    <workbookView xWindow="0" yWindow="0" windowWidth="24000" windowHeight="9510"/>
  </bookViews>
  <sheets>
    <sheet name="令和4年度合計" sheetId="14" r:id="rId1"/>
    <sheet name="令和4年4月" sheetId="1" r:id="rId2"/>
    <sheet name="令和4年5月" sheetId="2" r:id="rId3"/>
    <sheet name="令和4年6月" sheetId="3" r:id="rId4"/>
    <sheet name="令和4年7月" sheetId="4" r:id="rId5"/>
    <sheet name="令和4年8月" sheetId="5" r:id="rId6"/>
    <sheet name="令和4年9月" sheetId="6" r:id="rId7"/>
    <sheet name="令和4年10月" sheetId="7" r:id="rId8"/>
    <sheet name="令和4年11月" sheetId="8" r:id="rId9"/>
    <sheet name="令和4年12月" sheetId="9" r:id="rId10"/>
    <sheet name="令和5年1月" sheetId="10" r:id="rId11"/>
    <sheet name="令和5年2月" sheetId="11" r:id="rId12"/>
    <sheet name="令和5年3月" sheetId="12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cal_index_size" localSheetId="7">[1]!cal_index_size</definedName>
    <definedName name="cal_index_size" localSheetId="8">[1]!cal_index_size</definedName>
    <definedName name="cal_index_size" localSheetId="9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6">[1]!cal_index_size</definedName>
    <definedName name="cal_index_size" localSheetId="0">[1]!cal_index_size</definedName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>[1]!cal_index_size</definedName>
    <definedName name="cal_table_size" localSheetId="7">[1]!cal_table_size</definedName>
    <definedName name="cal_table_size" localSheetId="8">[1]!cal_table_size</definedName>
    <definedName name="cal_table_size" localSheetId="9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6">[1]!cal_table_size</definedName>
    <definedName name="cal_table_size" localSheetId="0">[1]!cal_table_size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>[1]!cal_table_size</definedName>
    <definedName name="CULC.cal_index_size" localSheetId="7">[2]!CULC.cal_index_size</definedName>
    <definedName name="CULC.cal_index_size" localSheetId="8">[2]!CULC.cal_index_size</definedName>
    <definedName name="CULC.cal_index_size" localSheetId="9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6">[2]!CULC.cal_index_size</definedName>
    <definedName name="CULC.cal_index_size" localSheetId="0">[2]!CULC.cal_index_size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>[2]!CULC.cal_index_size</definedName>
    <definedName name="HIDUKE" localSheetId="7">#REF!,#REF!,#REF!</definedName>
    <definedName name="HIDUKE" localSheetId="8">#REF!,#REF!,#REF!</definedName>
    <definedName name="HIDUKE" localSheetId="9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6">#REF!,#REF!,#REF!</definedName>
    <definedName name="HIDUKE" localSheetId="0">#REF!,#REF!,#REF!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>#REF!,#REF!,#REF!</definedName>
    <definedName name="_xlnm.Print_Area" localSheetId="7">令和4年10月!$A$1:$I$171</definedName>
    <definedName name="_xlnm.Print_Area" localSheetId="8">令和4年11月!$A$1:$I$170</definedName>
    <definedName name="_xlnm.Print_Area" localSheetId="9">令和4年12月!$A$1:$I$170</definedName>
    <definedName name="_xlnm.Print_Area" localSheetId="1">令和4年4月!$A$1:$I$170</definedName>
    <definedName name="_xlnm.Print_Area" localSheetId="2">令和4年5月!$A$1:$I$170</definedName>
    <definedName name="_xlnm.Print_Area" localSheetId="3">令和4年6月!$A$1:$I$170</definedName>
    <definedName name="_xlnm.Print_Area" localSheetId="4">令和4年7月!$A$1:$I$170</definedName>
    <definedName name="_xlnm.Print_Area" localSheetId="5">令和4年8月!$A$1:$I$170</definedName>
    <definedName name="_xlnm.Print_Area" localSheetId="6">令和4年9月!$A$1:$I$170</definedName>
    <definedName name="_xlnm.Print_Area" localSheetId="0">令和4年度合計!$A$1:$I$170</definedName>
    <definedName name="_xlnm.Print_Area" localSheetId="10">令和5年1月!$A$1:$I$170</definedName>
    <definedName name="_xlnm.Print_Area" localSheetId="11">令和5年2月!$A$1:$I$170</definedName>
    <definedName name="_xlnm.Print_Area" localSheetId="12">令和5年3月!$A$1:$I$171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7">[4]!ワイドに</definedName>
    <definedName name="ワイドに" localSheetId="8">[4]!ワイドに</definedName>
    <definedName name="ワイドに" localSheetId="9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6">[4]!ワイドに</definedName>
    <definedName name="ワイドに" localSheetId="0">[4]!ワイドに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>[4]!ワイドに</definedName>
    <definedName name="見やすく" localSheetId="7">[4]!見やすく</definedName>
    <definedName name="見やすく" localSheetId="8">[4]!見やすく</definedName>
    <definedName name="見やすく" localSheetId="9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6">[4]!見やすく</definedName>
    <definedName name="見やすく" localSheetId="0">[4]!見やすく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4" l="1"/>
  <c r="I11" i="14"/>
  <c r="I12" i="14"/>
  <c r="I13" i="14"/>
  <c r="I90" i="14" s="1"/>
  <c r="E91" i="14" s="1"/>
  <c r="E14" i="14"/>
  <c r="F14" i="14"/>
  <c r="G14" i="14"/>
  <c r="H14" i="14"/>
  <c r="I14" i="14" s="1"/>
  <c r="I15" i="14"/>
  <c r="I16" i="14"/>
  <c r="E17" i="14"/>
  <c r="F17" i="14"/>
  <c r="F89" i="14" s="1"/>
  <c r="F107" i="14" s="1"/>
  <c r="G17" i="14"/>
  <c r="H17" i="14"/>
  <c r="I17" i="14"/>
  <c r="I19" i="14"/>
  <c r="I20" i="14"/>
  <c r="E21" i="14"/>
  <c r="F21" i="14"/>
  <c r="G21" i="14"/>
  <c r="I21" i="14" s="1"/>
  <c r="H21" i="14"/>
  <c r="I22" i="14"/>
  <c r="I23" i="14"/>
  <c r="I24" i="14"/>
  <c r="I25" i="14"/>
  <c r="E28" i="14"/>
  <c r="F28" i="14"/>
  <c r="I28" i="14"/>
  <c r="I33" i="14"/>
  <c r="I34" i="14"/>
  <c r="I35" i="14"/>
  <c r="I36" i="14"/>
  <c r="E37" i="14"/>
  <c r="F37" i="14"/>
  <c r="G37" i="14"/>
  <c r="H37" i="14"/>
  <c r="I39" i="14"/>
  <c r="I40" i="14"/>
  <c r="I42" i="14"/>
  <c r="I47" i="14"/>
  <c r="I52" i="14"/>
  <c r="A55" i="14"/>
  <c r="I57" i="14"/>
  <c r="A58" i="14"/>
  <c r="A59" i="14"/>
  <c r="E64" i="14"/>
  <c r="F64" i="14"/>
  <c r="I64" i="14"/>
  <c r="I65" i="14"/>
  <c r="I66" i="14"/>
  <c r="I67" i="14"/>
  <c r="I68" i="14"/>
  <c r="I69" i="14"/>
  <c r="I70" i="14"/>
  <c r="E71" i="14"/>
  <c r="F71" i="14"/>
  <c r="G71" i="14"/>
  <c r="I71" i="14" s="1"/>
  <c r="H71" i="14"/>
  <c r="I72" i="14"/>
  <c r="I73" i="14"/>
  <c r="I74" i="14"/>
  <c r="I75" i="14"/>
  <c r="E76" i="14"/>
  <c r="F76" i="14"/>
  <c r="G76" i="14"/>
  <c r="I76" i="14" s="1"/>
  <c r="H76" i="14"/>
  <c r="E81" i="14"/>
  <c r="F81" i="14"/>
  <c r="I81" i="14"/>
  <c r="E86" i="14"/>
  <c r="F86" i="14"/>
  <c r="I86" i="14"/>
  <c r="I95" i="14"/>
  <c r="I100" i="14" s="1"/>
  <c r="I102" i="14" s="1"/>
  <c r="I96" i="14"/>
  <c r="I103" i="14" s="1"/>
  <c r="E100" i="14"/>
  <c r="F100" i="14"/>
  <c r="G100" i="14"/>
  <c r="H100" i="14"/>
  <c r="E101" i="14"/>
  <c r="F101" i="14"/>
  <c r="F102" i="14" s="1"/>
  <c r="G101" i="14"/>
  <c r="H101" i="14"/>
  <c r="H102" i="14" s="1"/>
  <c r="I101" i="14"/>
  <c r="E102" i="14"/>
  <c r="E103" i="14"/>
  <c r="F103" i="14"/>
  <c r="F105" i="14" s="1"/>
  <c r="G103" i="14"/>
  <c r="H103" i="14"/>
  <c r="E104" i="14"/>
  <c r="E105" i="14" s="1"/>
  <c r="F104" i="14"/>
  <c r="G104" i="14"/>
  <c r="G105" i="14" s="1"/>
  <c r="H104" i="14"/>
  <c r="I104" i="14"/>
  <c r="A115" i="14"/>
  <c r="I117" i="14"/>
  <c r="A118" i="14"/>
  <c r="A119" i="14"/>
  <c r="E123" i="14"/>
  <c r="E125" i="14" s="1"/>
  <c r="F123" i="14"/>
  <c r="F125" i="14" s="1"/>
  <c r="I123" i="14"/>
  <c r="I125" i="14" s="1"/>
  <c r="H130" i="14"/>
  <c r="H131" i="14"/>
  <c r="I37" i="14" l="1"/>
  <c r="F88" i="14"/>
  <c r="F106" i="14" s="1"/>
  <c r="E88" i="14"/>
  <c r="E106" i="14" s="1"/>
  <c r="H105" i="14"/>
  <c r="I105" i="14"/>
  <c r="E108" i="14" s="1"/>
  <c r="G102" i="14"/>
  <c r="G88" i="14"/>
  <c r="G106" i="14" s="1"/>
  <c r="I89" i="14"/>
  <c r="I107" i="14" s="1"/>
  <c r="I88" i="14"/>
  <c r="I106" i="14" s="1"/>
  <c r="E89" i="14"/>
  <c r="E107" i="14" s="1"/>
  <c r="H88" i="14"/>
  <c r="H106" i="14" s="1"/>
  <c r="I10" i="12"/>
  <c r="I11" i="12"/>
  <c r="I12" i="12"/>
  <c r="I13" i="12"/>
  <c r="I90" i="12" s="1"/>
  <c r="E91" i="12" s="1"/>
  <c r="E14" i="12"/>
  <c r="F14" i="12"/>
  <c r="G14" i="12"/>
  <c r="H14" i="12"/>
  <c r="I14" i="12" s="1"/>
  <c r="I15" i="12"/>
  <c r="I16" i="12"/>
  <c r="E17" i="12"/>
  <c r="E89" i="12" s="1"/>
  <c r="E107" i="12" s="1"/>
  <c r="F17" i="12"/>
  <c r="F88" i="12" s="1"/>
  <c r="F106" i="12" s="1"/>
  <c r="G17" i="12"/>
  <c r="H17" i="12"/>
  <c r="I17" i="12"/>
  <c r="I19" i="12"/>
  <c r="I20" i="12"/>
  <c r="E21" i="12"/>
  <c r="F21" i="12"/>
  <c r="G21" i="12"/>
  <c r="I21" i="12" s="1"/>
  <c r="H21" i="12"/>
  <c r="I22" i="12"/>
  <c r="I23" i="12"/>
  <c r="I24" i="12"/>
  <c r="I25" i="12"/>
  <c r="E28" i="12"/>
  <c r="F28" i="12"/>
  <c r="I28" i="12"/>
  <c r="I33" i="12"/>
  <c r="I34" i="12"/>
  <c r="I35" i="12"/>
  <c r="I36" i="12"/>
  <c r="E37" i="12"/>
  <c r="F37" i="12"/>
  <c r="G37" i="12"/>
  <c r="H37" i="12"/>
  <c r="I39" i="12"/>
  <c r="I40" i="12"/>
  <c r="I42" i="12"/>
  <c r="I47" i="12"/>
  <c r="I52" i="12"/>
  <c r="A55" i="12"/>
  <c r="I57" i="12"/>
  <c r="A58" i="12"/>
  <c r="A59" i="12"/>
  <c r="E64" i="12"/>
  <c r="F64" i="12"/>
  <c r="I64" i="12"/>
  <c r="I65" i="12"/>
  <c r="I66" i="12"/>
  <c r="I67" i="12"/>
  <c r="I68" i="12"/>
  <c r="I69" i="12"/>
  <c r="I70" i="12"/>
  <c r="E71" i="12"/>
  <c r="F71" i="12"/>
  <c r="G71" i="12"/>
  <c r="H71" i="12"/>
  <c r="I71" i="12"/>
  <c r="I72" i="12"/>
  <c r="I73" i="12"/>
  <c r="I74" i="12"/>
  <c r="I75" i="12"/>
  <c r="E76" i="12"/>
  <c r="F76" i="12"/>
  <c r="G76" i="12"/>
  <c r="H76" i="12"/>
  <c r="E81" i="12"/>
  <c r="F81" i="12"/>
  <c r="I81" i="12"/>
  <c r="E86" i="12"/>
  <c r="F86" i="12"/>
  <c r="I86" i="12"/>
  <c r="G88" i="12"/>
  <c r="G106" i="12" s="1"/>
  <c r="I95" i="12"/>
  <c r="I96" i="12"/>
  <c r="E100" i="12"/>
  <c r="F100" i="12"/>
  <c r="F102" i="12" s="1"/>
  <c r="G100" i="12"/>
  <c r="H100" i="12"/>
  <c r="I100" i="12"/>
  <c r="E101" i="12"/>
  <c r="E102" i="12" s="1"/>
  <c r="F101" i="12"/>
  <c r="G101" i="12"/>
  <c r="H101" i="12"/>
  <c r="H102" i="12" s="1"/>
  <c r="I101" i="12"/>
  <c r="G102" i="12"/>
  <c r="E103" i="12"/>
  <c r="E105" i="12" s="1"/>
  <c r="F103" i="12"/>
  <c r="F105" i="12" s="1"/>
  <c r="G103" i="12"/>
  <c r="G105" i="12" s="1"/>
  <c r="H103" i="12"/>
  <c r="I103" i="12"/>
  <c r="E104" i="12"/>
  <c r="F104" i="12"/>
  <c r="G104" i="12"/>
  <c r="H104" i="12"/>
  <c r="H105" i="12" s="1"/>
  <c r="I104" i="12"/>
  <c r="I105" i="12" s="1"/>
  <c r="E108" i="12" s="1"/>
  <c r="A115" i="12"/>
  <c r="I117" i="12"/>
  <c r="A118" i="12"/>
  <c r="A119" i="12"/>
  <c r="E123" i="12"/>
  <c r="E125" i="12" s="1"/>
  <c r="F123" i="12"/>
  <c r="F125" i="12" s="1"/>
  <c r="I123" i="12"/>
  <c r="I125" i="12" s="1"/>
  <c r="H130" i="12"/>
  <c r="H131" i="12"/>
  <c r="I37" i="12" l="1"/>
  <c r="F89" i="12"/>
  <c r="F107" i="12" s="1"/>
  <c r="E88" i="12"/>
  <c r="E106" i="12" s="1"/>
  <c r="I76" i="12"/>
  <c r="I89" i="12" s="1"/>
  <c r="I107" i="12" s="1"/>
  <c r="I102" i="12"/>
  <c r="H88" i="12"/>
  <c r="H106" i="12" s="1"/>
  <c r="I10" i="11"/>
  <c r="I11" i="11"/>
  <c r="I12" i="11"/>
  <c r="I13" i="11"/>
  <c r="E14" i="11"/>
  <c r="E89" i="11" s="1"/>
  <c r="E107" i="11" s="1"/>
  <c r="F14" i="11"/>
  <c r="F88" i="11" s="1"/>
  <c r="F106" i="11" s="1"/>
  <c r="G14" i="11"/>
  <c r="H14" i="11"/>
  <c r="I15" i="11"/>
  <c r="I103" i="11" s="1"/>
  <c r="I105" i="11" s="1"/>
  <c r="E108" i="11" s="1"/>
  <c r="I16" i="11"/>
  <c r="E17" i="11"/>
  <c r="F17" i="11"/>
  <c r="G17" i="11"/>
  <c r="I17" i="11" s="1"/>
  <c r="H17" i="11"/>
  <c r="I19" i="11"/>
  <c r="I20" i="11"/>
  <c r="E21" i="11"/>
  <c r="F21" i="11"/>
  <c r="G21" i="11"/>
  <c r="H21" i="11"/>
  <c r="I21" i="11"/>
  <c r="I22" i="11"/>
  <c r="I23" i="11"/>
  <c r="I24" i="11"/>
  <c r="I25" i="11"/>
  <c r="E28" i="11"/>
  <c r="F28" i="11"/>
  <c r="I28" i="11"/>
  <c r="I33" i="11"/>
  <c r="I34" i="11"/>
  <c r="I35" i="11"/>
  <c r="I36" i="11"/>
  <c r="E37" i="11"/>
  <c r="F37" i="11"/>
  <c r="G37" i="11"/>
  <c r="H37" i="11"/>
  <c r="I37" i="11"/>
  <c r="I39" i="11"/>
  <c r="I40" i="11"/>
  <c r="I42" i="11"/>
  <c r="I47" i="11"/>
  <c r="I52" i="11"/>
  <c r="A55" i="11"/>
  <c r="I57" i="11"/>
  <c r="A58" i="11"/>
  <c r="A59" i="11"/>
  <c r="E64" i="11"/>
  <c r="F64" i="11"/>
  <c r="I64" i="11"/>
  <c r="I65" i="11"/>
  <c r="I66" i="11"/>
  <c r="I67" i="11"/>
  <c r="I68" i="11"/>
  <c r="I69" i="11"/>
  <c r="I70" i="11"/>
  <c r="E71" i="11"/>
  <c r="F71" i="11"/>
  <c r="G71" i="11"/>
  <c r="H71" i="11"/>
  <c r="I72" i="11"/>
  <c r="I73" i="11"/>
  <c r="I74" i="11"/>
  <c r="I75" i="11"/>
  <c r="E76" i="11"/>
  <c r="E88" i="11" s="1"/>
  <c r="E106" i="11" s="1"/>
  <c r="F76" i="11"/>
  <c r="F89" i="11" s="1"/>
  <c r="F107" i="11" s="1"/>
  <c r="G76" i="11"/>
  <c r="H76" i="11"/>
  <c r="I76" i="11"/>
  <c r="E81" i="11"/>
  <c r="F81" i="11"/>
  <c r="I81" i="11"/>
  <c r="E86" i="11"/>
  <c r="F86" i="11"/>
  <c r="I86" i="11"/>
  <c r="G88" i="11"/>
  <c r="G106" i="11" s="1"/>
  <c r="H88" i="11"/>
  <c r="H106" i="11" s="1"/>
  <c r="I90" i="11"/>
  <c r="E91" i="11"/>
  <c r="I95" i="11"/>
  <c r="I96" i="11"/>
  <c r="E100" i="11"/>
  <c r="F100" i="11"/>
  <c r="G100" i="11"/>
  <c r="H100" i="11"/>
  <c r="E101" i="11"/>
  <c r="E102" i="11" s="1"/>
  <c r="F101" i="11"/>
  <c r="F102" i="11" s="1"/>
  <c r="G101" i="11"/>
  <c r="H101" i="11"/>
  <c r="I101" i="11"/>
  <c r="E103" i="11"/>
  <c r="F103" i="11"/>
  <c r="G103" i="11"/>
  <c r="H103" i="11"/>
  <c r="H105" i="11" s="1"/>
  <c r="E104" i="11"/>
  <c r="F104" i="11"/>
  <c r="F105" i="11" s="1"/>
  <c r="G104" i="11"/>
  <c r="G105" i="11" s="1"/>
  <c r="H104" i="11"/>
  <c r="I104" i="11"/>
  <c r="A115" i="11"/>
  <c r="I117" i="11"/>
  <c r="A118" i="11"/>
  <c r="A119" i="11"/>
  <c r="E123" i="11"/>
  <c r="E125" i="11" s="1"/>
  <c r="F123" i="11"/>
  <c r="I123" i="11"/>
  <c r="I125" i="11" s="1"/>
  <c r="F125" i="11"/>
  <c r="H130" i="11"/>
  <c r="H131" i="11"/>
  <c r="I88" i="12" l="1"/>
  <c r="I106" i="12" s="1"/>
  <c r="H102" i="11"/>
  <c r="E105" i="11"/>
  <c r="G102" i="11"/>
  <c r="I100" i="11"/>
  <c r="I102" i="11" s="1"/>
  <c r="I71" i="11"/>
  <c r="I14" i="11"/>
  <c r="I88" i="11" s="1"/>
  <c r="I106" i="11" s="1"/>
  <c r="I89" i="11"/>
  <c r="I107" i="11" s="1"/>
  <c r="H132" i="10"/>
  <c r="H131" i="10"/>
  <c r="H130" i="10"/>
  <c r="I125" i="10"/>
  <c r="I123" i="10"/>
  <c r="F123" i="10"/>
  <c r="F125" i="10" s="1"/>
  <c r="E123" i="10"/>
  <c r="E125" i="10" s="1"/>
  <c r="A119" i="10"/>
  <c r="A118" i="10"/>
  <c r="I117" i="10"/>
  <c r="A115" i="10"/>
  <c r="H105" i="10"/>
  <c r="I104" i="10"/>
  <c r="H104" i="10"/>
  <c r="G104" i="10"/>
  <c r="F104" i="10"/>
  <c r="E104" i="10"/>
  <c r="H103" i="10"/>
  <c r="G103" i="10"/>
  <c r="G105" i="10" s="1"/>
  <c r="F103" i="10"/>
  <c r="F105" i="10" s="1"/>
  <c r="E103" i="10"/>
  <c r="E105" i="10" s="1"/>
  <c r="G102" i="10"/>
  <c r="H101" i="10"/>
  <c r="G101" i="10"/>
  <c r="F101" i="10"/>
  <c r="E101" i="10"/>
  <c r="I100" i="10"/>
  <c r="H100" i="10"/>
  <c r="H102" i="10" s="1"/>
  <c r="G100" i="10"/>
  <c r="F100" i="10"/>
  <c r="F102" i="10" s="1"/>
  <c r="E100" i="10"/>
  <c r="E102" i="10" s="1"/>
  <c r="I96" i="10"/>
  <c r="I95" i="10"/>
  <c r="E88" i="10"/>
  <c r="E106" i="10" s="1"/>
  <c r="I86" i="10"/>
  <c r="F86" i="10"/>
  <c r="E86" i="10"/>
  <c r="I81" i="10"/>
  <c r="F81" i="10"/>
  <c r="E81" i="10"/>
  <c r="H76" i="10"/>
  <c r="G76" i="10"/>
  <c r="I76" i="10" s="1"/>
  <c r="F76" i="10"/>
  <c r="E76" i="10"/>
  <c r="I75" i="10"/>
  <c r="I74" i="10"/>
  <c r="I73" i="10"/>
  <c r="I72" i="10"/>
  <c r="I71" i="10"/>
  <c r="H71" i="10"/>
  <c r="G71" i="10"/>
  <c r="F71" i="10"/>
  <c r="E71" i="10"/>
  <c r="I70" i="10"/>
  <c r="I69" i="10"/>
  <c r="I68" i="10"/>
  <c r="I67" i="10"/>
  <c r="I66" i="10"/>
  <c r="I65" i="10"/>
  <c r="I64" i="10"/>
  <c r="F64" i="10"/>
  <c r="E64" i="10"/>
  <c r="A59" i="10"/>
  <c r="A58" i="10"/>
  <c r="I57" i="10"/>
  <c r="A55" i="10"/>
  <c r="I52" i="10"/>
  <c r="I47" i="10"/>
  <c r="I42" i="10"/>
  <c r="I40" i="10"/>
  <c r="I39" i="10"/>
  <c r="H37" i="10"/>
  <c r="I37" i="10" s="1"/>
  <c r="G37" i="10"/>
  <c r="F37" i="10"/>
  <c r="E37" i="10"/>
  <c r="I36" i="10"/>
  <c r="I35" i="10"/>
  <c r="I34" i="10"/>
  <c r="I33" i="10"/>
  <c r="I28" i="10"/>
  <c r="F28" i="10"/>
  <c r="E28" i="10"/>
  <c r="I25" i="10"/>
  <c r="I24" i="10"/>
  <c r="I23" i="10"/>
  <c r="I22" i="10"/>
  <c r="H21" i="10"/>
  <c r="I21" i="10" s="1"/>
  <c r="G21" i="10"/>
  <c r="F21" i="10"/>
  <c r="E21" i="10"/>
  <c r="I20" i="10"/>
  <c r="I19" i="10"/>
  <c r="H17" i="10"/>
  <c r="G17" i="10"/>
  <c r="I17" i="10" s="1"/>
  <c r="F17" i="10"/>
  <c r="E17" i="10"/>
  <c r="I16" i="10"/>
  <c r="I15" i="10"/>
  <c r="I103" i="10" s="1"/>
  <c r="I105" i="10" s="1"/>
  <c r="E108" i="10" s="1"/>
  <c r="H14" i="10"/>
  <c r="H88" i="10" s="1"/>
  <c r="H106" i="10" s="1"/>
  <c r="G14" i="10"/>
  <c r="I14" i="10" s="1"/>
  <c r="F14" i="10"/>
  <c r="F89" i="10" s="1"/>
  <c r="F107" i="10" s="1"/>
  <c r="E14" i="10"/>
  <c r="E89" i="10" s="1"/>
  <c r="E107" i="10" s="1"/>
  <c r="I13" i="10"/>
  <c r="I12" i="10"/>
  <c r="I11" i="10"/>
  <c r="I90" i="10" s="1"/>
  <c r="E91" i="10" s="1"/>
  <c r="I10" i="10"/>
  <c r="I89" i="10" l="1"/>
  <c r="I107" i="10" s="1"/>
  <c r="I88" i="10"/>
  <c r="I106" i="10" s="1"/>
  <c r="F88" i="10"/>
  <c r="F106" i="10" s="1"/>
  <c r="I101" i="10"/>
  <c r="I102" i="10" s="1"/>
  <c r="G88" i="10"/>
  <c r="G106" i="10" s="1"/>
  <c r="H131" i="9" l="1"/>
  <c r="H130" i="9"/>
  <c r="E125" i="9"/>
  <c r="I123" i="9"/>
  <c r="I125" i="9" s="1"/>
  <c r="F123" i="9"/>
  <c r="F125" i="9" s="1"/>
  <c r="E123" i="9"/>
  <c r="A119" i="9"/>
  <c r="A118" i="9"/>
  <c r="I117" i="9"/>
  <c r="A115" i="9"/>
  <c r="H104" i="9"/>
  <c r="G104" i="9"/>
  <c r="F104" i="9"/>
  <c r="E104" i="9"/>
  <c r="H103" i="9"/>
  <c r="H105" i="9" s="1"/>
  <c r="G103" i="9"/>
  <c r="G105" i="9" s="1"/>
  <c r="F103" i="9"/>
  <c r="F105" i="9" s="1"/>
  <c r="E103" i="9"/>
  <c r="E105" i="9" s="1"/>
  <c r="H101" i="9"/>
  <c r="G101" i="9"/>
  <c r="F101" i="9"/>
  <c r="E101" i="9"/>
  <c r="H100" i="9"/>
  <c r="H102" i="9" s="1"/>
  <c r="G100" i="9"/>
  <c r="G102" i="9" s="1"/>
  <c r="F100" i="9"/>
  <c r="F102" i="9" s="1"/>
  <c r="E100" i="9"/>
  <c r="E102" i="9" s="1"/>
  <c r="I96" i="9"/>
  <c r="I95" i="9"/>
  <c r="I86" i="9"/>
  <c r="F86" i="9"/>
  <c r="E86" i="9"/>
  <c r="I81" i="9"/>
  <c r="F81" i="9"/>
  <c r="E81" i="9"/>
  <c r="H76" i="9"/>
  <c r="G76" i="9"/>
  <c r="I76" i="9" s="1"/>
  <c r="F76" i="9"/>
  <c r="E76" i="9"/>
  <c r="I75" i="9"/>
  <c r="I74" i="9"/>
  <c r="I73" i="9"/>
  <c r="I72" i="9"/>
  <c r="H71" i="9"/>
  <c r="G71" i="9"/>
  <c r="I71" i="9" s="1"/>
  <c r="F71" i="9"/>
  <c r="E71" i="9"/>
  <c r="I70" i="9"/>
  <c r="I69" i="9"/>
  <c r="I68" i="9"/>
  <c r="I67" i="9"/>
  <c r="I66" i="9"/>
  <c r="I65" i="9"/>
  <c r="I64" i="9"/>
  <c r="F64" i="9"/>
  <c r="E64" i="9"/>
  <c r="A59" i="9"/>
  <c r="A58" i="9"/>
  <c r="I57" i="9"/>
  <c r="A55" i="9"/>
  <c r="I52" i="9"/>
  <c r="I47" i="9"/>
  <c r="I42" i="9"/>
  <c r="I40" i="9"/>
  <c r="I39" i="9"/>
  <c r="H37" i="9"/>
  <c r="G37" i="9"/>
  <c r="F37" i="9"/>
  <c r="E37" i="9"/>
  <c r="I36" i="9"/>
  <c r="I35" i="9"/>
  <c r="I34" i="9"/>
  <c r="I33" i="9"/>
  <c r="I28" i="9"/>
  <c r="F28" i="9"/>
  <c r="E28" i="9"/>
  <c r="I25" i="9"/>
  <c r="I24" i="9"/>
  <c r="I23" i="9"/>
  <c r="I22" i="9"/>
  <c r="H21" i="9"/>
  <c r="G21" i="9"/>
  <c r="F21" i="9"/>
  <c r="E21" i="9"/>
  <c r="I20" i="9"/>
  <c r="I19" i="9"/>
  <c r="H17" i="9"/>
  <c r="G17" i="9"/>
  <c r="F17" i="9"/>
  <c r="E17" i="9"/>
  <c r="I16" i="9"/>
  <c r="I104" i="9" s="1"/>
  <c r="I15" i="9"/>
  <c r="H14" i="9"/>
  <c r="G14" i="9"/>
  <c r="F14" i="9"/>
  <c r="E14" i="9"/>
  <c r="I13" i="9"/>
  <c r="I12" i="9"/>
  <c r="I11" i="9"/>
  <c r="I101" i="9" s="1"/>
  <c r="I10" i="9"/>
  <c r="I100" i="9" s="1"/>
  <c r="I14" i="9" l="1"/>
  <c r="I21" i="9"/>
  <c r="I37" i="9"/>
  <c r="F88" i="9"/>
  <c r="F106" i="9" s="1"/>
  <c r="E88" i="9"/>
  <c r="E106" i="9" s="1"/>
  <c r="I103" i="9"/>
  <c r="I17" i="9"/>
  <c r="E89" i="9"/>
  <c r="E107" i="9" s="1"/>
  <c r="H88" i="9"/>
  <c r="H106" i="9" s="1"/>
  <c r="I88" i="9"/>
  <c r="I106" i="9" s="1"/>
  <c r="I89" i="9"/>
  <c r="I107" i="9" s="1"/>
  <c r="I102" i="9"/>
  <c r="I105" i="9"/>
  <c r="E108" i="9" s="1"/>
  <c r="G88" i="9"/>
  <c r="G106" i="9" s="1"/>
  <c r="F89" i="9"/>
  <c r="F107" i="9" s="1"/>
  <c r="I90" i="9"/>
  <c r="E91" i="9" s="1"/>
  <c r="I123" i="8" l="1"/>
  <c r="I125" i="8" s="1"/>
  <c r="F123" i="8"/>
  <c r="F125" i="8" s="1"/>
  <c r="E123" i="8"/>
  <c r="E125" i="8" s="1"/>
  <c r="A119" i="8"/>
  <c r="A118" i="8"/>
  <c r="I117" i="8"/>
  <c r="A115" i="8"/>
  <c r="E105" i="8"/>
  <c r="H104" i="8"/>
  <c r="G104" i="8"/>
  <c r="F104" i="8"/>
  <c r="E104" i="8"/>
  <c r="H103" i="8"/>
  <c r="H105" i="8" s="1"/>
  <c r="G103" i="8"/>
  <c r="G105" i="8" s="1"/>
  <c r="F103" i="8"/>
  <c r="F105" i="8" s="1"/>
  <c r="E103" i="8"/>
  <c r="H102" i="8"/>
  <c r="I101" i="8"/>
  <c r="H101" i="8"/>
  <c r="G101" i="8"/>
  <c r="F101" i="8"/>
  <c r="E101" i="8"/>
  <c r="H100" i="8"/>
  <c r="G100" i="8"/>
  <c r="G102" i="8" s="1"/>
  <c r="F100" i="8"/>
  <c r="F102" i="8" s="1"/>
  <c r="E100" i="8"/>
  <c r="E102" i="8" s="1"/>
  <c r="I96" i="8"/>
  <c r="I95" i="8"/>
  <c r="F88" i="8"/>
  <c r="F106" i="8" s="1"/>
  <c r="I86" i="8"/>
  <c r="F86" i="8"/>
  <c r="E86" i="8"/>
  <c r="I81" i="8"/>
  <c r="F81" i="8"/>
  <c r="E81" i="8"/>
  <c r="I76" i="8"/>
  <c r="H76" i="8"/>
  <c r="G76" i="8"/>
  <c r="F76" i="8"/>
  <c r="E76" i="8"/>
  <c r="I75" i="8"/>
  <c r="I74" i="8"/>
  <c r="I73" i="8"/>
  <c r="I72" i="8"/>
  <c r="H71" i="8"/>
  <c r="G71" i="8"/>
  <c r="I71" i="8" s="1"/>
  <c r="F71" i="8"/>
  <c r="E71" i="8"/>
  <c r="I70" i="8"/>
  <c r="I69" i="8"/>
  <c r="I68" i="8"/>
  <c r="I67" i="8"/>
  <c r="I66" i="8"/>
  <c r="I65" i="8"/>
  <c r="I64" i="8"/>
  <c r="F64" i="8"/>
  <c r="E64" i="8"/>
  <c r="A59" i="8"/>
  <c r="A58" i="8"/>
  <c r="I57" i="8"/>
  <c r="A55" i="8"/>
  <c r="I52" i="8"/>
  <c r="I47" i="8"/>
  <c r="I42" i="8"/>
  <c r="I40" i="8"/>
  <c r="I39" i="8"/>
  <c r="I37" i="8"/>
  <c r="H37" i="8"/>
  <c r="G37" i="8"/>
  <c r="F37" i="8"/>
  <c r="E37" i="8"/>
  <c r="I36" i="8"/>
  <c r="I35" i="8"/>
  <c r="I34" i="8"/>
  <c r="I33" i="8"/>
  <c r="I28" i="8"/>
  <c r="F28" i="8"/>
  <c r="E28" i="8"/>
  <c r="I25" i="8"/>
  <c r="I24" i="8"/>
  <c r="I23" i="8"/>
  <c r="I22" i="8"/>
  <c r="I21" i="8"/>
  <c r="H21" i="8"/>
  <c r="G21" i="8"/>
  <c r="F21" i="8"/>
  <c r="E21" i="8"/>
  <c r="E89" i="8" s="1"/>
  <c r="E107" i="8" s="1"/>
  <c r="I20" i="8"/>
  <c r="I19" i="8"/>
  <c r="H17" i="8"/>
  <c r="I17" i="8" s="1"/>
  <c r="G17" i="8"/>
  <c r="F17" i="8"/>
  <c r="E17" i="8"/>
  <c r="I16" i="8"/>
  <c r="I104" i="8" s="1"/>
  <c r="I15" i="8"/>
  <c r="I103" i="8" s="1"/>
  <c r="I105" i="8" s="1"/>
  <c r="E108" i="8" s="1"/>
  <c r="H14" i="8"/>
  <c r="H88" i="8" s="1"/>
  <c r="H106" i="8" s="1"/>
  <c r="G14" i="8"/>
  <c r="I14" i="8" s="1"/>
  <c r="F14" i="8"/>
  <c r="F89" i="8" s="1"/>
  <c r="F107" i="8" s="1"/>
  <c r="E14" i="8"/>
  <c r="E88" i="8" s="1"/>
  <c r="E106" i="8" s="1"/>
  <c r="I13" i="8"/>
  <c r="I12" i="8"/>
  <c r="I11" i="8"/>
  <c r="I90" i="8" s="1"/>
  <c r="E91" i="8" s="1"/>
  <c r="I10" i="8"/>
  <c r="I100" i="8" s="1"/>
  <c r="I102" i="8" s="1"/>
  <c r="I88" i="8" l="1"/>
  <c r="I106" i="8" s="1"/>
  <c r="I89" i="8"/>
  <c r="I107" i="8" s="1"/>
  <c r="G88" i="8"/>
  <c r="G106" i="8" s="1"/>
  <c r="H131" i="7" l="1"/>
  <c r="H130" i="7"/>
  <c r="F125" i="7"/>
  <c r="I123" i="7"/>
  <c r="I125" i="7" s="1"/>
  <c r="F123" i="7"/>
  <c r="E123" i="7"/>
  <c r="E125" i="7" s="1"/>
  <c r="A119" i="7"/>
  <c r="A118" i="7"/>
  <c r="I117" i="7"/>
  <c r="A115" i="7"/>
  <c r="G105" i="7"/>
  <c r="H104" i="7"/>
  <c r="G104" i="7"/>
  <c r="F104" i="7"/>
  <c r="E104" i="7"/>
  <c r="H103" i="7"/>
  <c r="H105" i="7" s="1"/>
  <c r="G103" i="7"/>
  <c r="F103" i="7"/>
  <c r="F105" i="7" s="1"/>
  <c r="E103" i="7"/>
  <c r="E105" i="7" s="1"/>
  <c r="F102" i="7"/>
  <c r="H101" i="7"/>
  <c r="G101" i="7"/>
  <c r="F101" i="7"/>
  <c r="E101" i="7"/>
  <c r="H100" i="7"/>
  <c r="H102" i="7" s="1"/>
  <c r="G100" i="7"/>
  <c r="G102" i="7" s="1"/>
  <c r="F100" i="7"/>
  <c r="E100" i="7"/>
  <c r="E102" i="7" s="1"/>
  <c r="I96" i="7"/>
  <c r="I103" i="7" s="1"/>
  <c r="I95" i="7"/>
  <c r="H88" i="7"/>
  <c r="H106" i="7" s="1"/>
  <c r="I86" i="7"/>
  <c r="F86" i="7"/>
  <c r="E86" i="7"/>
  <c r="I81" i="7"/>
  <c r="F81" i="7"/>
  <c r="E81" i="7"/>
  <c r="H76" i="7"/>
  <c r="G76" i="7"/>
  <c r="I76" i="7" s="1"/>
  <c r="F76" i="7"/>
  <c r="E76" i="7"/>
  <c r="I75" i="7"/>
  <c r="I74" i="7"/>
  <c r="I73" i="7"/>
  <c r="I72" i="7"/>
  <c r="H71" i="7"/>
  <c r="I71" i="7" s="1"/>
  <c r="G71" i="7"/>
  <c r="F71" i="7"/>
  <c r="E71" i="7"/>
  <c r="I70" i="7"/>
  <c r="I69" i="7"/>
  <c r="I68" i="7"/>
  <c r="I67" i="7"/>
  <c r="I66" i="7"/>
  <c r="I65" i="7"/>
  <c r="I64" i="7"/>
  <c r="F64" i="7"/>
  <c r="E64" i="7"/>
  <c r="A59" i="7"/>
  <c r="A58" i="7"/>
  <c r="I57" i="7"/>
  <c r="A55" i="7"/>
  <c r="I52" i="7"/>
  <c r="I47" i="7"/>
  <c r="I42" i="7"/>
  <c r="I40" i="7"/>
  <c r="I39" i="7"/>
  <c r="H37" i="7"/>
  <c r="G37" i="7"/>
  <c r="I37" i="7" s="1"/>
  <c r="F37" i="7"/>
  <c r="E37" i="7"/>
  <c r="I36" i="7"/>
  <c r="I35" i="7"/>
  <c r="I34" i="7"/>
  <c r="I33" i="7"/>
  <c r="I28" i="7"/>
  <c r="F28" i="7"/>
  <c r="E28" i="7"/>
  <c r="I25" i="7"/>
  <c r="I24" i="7"/>
  <c r="I23" i="7"/>
  <c r="I22" i="7"/>
  <c r="H21" i="7"/>
  <c r="G21" i="7"/>
  <c r="I21" i="7" s="1"/>
  <c r="F21" i="7"/>
  <c r="E21" i="7"/>
  <c r="I20" i="7"/>
  <c r="I19" i="7"/>
  <c r="H17" i="7"/>
  <c r="G17" i="7"/>
  <c r="I17" i="7" s="1"/>
  <c r="F17" i="7"/>
  <c r="E17" i="7"/>
  <c r="I16" i="7"/>
  <c r="I104" i="7" s="1"/>
  <c r="I15" i="7"/>
  <c r="I14" i="7"/>
  <c r="H14" i="7"/>
  <c r="G14" i="7"/>
  <c r="G88" i="7" s="1"/>
  <c r="G106" i="7" s="1"/>
  <c r="F14" i="7"/>
  <c r="F89" i="7" s="1"/>
  <c r="F107" i="7" s="1"/>
  <c r="E14" i="7"/>
  <c r="E89" i="7" s="1"/>
  <c r="E107" i="7" s="1"/>
  <c r="I13" i="7"/>
  <c r="I12" i="7"/>
  <c r="I11" i="7"/>
  <c r="I101" i="7" s="1"/>
  <c r="I10" i="7"/>
  <c r="I100" i="7" s="1"/>
  <c r="I102" i="7" s="1"/>
  <c r="I89" i="7" l="1"/>
  <c r="I107" i="7" s="1"/>
  <c r="I105" i="7"/>
  <c r="E108" i="7" s="1"/>
  <c r="E88" i="7"/>
  <c r="E106" i="7" s="1"/>
  <c r="I88" i="7"/>
  <c r="I106" i="7" s="1"/>
  <c r="I90" i="7"/>
  <c r="E91" i="7" s="1"/>
  <c r="F88" i="7"/>
  <c r="F106" i="7" s="1"/>
  <c r="I123" i="6" l="1"/>
  <c r="I125" i="6" s="1"/>
  <c r="F123" i="6"/>
  <c r="F125" i="6" s="1"/>
  <c r="E123" i="6"/>
  <c r="E125" i="6" s="1"/>
  <c r="A119" i="6"/>
  <c r="A118" i="6"/>
  <c r="I117" i="6"/>
  <c r="A115" i="6"/>
  <c r="H105" i="6"/>
  <c r="E105" i="6"/>
  <c r="H104" i="6"/>
  <c r="G104" i="6"/>
  <c r="F104" i="6"/>
  <c r="E104" i="6"/>
  <c r="H103" i="6"/>
  <c r="G103" i="6"/>
  <c r="G105" i="6" s="1"/>
  <c r="F103" i="6"/>
  <c r="F105" i="6" s="1"/>
  <c r="E103" i="6"/>
  <c r="H102" i="6"/>
  <c r="G102" i="6"/>
  <c r="I101" i="6"/>
  <c r="H101" i="6"/>
  <c r="G101" i="6"/>
  <c r="F101" i="6"/>
  <c r="E101" i="6"/>
  <c r="H100" i="6"/>
  <c r="G100" i="6"/>
  <c r="F100" i="6"/>
  <c r="F102" i="6" s="1"/>
  <c r="E100" i="6"/>
  <c r="E102" i="6" s="1"/>
  <c r="I96" i="6"/>
  <c r="I95" i="6"/>
  <c r="F88" i="6"/>
  <c r="F106" i="6" s="1"/>
  <c r="I86" i="6"/>
  <c r="F86" i="6"/>
  <c r="E86" i="6"/>
  <c r="I81" i="6"/>
  <c r="F81" i="6"/>
  <c r="E81" i="6"/>
  <c r="I76" i="6"/>
  <c r="H76" i="6"/>
  <c r="G76" i="6"/>
  <c r="F76" i="6"/>
  <c r="E76" i="6"/>
  <c r="I75" i="6"/>
  <c r="I74" i="6"/>
  <c r="I73" i="6"/>
  <c r="I72" i="6"/>
  <c r="H71" i="6"/>
  <c r="G71" i="6"/>
  <c r="I71" i="6" s="1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I37" i="6"/>
  <c r="H37" i="6"/>
  <c r="G37" i="6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I21" i="6"/>
  <c r="H21" i="6"/>
  <c r="G21" i="6"/>
  <c r="F21" i="6"/>
  <c r="E21" i="6"/>
  <c r="E89" i="6" s="1"/>
  <c r="E107" i="6" s="1"/>
  <c r="I20" i="6"/>
  <c r="I19" i="6"/>
  <c r="H17" i="6"/>
  <c r="G17" i="6"/>
  <c r="I17" i="6" s="1"/>
  <c r="F17" i="6"/>
  <c r="E17" i="6"/>
  <c r="I16" i="6"/>
  <c r="I104" i="6" s="1"/>
  <c r="I15" i="6"/>
  <c r="I103" i="6" s="1"/>
  <c r="H14" i="6"/>
  <c r="H88" i="6" s="1"/>
  <c r="H106" i="6" s="1"/>
  <c r="G14" i="6"/>
  <c r="I14" i="6" s="1"/>
  <c r="F14" i="6"/>
  <c r="F89" i="6" s="1"/>
  <c r="F107" i="6" s="1"/>
  <c r="E14" i="6"/>
  <c r="E88" i="6" s="1"/>
  <c r="E106" i="6" s="1"/>
  <c r="I13" i="6"/>
  <c r="I12" i="6"/>
  <c r="I11" i="6"/>
  <c r="I90" i="6" s="1"/>
  <c r="E91" i="6" s="1"/>
  <c r="I10" i="6"/>
  <c r="I100" i="6" s="1"/>
  <c r="I102" i="6" s="1"/>
  <c r="I88" i="6" l="1"/>
  <c r="I106" i="6" s="1"/>
  <c r="I89" i="6"/>
  <c r="I107" i="6" s="1"/>
  <c r="I105" i="6"/>
  <c r="E108" i="6" s="1"/>
  <c r="G88" i="6"/>
  <c r="G106" i="6" s="1"/>
  <c r="E125" i="5" l="1"/>
  <c r="I123" i="5"/>
  <c r="I125" i="5" s="1"/>
  <c r="F123" i="5"/>
  <c r="F125" i="5" s="1"/>
  <c r="E123" i="5"/>
  <c r="A119" i="5"/>
  <c r="A118" i="5"/>
  <c r="I117" i="5"/>
  <c r="A115" i="5"/>
  <c r="E105" i="5"/>
  <c r="H104" i="5"/>
  <c r="G104" i="5"/>
  <c r="F104" i="5"/>
  <c r="F105" i="5" s="1"/>
  <c r="E104" i="5"/>
  <c r="H103" i="5"/>
  <c r="H105" i="5" s="1"/>
  <c r="G103" i="5"/>
  <c r="G105" i="5" s="1"/>
  <c r="F103" i="5"/>
  <c r="E103" i="5"/>
  <c r="H102" i="5"/>
  <c r="I101" i="5"/>
  <c r="H101" i="5"/>
  <c r="G101" i="5"/>
  <c r="F101" i="5"/>
  <c r="E101" i="5"/>
  <c r="E102" i="5" s="1"/>
  <c r="H100" i="5"/>
  <c r="G100" i="5"/>
  <c r="G102" i="5" s="1"/>
  <c r="F100" i="5"/>
  <c r="F102" i="5" s="1"/>
  <c r="E100" i="5"/>
  <c r="I96" i="5"/>
  <c r="I95" i="5"/>
  <c r="F88" i="5"/>
  <c r="F106" i="5" s="1"/>
  <c r="I86" i="5"/>
  <c r="F86" i="5"/>
  <c r="E86" i="5"/>
  <c r="I81" i="5"/>
  <c r="F81" i="5"/>
  <c r="E81" i="5"/>
  <c r="I76" i="5"/>
  <c r="H76" i="5"/>
  <c r="G76" i="5"/>
  <c r="F76" i="5"/>
  <c r="E76" i="5"/>
  <c r="I75" i="5"/>
  <c r="I74" i="5"/>
  <c r="I73" i="5"/>
  <c r="I72" i="5"/>
  <c r="H71" i="5"/>
  <c r="G71" i="5"/>
  <c r="I71" i="5" s="1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I37" i="5"/>
  <c r="H37" i="5"/>
  <c r="G37" i="5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I21" i="5"/>
  <c r="H21" i="5"/>
  <c r="G21" i="5"/>
  <c r="F21" i="5"/>
  <c r="F89" i="5" s="1"/>
  <c r="F107" i="5" s="1"/>
  <c r="E21" i="5"/>
  <c r="E89" i="5" s="1"/>
  <c r="E107" i="5" s="1"/>
  <c r="I20" i="5"/>
  <c r="I19" i="5"/>
  <c r="H17" i="5"/>
  <c r="I17" i="5" s="1"/>
  <c r="G17" i="5"/>
  <c r="F17" i="5"/>
  <c r="E17" i="5"/>
  <c r="I16" i="5"/>
  <c r="I104" i="5" s="1"/>
  <c r="I15" i="5"/>
  <c r="I103" i="5" s="1"/>
  <c r="I105" i="5" s="1"/>
  <c r="E108" i="5" s="1"/>
  <c r="H14" i="5"/>
  <c r="H88" i="5" s="1"/>
  <c r="H106" i="5" s="1"/>
  <c r="G14" i="5"/>
  <c r="G88" i="5" s="1"/>
  <c r="G106" i="5" s="1"/>
  <c r="F14" i="5"/>
  <c r="E14" i="5"/>
  <c r="E88" i="5" s="1"/>
  <c r="E106" i="5" s="1"/>
  <c r="I13" i="5"/>
  <c r="I12" i="5"/>
  <c r="I11" i="5"/>
  <c r="I90" i="5" s="1"/>
  <c r="E91" i="5" s="1"/>
  <c r="I10" i="5"/>
  <c r="I100" i="5" s="1"/>
  <c r="I102" i="5" s="1"/>
  <c r="I14" i="5" l="1"/>
  <c r="I88" i="5" l="1"/>
  <c r="I106" i="5" s="1"/>
  <c r="I89" i="5"/>
  <c r="I107" i="5" s="1"/>
  <c r="I123" i="4" l="1"/>
  <c r="I125" i="4" s="1"/>
  <c r="F123" i="4"/>
  <c r="F125" i="4" s="1"/>
  <c r="E123" i="4"/>
  <c r="E125" i="4" s="1"/>
  <c r="A119" i="4"/>
  <c r="A118" i="4"/>
  <c r="I117" i="4"/>
  <c r="A115" i="4"/>
  <c r="E105" i="4"/>
  <c r="H104" i="4"/>
  <c r="G104" i="4"/>
  <c r="F104" i="4"/>
  <c r="E104" i="4"/>
  <c r="H103" i="4"/>
  <c r="H105" i="4" s="1"/>
  <c r="G103" i="4"/>
  <c r="G105" i="4" s="1"/>
  <c r="F103" i="4"/>
  <c r="F105" i="4" s="1"/>
  <c r="E103" i="4"/>
  <c r="H102" i="4"/>
  <c r="I101" i="4"/>
  <c r="H101" i="4"/>
  <c r="G101" i="4"/>
  <c r="F101" i="4"/>
  <c r="E101" i="4"/>
  <c r="H100" i="4"/>
  <c r="G100" i="4"/>
  <c r="G102" i="4" s="1"/>
  <c r="F100" i="4"/>
  <c r="F102" i="4" s="1"/>
  <c r="E100" i="4"/>
  <c r="E102" i="4" s="1"/>
  <c r="I96" i="4"/>
  <c r="I95" i="4"/>
  <c r="F88" i="4"/>
  <c r="F106" i="4" s="1"/>
  <c r="I86" i="4"/>
  <c r="F86" i="4"/>
  <c r="E86" i="4"/>
  <c r="I81" i="4"/>
  <c r="F81" i="4"/>
  <c r="E81" i="4"/>
  <c r="I76" i="4"/>
  <c r="H76" i="4"/>
  <c r="G76" i="4"/>
  <c r="F76" i="4"/>
  <c r="E76" i="4"/>
  <c r="I75" i="4"/>
  <c r="I74" i="4"/>
  <c r="I73" i="4"/>
  <c r="I72" i="4"/>
  <c r="H71" i="4"/>
  <c r="G71" i="4"/>
  <c r="I71" i="4" s="1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I37" i="4"/>
  <c r="H37" i="4"/>
  <c r="G37" i="4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I21" i="4"/>
  <c r="H21" i="4"/>
  <c r="G21" i="4"/>
  <c r="F21" i="4"/>
  <c r="E21" i="4"/>
  <c r="E89" i="4" s="1"/>
  <c r="E107" i="4" s="1"/>
  <c r="I20" i="4"/>
  <c r="I19" i="4"/>
  <c r="H17" i="4"/>
  <c r="G17" i="4"/>
  <c r="I17" i="4" s="1"/>
  <c r="F17" i="4"/>
  <c r="E17" i="4"/>
  <c r="I16" i="4"/>
  <c r="I104" i="4" s="1"/>
  <c r="I15" i="4"/>
  <c r="I103" i="4" s="1"/>
  <c r="I105" i="4" s="1"/>
  <c r="E108" i="4" s="1"/>
  <c r="H14" i="4"/>
  <c r="H88" i="4" s="1"/>
  <c r="H106" i="4" s="1"/>
  <c r="G14" i="4"/>
  <c r="I14" i="4" s="1"/>
  <c r="F14" i="4"/>
  <c r="F89" i="4" s="1"/>
  <c r="F107" i="4" s="1"/>
  <c r="E14" i="4"/>
  <c r="E88" i="4" s="1"/>
  <c r="E106" i="4" s="1"/>
  <c r="I13" i="4"/>
  <c r="I12" i="4"/>
  <c r="I11" i="4"/>
  <c r="I90" i="4" s="1"/>
  <c r="E91" i="4" s="1"/>
  <c r="I10" i="4"/>
  <c r="I100" i="4" s="1"/>
  <c r="I102" i="4" s="1"/>
  <c r="I88" i="4" l="1"/>
  <c r="I106" i="4" s="1"/>
  <c r="I89" i="4"/>
  <c r="I107" i="4" s="1"/>
  <c r="G88" i="4"/>
  <c r="G106" i="4" s="1"/>
  <c r="I125" i="3" l="1"/>
  <c r="F125" i="3"/>
  <c r="I123" i="3"/>
  <c r="F123" i="3"/>
  <c r="E123" i="3"/>
  <c r="E125" i="3" s="1"/>
  <c r="A119" i="3"/>
  <c r="A118" i="3"/>
  <c r="I117" i="3"/>
  <c r="A115" i="3"/>
  <c r="G105" i="3"/>
  <c r="I104" i="3"/>
  <c r="H104" i="3"/>
  <c r="H105" i="3" s="1"/>
  <c r="G104" i="3"/>
  <c r="F104" i="3"/>
  <c r="E104" i="3"/>
  <c r="H103" i="3"/>
  <c r="G103" i="3"/>
  <c r="F103" i="3"/>
  <c r="F105" i="3" s="1"/>
  <c r="E103" i="3"/>
  <c r="E105" i="3" s="1"/>
  <c r="F102" i="3"/>
  <c r="H101" i="3"/>
  <c r="G101" i="3"/>
  <c r="G102" i="3" s="1"/>
  <c r="F101" i="3"/>
  <c r="E101" i="3"/>
  <c r="H100" i="3"/>
  <c r="H102" i="3" s="1"/>
  <c r="G100" i="3"/>
  <c r="F100" i="3"/>
  <c r="E100" i="3"/>
  <c r="E102" i="3" s="1"/>
  <c r="I96" i="3"/>
  <c r="I103" i="3" s="1"/>
  <c r="I105" i="3" s="1"/>
  <c r="E108" i="3" s="1"/>
  <c r="I95" i="3"/>
  <c r="H88" i="3"/>
  <c r="H106" i="3" s="1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I71" i="3" s="1"/>
  <c r="G71" i="3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I20" i="3"/>
  <c r="I19" i="3"/>
  <c r="H17" i="3"/>
  <c r="G17" i="3"/>
  <c r="I17" i="3" s="1"/>
  <c r="F17" i="3"/>
  <c r="E17" i="3"/>
  <c r="I16" i="3"/>
  <c r="I15" i="3"/>
  <c r="I14" i="3"/>
  <c r="H14" i="3"/>
  <c r="G14" i="3"/>
  <c r="G88" i="3" s="1"/>
  <c r="G106" i="3" s="1"/>
  <c r="F14" i="3"/>
  <c r="F89" i="3" s="1"/>
  <c r="F107" i="3" s="1"/>
  <c r="E14" i="3"/>
  <c r="E89" i="3" s="1"/>
  <c r="E107" i="3" s="1"/>
  <c r="I13" i="3"/>
  <c r="I12" i="3"/>
  <c r="I11" i="3"/>
  <c r="I101" i="3" s="1"/>
  <c r="I10" i="3"/>
  <c r="I100" i="3" s="1"/>
  <c r="I102" i="3" s="1"/>
  <c r="I88" i="3" l="1"/>
  <c r="I106" i="3" s="1"/>
  <c r="E88" i="3"/>
  <c r="E106" i="3" s="1"/>
  <c r="I90" i="3"/>
  <c r="E91" i="3" s="1"/>
  <c r="F88" i="3"/>
  <c r="F106" i="3" s="1"/>
  <c r="I89" i="3"/>
  <c r="I107" i="3" s="1"/>
  <c r="F125" i="2" l="1"/>
  <c r="I123" i="2"/>
  <c r="I125" i="2" s="1"/>
  <c r="F123" i="2"/>
  <c r="E123" i="2"/>
  <c r="E125" i="2" s="1"/>
  <c r="A119" i="2"/>
  <c r="A118" i="2"/>
  <c r="I117" i="2"/>
  <c r="A115" i="2"/>
  <c r="G105" i="2"/>
  <c r="H104" i="2"/>
  <c r="H105" i="2" s="1"/>
  <c r="G104" i="2"/>
  <c r="F104" i="2"/>
  <c r="E104" i="2"/>
  <c r="H103" i="2"/>
  <c r="G103" i="2"/>
  <c r="F103" i="2"/>
  <c r="F105" i="2" s="1"/>
  <c r="E103" i="2"/>
  <c r="E105" i="2" s="1"/>
  <c r="F102" i="2"/>
  <c r="H101" i="2"/>
  <c r="G101" i="2"/>
  <c r="G102" i="2" s="1"/>
  <c r="F101" i="2"/>
  <c r="E101" i="2"/>
  <c r="H100" i="2"/>
  <c r="H102" i="2" s="1"/>
  <c r="G100" i="2"/>
  <c r="F100" i="2"/>
  <c r="E100" i="2"/>
  <c r="E102" i="2" s="1"/>
  <c r="I96" i="2"/>
  <c r="I103" i="2" s="1"/>
  <c r="I95" i="2"/>
  <c r="H88" i="2"/>
  <c r="H106" i="2" s="1"/>
  <c r="I86" i="2"/>
  <c r="F86" i="2"/>
  <c r="E86" i="2"/>
  <c r="I81" i="2"/>
  <c r="F81" i="2"/>
  <c r="E81" i="2"/>
  <c r="H76" i="2"/>
  <c r="G76" i="2"/>
  <c r="I76" i="2" s="1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I21" i="2" s="1"/>
  <c r="F21" i="2"/>
  <c r="E21" i="2"/>
  <c r="I20" i="2"/>
  <c r="I19" i="2"/>
  <c r="H17" i="2"/>
  <c r="G17" i="2"/>
  <c r="I17" i="2" s="1"/>
  <c r="F17" i="2"/>
  <c r="E17" i="2"/>
  <c r="I16" i="2"/>
  <c r="I104" i="2" s="1"/>
  <c r="I15" i="2"/>
  <c r="I14" i="2"/>
  <c r="H14" i="2"/>
  <c r="G14" i="2"/>
  <c r="G88" i="2" s="1"/>
  <c r="G106" i="2" s="1"/>
  <c r="F14" i="2"/>
  <c r="F89" i="2" s="1"/>
  <c r="F107" i="2" s="1"/>
  <c r="E14" i="2"/>
  <c r="E88" i="2" s="1"/>
  <c r="E106" i="2" s="1"/>
  <c r="I13" i="2"/>
  <c r="I12" i="2"/>
  <c r="I11" i="2"/>
  <c r="I90" i="2" s="1"/>
  <c r="E91" i="2" s="1"/>
  <c r="I10" i="2"/>
  <c r="I100" i="2" s="1"/>
  <c r="I105" i="2" l="1"/>
  <c r="E108" i="2" s="1"/>
  <c r="I88" i="2"/>
  <c r="I106" i="2" s="1"/>
  <c r="F88" i="2"/>
  <c r="F106" i="2" s="1"/>
  <c r="E89" i="2"/>
  <c r="E107" i="2" s="1"/>
  <c r="I101" i="2"/>
  <c r="I102" i="2" s="1"/>
  <c r="I89" i="2"/>
  <c r="I107" i="2" s="1"/>
  <c r="I123" i="1" l="1"/>
  <c r="I125" i="1" s="1"/>
  <c r="F123" i="1"/>
  <c r="F125" i="1" s="1"/>
  <c r="E123" i="1"/>
  <c r="E125" i="1" s="1"/>
  <c r="A119" i="1"/>
  <c r="A118" i="1"/>
  <c r="I117" i="1"/>
  <c r="A115" i="1"/>
  <c r="H104" i="1"/>
  <c r="G104" i="1"/>
  <c r="F104" i="1"/>
  <c r="E104" i="1"/>
  <c r="H103" i="1"/>
  <c r="G103" i="1"/>
  <c r="G105" i="1" s="1"/>
  <c r="F103" i="1"/>
  <c r="F105" i="1" s="1"/>
  <c r="E103" i="1"/>
  <c r="E105" i="1" s="1"/>
  <c r="H101" i="1"/>
  <c r="G101" i="1"/>
  <c r="F101" i="1"/>
  <c r="E101" i="1"/>
  <c r="H100" i="1"/>
  <c r="H102" i="1" s="1"/>
  <c r="G100" i="1"/>
  <c r="F100" i="1"/>
  <c r="F102" i="1" s="1"/>
  <c r="E100" i="1"/>
  <c r="E102" i="1" s="1"/>
  <c r="I96" i="1"/>
  <c r="I95" i="1"/>
  <c r="I86" i="1"/>
  <c r="F86" i="1"/>
  <c r="E86" i="1"/>
  <c r="I81" i="1"/>
  <c r="F81" i="1"/>
  <c r="E81" i="1"/>
  <c r="H76" i="1"/>
  <c r="G76" i="1"/>
  <c r="I76" i="1" s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F17" i="1"/>
  <c r="E17" i="1"/>
  <c r="I16" i="1"/>
  <c r="I15" i="1"/>
  <c r="H14" i="1"/>
  <c r="G14" i="1"/>
  <c r="F14" i="1"/>
  <c r="E14" i="1"/>
  <c r="I13" i="1"/>
  <c r="I12" i="1"/>
  <c r="I11" i="1"/>
  <c r="I101" i="1" s="1"/>
  <c r="I10" i="1"/>
  <c r="F88" i="1" l="1"/>
  <c r="F106" i="1" s="1"/>
  <c r="I17" i="1"/>
  <c r="I14" i="1"/>
  <c r="I21" i="1"/>
  <c r="I89" i="1" s="1"/>
  <c r="I107" i="1" s="1"/>
  <c r="G102" i="1"/>
  <c r="I100" i="1"/>
  <c r="E88" i="1"/>
  <c r="E106" i="1" s="1"/>
  <c r="I71" i="1"/>
  <c r="I103" i="1"/>
  <c r="F89" i="1"/>
  <c r="F107" i="1" s="1"/>
  <c r="I90" i="1"/>
  <c r="E91" i="1" s="1"/>
  <c r="I37" i="1"/>
  <c r="H105" i="1"/>
  <c r="I102" i="1"/>
  <c r="I88" i="1"/>
  <c r="I106" i="1" s="1"/>
  <c r="G88" i="1"/>
  <c r="G106" i="1" s="1"/>
  <c r="H88" i="1"/>
  <c r="H106" i="1" s="1"/>
  <c r="E89" i="1"/>
  <c r="E107" i="1" s="1"/>
  <c r="I104" i="1"/>
  <c r="I105" i="1" s="1"/>
  <c r="E108" i="1" s="1"/>
</calcChain>
</file>

<file path=xl/sharedStrings.xml><?xml version="1.0" encoding="utf-8"?>
<sst xmlns="http://schemas.openxmlformats.org/spreadsheetml/2006/main" count="3276" uniqueCount="325">
  <si>
    <t>検査関係業務量報告</t>
    <phoneticPr fontId="3"/>
  </si>
  <si>
    <t/>
  </si>
  <si>
    <t>令和 4年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</si>
  <si>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</si>
  <si>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</si>
  <si>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</si>
  <si>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</si>
  <si>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</si>
  <si>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</si>
  <si>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</si>
  <si>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</si>
  <si>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</si>
  <si>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</si>
  <si>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</si>
  <si>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</si>
  <si>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</si>
  <si>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</si>
  <si>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</si>
  <si>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</si>
  <si>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</si>
  <si>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</si>
  <si>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</si>
  <si>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</si>
  <si>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</si>
  <si>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</si>
  <si>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</si>
  <si>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</si>
  <si>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</si>
  <si>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</si>
  <si>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</si>
  <si>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</si>
  <si>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</si>
  <si>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</si>
  <si>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</si>
  <si>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</si>
  <si>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</si>
  <si>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</si>
  <si>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</si>
  <si>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</si>
  <si>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</si>
  <si>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</si>
  <si>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</si>
  <si>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</si>
  <si>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</si>
  <si>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－</t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</si>
  <si>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</si>
  <si>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</si>
  <si>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</si>
  <si>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</si>
  <si>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</si>
  <si>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</si>
  <si>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</si>
  <si>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</si>
  <si>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</si>
  <si>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</si>
  <si>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</si>
  <si>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</si>
  <si>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</si>
  <si>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</si>
  <si>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</si>
  <si>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</si>
  <si>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</si>
  <si>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</si>
  <si>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</si>
  <si>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</si>
  <si>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</si>
  <si>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</si>
  <si>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</si>
  <si>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</si>
  <si>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</si>
  <si>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</si>
  <si>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持込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</si>
  <si>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</si>
  <si>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</si>
  <si>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</si>
  <si>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</si>
  <si>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</si>
  <si>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</si>
  <si>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新規検査</t>
    <phoneticPr fontId="3"/>
  </si>
  <si>
    <t>－</t>
    <phoneticPr fontId="3"/>
  </si>
  <si>
    <t>継続検査</t>
    <phoneticPr fontId="3"/>
  </si>
  <si>
    <t>予備検査</t>
    <phoneticPr fontId="3"/>
  </si>
  <si>
    <t>－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</si>
  <si>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</si>
  <si>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</si>
  <si>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</si>
  <si>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</si>
  <si>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</si>
  <si>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</si>
  <si>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</si>
  <si>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</si>
  <si>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</si>
  <si>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</si>
  <si>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項　　　目</t>
    <phoneticPr fontId="3"/>
  </si>
  <si>
    <t>件 数</t>
    <phoneticPr fontId="3"/>
  </si>
  <si>
    <t>新規検査</t>
    <phoneticPr fontId="3"/>
  </si>
  <si>
    <t>新車新規</t>
    <phoneticPr fontId="3"/>
  </si>
  <si>
    <t>継続検査</t>
    <phoneticPr fontId="3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</si>
  <si>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</si>
  <si>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項　　　目</t>
    <phoneticPr fontId="3"/>
  </si>
  <si>
    <t>件 数</t>
    <phoneticPr fontId="3"/>
  </si>
  <si>
    <t>新車新規</t>
    <phoneticPr fontId="3"/>
  </si>
  <si>
    <t>継続検査</t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</si>
  <si>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</si>
  <si>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</si>
  <si>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</si>
  <si>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</si>
  <si>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</si>
  <si>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</si>
  <si>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</si>
  <si>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</si>
  <si>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</si>
  <si>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</si>
  <si>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</si>
  <si>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</si>
  <si>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</si>
  <si>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</si>
  <si>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検査関係業務量報告</t>
    <phoneticPr fontId="3"/>
  </si>
  <si>
    <t>令和 4年 5月</t>
    <phoneticPr fontId="3"/>
  </si>
  <si>
    <t>［転入］</t>
    <phoneticPr fontId="3"/>
  </si>
  <si>
    <t>－</t>
    <phoneticPr fontId="3"/>
  </si>
  <si>
    <t>予備検査証</t>
    <phoneticPr fontId="3"/>
  </si>
  <si>
    <t>限定検査証</t>
    <phoneticPr fontId="3"/>
  </si>
  <si>
    <t>－</t>
    <phoneticPr fontId="3"/>
  </si>
  <si>
    <t>－</t>
    <phoneticPr fontId="3"/>
  </si>
  <si>
    <t>件 数</t>
    <phoneticPr fontId="3"/>
  </si>
  <si>
    <t>[新規検査]</t>
    <phoneticPr fontId="3"/>
  </si>
  <si>
    <t>持込</t>
    <phoneticPr fontId="3"/>
  </si>
  <si>
    <t>新規検査</t>
    <phoneticPr fontId="3"/>
  </si>
  <si>
    <t>新規検査</t>
    <phoneticPr fontId="3"/>
  </si>
  <si>
    <t>継続検査</t>
    <phoneticPr fontId="3"/>
  </si>
  <si>
    <t>予備検査</t>
    <phoneticPr fontId="3"/>
  </si>
  <si>
    <t>予備検査</t>
    <phoneticPr fontId="3"/>
  </si>
  <si>
    <t>－</t>
    <phoneticPr fontId="3"/>
  </si>
  <si>
    <t>検　査　合　計</t>
    <phoneticPr fontId="3"/>
  </si>
  <si>
    <t>検　査　合　計</t>
    <phoneticPr fontId="3"/>
  </si>
  <si>
    <t>項　　　目</t>
    <phoneticPr fontId="3"/>
  </si>
  <si>
    <t>新車新規</t>
    <phoneticPr fontId="3"/>
  </si>
  <si>
    <t>新車新規</t>
    <phoneticPr fontId="3"/>
  </si>
  <si>
    <t>（３／３）</t>
    <phoneticPr fontId="3"/>
  </si>
  <si>
    <t>２．重量税統計（窓口申請＋軽自動車OSS申請）</t>
    <phoneticPr fontId="3"/>
  </si>
  <si>
    <t>検査関係業務量報告</t>
    <phoneticPr fontId="3"/>
  </si>
  <si>
    <t>令和 4年 6月</t>
    <phoneticPr fontId="3"/>
  </si>
  <si>
    <t>項　　　目</t>
    <phoneticPr fontId="3"/>
  </si>
  <si>
    <t>件 数</t>
    <phoneticPr fontId="3"/>
  </si>
  <si>
    <t>持込</t>
    <phoneticPr fontId="3"/>
  </si>
  <si>
    <t>継続検査</t>
    <phoneticPr fontId="3"/>
  </si>
  <si>
    <t>［転入］</t>
    <phoneticPr fontId="3"/>
  </si>
  <si>
    <t>再交付</t>
    <phoneticPr fontId="3"/>
  </si>
  <si>
    <t>検査証</t>
    <phoneticPr fontId="3"/>
  </si>
  <si>
    <t>検査標章</t>
    <phoneticPr fontId="3"/>
  </si>
  <si>
    <t>限定検査証</t>
    <phoneticPr fontId="3"/>
  </si>
  <si>
    <t>（２／３）</t>
    <phoneticPr fontId="3"/>
  </si>
  <si>
    <t>[限定
検査証
提示]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</si>
  <si>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</si>
  <si>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</si>
  <si>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</si>
  <si>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</si>
  <si>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継続検査</t>
    <phoneticPr fontId="3"/>
  </si>
  <si>
    <t>検　査　合　計</t>
    <phoneticPr fontId="3"/>
  </si>
  <si>
    <t>－</t>
    <phoneticPr fontId="3"/>
  </si>
  <si>
    <t>２．重量税統計（窓口申請＋軽自動車OSS申請）</t>
    <phoneticPr fontId="3"/>
  </si>
  <si>
    <t>令和 4年 7月</t>
    <phoneticPr fontId="3"/>
  </si>
  <si>
    <t>全国計</t>
    <phoneticPr fontId="3"/>
  </si>
  <si>
    <t>項　　　目</t>
    <phoneticPr fontId="3"/>
  </si>
  <si>
    <t>件 数</t>
    <phoneticPr fontId="3"/>
  </si>
  <si>
    <t>－</t>
    <phoneticPr fontId="3"/>
  </si>
  <si>
    <t>－</t>
    <phoneticPr fontId="3"/>
  </si>
  <si>
    <t>検査証</t>
    <phoneticPr fontId="3"/>
  </si>
  <si>
    <t>検査標章</t>
    <phoneticPr fontId="3"/>
  </si>
  <si>
    <t>予備検査証</t>
    <phoneticPr fontId="3"/>
  </si>
  <si>
    <t>－</t>
    <phoneticPr fontId="3"/>
  </si>
  <si>
    <t>項　　　目</t>
    <phoneticPr fontId="3"/>
  </si>
  <si>
    <t>[限定
検査証
提示]</t>
    <phoneticPr fontId="3"/>
  </si>
  <si>
    <t>指定整備</t>
    <phoneticPr fontId="3"/>
  </si>
  <si>
    <t>新規検査</t>
    <phoneticPr fontId="3"/>
  </si>
  <si>
    <t>－</t>
    <phoneticPr fontId="3"/>
  </si>
  <si>
    <t>（３／３）</t>
    <phoneticPr fontId="3"/>
  </si>
  <si>
    <t>令和 4年 8月</t>
    <phoneticPr fontId="3"/>
  </si>
  <si>
    <t>（１／３）</t>
    <phoneticPr fontId="3"/>
  </si>
  <si>
    <t>－</t>
    <phoneticPr fontId="3"/>
  </si>
  <si>
    <t>－</t>
    <phoneticPr fontId="3"/>
  </si>
  <si>
    <t>再交付</t>
    <phoneticPr fontId="3"/>
  </si>
  <si>
    <t>限定検査証</t>
    <phoneticPr fontId="3"/>
  </si>
  <si>
    <t>－</t>
    <phoneticPr fontId="3"/>
  </si>
  <si>
    <t>件 数</t>
    <phoneticPr fontId="3"/>
  </si>
  <si>
    <t>[限定
検査証
提示]</t>
    <phoneticPr fontId="3"/>
  </si>
  <si>
    <t>指定整備</t>
    <phoneticPr fontId="3"/>
  </si>
  <si>
    <t>２．重量税統計（窓口申請＋軽自動車OSS申請）</t>
    <phoneticPr fontId="3"/>
  </si>
  <si>
    <t>令和 4年 9月</t>
    <phoneticPr fontId="3"/>
  </si>
  <si>
    <t>全国計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</si>
  <si>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</si>
  <si>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</si>
  <si>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</si>
  <si>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</si>
  <si>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再交付</t>
    <phoneticPr fontId="3"/>
  </si>
  <si>
    <t>項　　　目</t>
    <phoneticPr fontId="3"/>
  </si>
  <si>
    <t>[限定
検査証
提示]</t>
    <phoneticPr fontId="3"/>
  </si>
  <si>
    <t>指定整備</t>
    <phoneticPr fontId="3"/>
  </si>
  <si>
    <t>新規検査</t>
    <phoneticPr fontId="3"/>
  </si>
  <si>
    <t>予備検査</t>
    <phoneticPr fontId="3"/>
  </si>
  <si>
    <t>－</t>
    <phoneticPr fontId="3"/>
  </si>
  <si>
    <t>－</t>
    <phoneticPr fontId="3"/>
  </si>
  <si>
    <t>（３／３）</t>
    <phoneticPr fontId="3"/>
  </si>
  <si>
    <t>項　　　目</t>
    <phoneticPr fontId="3"/>
  </si>
  <si>
    <t>件 数</t>
    <phoneticPr fontId="3"/>
  </si>
  <si>
    <t>－</t>
    <phoneticPr fontId="3"/>
  </si>
  <si>
    <t>－</t>
    <phoneticPr fontId="3"/>
  </si>
  <si>
    <t>２．重量税統計（窓口申請＋軽自動車OSS申請）</t>
    <phoneticPr fontId="3"/>
  </si>
  <si>
    <t>令和 4年10月</t>
    <phoneticPr fontId="3"/>
  </si>
  <si>
    <t>全国計</t>
    <phoneticPr fontId="3"/>
  </si>
  <si>
    <t>（１／３）</t>
    <phoneticPr fontId="3"/>
  </si>
  <si>
    <t>持込</t>
    <phoneticPr fontId="3"/>
  </si>
  <si>
    <t>－</t>
    <phoneticPr fontId="3"/>
  </si>
  <si>
    <t>限定検査証</t>
    <phoneticPr fontId="3"/>
  </si>
  <si>
    <t>－</t>
    <phoneticPr fontId="3"/>
  </si>
  <si>
    <t>[限定
検査証
提示]</t>
    <phoneticPr fontId="3"/>
  </si>
  <si>
    <t>指定整備</t>
    <phoneticPr fontId="3"/>
  </si>
  <si>
    <t>持込</t>
    <phoneticPr fontId="3"/>
  </si>
  <si>
    <t>[継続検査]</t>
    <phoneticPr fontId="3"/>
  </si>
  <si>
    <t>再申請
件数</t>
    <phoneticPr fontId="3"/>
  </si>
  <si>
    <t>２．重量税統計（窓口申請＋軽自動車OSS申請）</t>
    <phoneticPr fontId="3"/>
  </si>
  <si>
    <t>令和 4年11月</t>
    <phoneticPr fontId="3"/>
  </si>
  <si>
    <t>（２／３）</t>
    <phoneticPr fontId="3"/>
  </si>
  <si>
    <t>件 数</t>
    <phoneticPr fontId="3"/>
  </si>
  <si>
    <t>[限定
検査証
提示]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</si>
  <si>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</si>
  <si>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</si>
  <si>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</si>
  <si>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</si>
  <si>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再申請
件数</t>
    <phoneticPr fontId="3"/>
  </si>
  <si>
    <t>新車新規</t>
    <phoneticPr fontId="3"/>
  </si>
  <si>
    <t>検　査　合　計</t>
    <phoneticPr fontId="3"/>
  </si>
  <si>
    <t>（３／３）</t>
    <phoneticPr fontId="3"/>
  </si>
  <si>
    <t>令和 4年12月</t>
    <phoneticPr fontId="3"/>
  </si>
  <si>
    <t>（１／３）</t>
    <phoneticPr fontId="3"/>
  </si>
  <si>
    <t>持込</t>
    <phoneticPr fontId="3"/>
  </si>
  <si>
    <t>継続検査</t>
    <phoneticPr fontId="3"/>
  </si>
  <si>
    <t>再交付</t>
    <phoneticPr fontId="3"/>
  </si>
  <si>
    <t>－</t>
    <phoneticPr fontId="3"/>
  </si>
  <si>
    <t>[新規検査]</t>
    <phoneticPr fontId="3"/>
  </si>
  <si>
    <t>持込</t>
    <phoneticPr fontId="3"/>
  </si>
  <si>
    <t>令和 5年 1月</t>
    <phoneticPr fontId="3"/>
  </si>
  <si>
    <t>－</t>
    <phoneticPr fontId="3"/>
  </si>
  <si>
    <t>２．重量税統計（窓口申請＋軽自動車OSS申請）</t>
    <phoneticPr fontId="3"/>
  </si>
  <si>
    <t>－</t>
    <phoneticPr fontId="3"/>
  </si>
  <si>
    <t>－</t>
    <phoneticPr fontId="3"/>
  </si>
  <si>
    <t>（３／３）</t>
    <phoneticPr fontId="3"/>
  </si>
  <si>
    <t>検　査　合　計</t>
    <phoneticPr fontId="3"/>
  </si>
  <si>
    <t>継続検査</t>
    <phoneticPr fontId="3"/>
  </si>
  <si>
    <t>項　　　目</t>
    <phoneticPr fontId="3"/>
  </si>
  <si>
    <t>新車新規</t>
    <phoneticPr fontId="3"/>
  </si>
  <si>
    <t>－</t>
    <phoneticPr fontId="3"/>
  </si>
  <si>
    <t>再申請
件数</t>
    <phoneticPr fontId="3"/>
  </si>
  <si>
    <t>[予備検査]</t>
    <phoneticPr fontId="3"/>
  </si>
  <si>
    <t>[継続検査]</t>
    <phoneticPr fontId="3"/>
  </si>
  <si>
    <t>[新規検査]</t>
    <phoneticPr fontId="3"/>
  </si>
  <si>
    <t>－</t>
    <phoneticPr fontId="3"/>
  </si>
  <si>
    <t>限定検査証</t>
    <phoneticPr fontId="3"/>
  </si>
  <si>
    <t>検査標章</t>
    <phoneticPr fontId="3"/>
  </si>
  <si>
    <t>［転入］</t>
    <phoneticPr fontId="3"/>
  </si>
  <si>
    <t>持込</t>
    <phoneticPr fontId="3"/>
  </si>
  <si>
    <t>令和 5年 2月</t>
    <phoneticPr fontId="3"/>
  </si>
  <si>
    <t>－</t>
    <phoneticPr fontId="3"/>
  </si>
  <si>
    <t>件 数</t>
    <phoneticPr fontId="3"/>
  </si>
  <si>
    <t>（３／３）</t>
    <phoneticPr fontId="3"/>
  </si>
  <si>
    <t>検　査　合　計</t>
    <phoneticPr fontId="3"/>
  </si>
  <si>
    <t>件 数</t>
    <phoneticPr fontId="3"/>
  </si>
  <si>
    <t>新車新規</t>
    <phoneticPr fontId="3"/>
  </si>
  <si>
    <t>新規検査</t>
    <phoneticPr fontId="3"/>
  </si>
  <si>
    <t>件 数</t>
    <phoneticPr fontId="3"/>
  </si>
  <si>
    <t>項　　　目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</si>
  <si>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</si>
  <si>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</si>
  <si>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</si>
  <si>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</si>
  <si>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予備検査</t>
    <phoneticPr fontId="3"/>
  </si>
  <si>
    <t>－</t>
    <phoneticPr fontId="3"/>
  </si>
  <si>
    <t>継続検査</t>
    <phoneticPr fontId="3"/>
  </si>
  <si>
    <t>[予備検査]</t>
    <phoneticPr fontId="3"/>
  </si>
  <si>
    <t>持込</t>
    <phoneticPr fontId="3"/>
  </si>
  <si>
    <t>指定整備</t>
    <phoneticPr fontId="3"/>
  </si>
  <si>
    <t>[継続検査]</t>
    <phoneticPr fontId="3"/>
  </si>
  <si>
    <t>指定整備</t>
    <phoneticPr fontId="3"/>
  </si>
  <si>
    <t>[限定
検査証
提示]</t>
    <phoneticPr fontId="3"/>
  </si>
  <si>
    <t>件 数</t>
    <phoneticPr fontId="3"/>
  </si>
  <si>
    <t>項　　　目</t>
    <phoneticPr fontId="3"/>
  </si>
  <si>
    <t>（２／３）</t>
    <phoneticPr fontId="3"/>
  </si>
  <si>
    <t>－</t>
    <phoneticPr fontId="3"/>
  </si>
  <si>
    <t>予備検査証</t>
    <phoneticPr fontId="3"/>
  </si>
  <si>
    <t>検査証</t>
    <phoneticPr fontId="3"/>
  </si>
  <si>
    <t>再交付</t>
    <phoneticPr fontId="3"/>
  </si>
  <si>
    <t>［転入］</t>
    <phoneticPr fontId="3"/>
  </si>
  <si>
    <t>継続検査</t>
    <phoneticPr fontId="3"/>
  </si>
  <si>
    <t>（１／３）</t>
    <phoneticPr fontId="3"/>
  </si>
  <si>
    <t>全国計</t>
    <phoneticPr fontId="3"/>
  </si>
  <si>
    <t>令和 5年 3月</t>
    <phoneticPr fontId="3"/>
  </si>
  <si>
    <t>－</t>
    <phoneticPr fontId="3"/>
  </si>
  <si>
    <t>－</t>
    <phoneticPr fontId="3"/>
  </si>
  <si>
    <t>－</t>
    <phoneticPr fontId="3"/>
  </si>
  <si>
    <t>新車新規</t>
    <phoneticPr fontId="3"/>
  </si>
  <si>
    <t>件 数</t>
    <phoneticPr fontId="3"/>
  </si>
  <si>
    <t>－</t>
    <phoneticPr fontId="3"/>
  </si>
  <si>
    <t>継続検査</t>
    <phoneticPr fontId="3"/>
  </si>
  <si>
    <t>新規検査</t>
    <phoneticPr fontId="3"/>
  </si>
  <si>
    <t>予備検査</t>
    <phoneticPr fontId="3"/>
  </si>
  <si>
    <t>再申請
件数</t>
    <phoneticPr fontId="3"/>
  </si>
  <si>
    <t>持込</t>
    <phoneticPr fontId="3"/>
  </si>
  <si>
    <t>指定整備</t>
    <phoneticPr fontId="3"/>
  </si>
  <si>
    <t>[予備検査]</t>
    <phoneticPr fontId="3"/>
  </si>
  <si>
    <t>[継続検査]</t>
    <phoneticPr fontId="3"/>
  </si>
  <si>
    <t>[新規検査]</t>
    <phoneticPr fontId="3"/>
  </si>
  <si>
    <t>[限定
検査証
提示]</t>
    <phoneticPr fontId="3"/>
  </si>
  <si>
    <t>項　　　目</t>
    <phoneticPr fontId="3"/>
  </si>
  <si>
    <t>（２／３）</t>
    <phoneticPr fontId="3"/>
  </si>
  <si>
    <t>限定検査証</t>
    <phoneticPr fontId="3"/>
  </si>
  <si>
    <t>予備検査証</t>
    <phoneticPr fontId="3"/>
  </si>
  <si>
    <t>検査標章</t>
    <phoneticPr fontId="3"/>
  </si>
  <si>
    <t>検査証</t>
    <phoneticPr fontId="3"/>
  </si>
  <si>
    <t>再交付</t>
    <phoneticPr fontId="3"/>
  </si>
  <si>
    <t>［転入］</t>
    <phoneticPr fontId="3"/>
  </si>
  <si>
    <t>（１／３）</t>
    <phoneticPr fontId="3"/>
  </si>
  <si>
    <t>全国計</t>
    <phoneticPr fontId="3"/>
  </si>
  <si>
    <t>令和 4年度</t>
    <phoneticPr fontId="3"/>
  </si>
  <si>
    <t>検査関係業務量報告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</si>
</sst>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69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39" xfId="0" applyNumberFormat="1" applyFont="1" applyFill="1" applyBorder="1" applyAlignment="1">
      <alignment horizontal="right" vertical="center" shrinkToFi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4" fillId="0" borderId="48" xfId="0" applyFont="1" applyFill="1" applyBorder="1" applyAlignment="1">
      <alignment horizontal="justify" vertical="center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3" fontId="4" fillId="0" borderId="48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justify" vertical="center"/>
    </xf>
    <xf numFmtId="3" fontId="4" fillId="0" borderId="3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54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justify" vertical="center"/>
    </xf>
    <xf numFmtId="3" fontId="4" fillId="0" borderId="56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3" fontId="4" fillId="0" borderId="50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53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4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55" xfId="0" applyNumberFormat="1" applyFont="1" applyFill="1" applyBorder="1" applyAlignment="1">
      <alignment horizontal="right" vertical="center" shrinkToFit="1"/>
    </xf>
    <xf numFmtId="3" fontId="4" fillId="0" borderId="67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61" xfId="0" applyNumberFormat="1" applyFont="1" applyFill="1" applyBorder="1" applyAlignment="1">
      <alignment horizontal="right" vertical="center" shrinkToFit="1"/>
    </xf>
    <xf numFmtId="3" fontId="4" fillId="0" borderId="4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29" xfId="0" applyFont="1" applyBorder="1"/>
    <xf numFmtId="176" fontId="4" fillId="0" borderId="0" xfId="0" applyNumberFormat="1" applyFont="1" applyAlignment="1">
      <alignment horizontal="justify" vertical="top"/>
    </xf>
    <xf numFmtId="176" fontId="4" fillId="0" borderId="0" xfId="0" applyNumberFormat="1" applyFont="1" applyAlignment="1">
      <alignment horizontal="left" vertical="top"/>
    </xf>
    <xf numFmtId="176" fontId="4" fillId="0" borderId="0" xfId="0" applyNumberFormat="1" applyFont="1" applyFill="1" applyAlignment="1"/>
    <xf numFmtId="58" fontId="9" fillId="0" borderId="0" xfId="0" applyNumberFormat="1" applyFont="1" applyFill="1" applyAlignment="1">
      <alignment horizontal="justify" vertical="top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justify" vertical="top"/>
    </xf>
    <xf numFmtId="3" fontId="4" fillId="0" borderId="60" xfId="0" applyNumberFormat="1" applyFont="1" applyBorder="1" applyAlignment="1">
      <alignment vertical="center" shrinkToFit="1"/>
    </xf>
    <xf numFmtId="3" fontId="4" fillId="0" borderId="68" xfId="0" applyNumberFormat="1" applyFont="1" applyBorder="1" applyAlignment="1">
      <alignment vertical="center" shrinkToFit="1"/>
    </xf>
    <xf numFmtId="3" fontId="4" fillId="0" borderId="50" xfId="0" applyNumberFormat="1" applyFont="1" applyBorder="1" applyAlignment="1">
      <alignment horizontal="center" vertical="center" shrinkToFit="1"/>
    </xf>
    <xf numFmtId="3" fontId="4" fillId="0" borderId="69" xfId="0" applyNumberFormat="1" applyFont="1" applyBorder="1" applyAlignment="1">
      <alignment horizontal="center" vertical="center" shrinkToFit="1"/>
    </xf>
    <xf numFmtId="3" fontId="4" fillId="0" borderId="26" xfId="0" applyNumberFormat="1" applyFont="1" applyFill="1" applyBorder="1" applyAlignment="1">
      <alignment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3" fontId="4" fillId="0" borderId="70" xfId="0" applyNumberFormat="1" applyFont="1" applyFill="1" applyBorder="1" applyAlignment="1">
      <alignment horizontal="right" vertical="center" shrinkToFit="1"/>
    </xf>
    <xf numFmtId="3" fontId="4" fillId="0" borderId="21" xfId="0" applyNumberFormat="1" applyFont="1" applyFill="1" applyBorder="1" applyAlignment="1">
      <alignment horizontal="right" vertical="center" shrinkToFit="1"/>
    </xf>
    <xf numFmtId="3" fontId="4" fillId="0" borderId="38" xfId="0" applyNumberFormat="1" applyFont="1" applyFill="1" applyBorder="1" applyAlignment="1">
      <alignment horizontal="right" vertical="center" shrinkToFit="1"/>
    </xf>
    <xf numFmtId="3" fontId="4" fillId="0" borderId="13" xfId="0" applyNumberFormat="1" applyFont="1" applyFill="1" applyBorder="1" applyAlignment="1">
      <alignment horizontal="right" vertical="center" shrinkToFit="1"/>
    </xf>
    <xf numFmtId="3" fontId="4" fillId="0" borderId="66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47" xfId="0" applyFont="1" applyFill="1" applyBorder="1" applyAlignment="1">
      <alignment horizontal="justify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53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51" xfId="0" applyFont="1" applyFill="1" applyBorder="1" applyAlignment="1">
      <alignment horizontal="justify" vertical="center"/>
    </xf>
    <xf numFmtId="0" fontId="4" fillId="0" borderId="55" xfId="0" applyFont="1" applyFill="1" applyBorder="1" applyAlignment="1">
      <alignment horizontal="justify" vertical="center"/>
    </xf>
    <xf numFmtId="0" fontId="4" fillId="0" borderId="5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4" fillId="0" borderId="57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50" xfId="0" applyFont="1" applyFill="1" applyBorder="1" applyAlignment="1">
      <alignment horizontal="justify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58" xfId="0" applyFont="1" applyFill="1" applyBorder="1" applyAlignment="1">
      <alignment horizontal="justify" vertical="center"/>
    </xf>
    <xf numFmtId="0" fontId="4" fillId="0" borderId="59" xfId="0" applyFont="1" applyFill="1" applyBorder="1" applyAlignment="1">
      <alignment horizontal="justify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178" fontId="5" fillId="0" borderId="6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63" xfId="0" applyNumberFormat="1" applyFont="1" applyBorder="1" applyAlignment="1">
      <alignment horizontal="center" vertical="center"/>
    </xf>
    <xf numFmtId="178" fontId="11" fillId="0" borderId="51" xfId="0" applyNumberFormat="1" applyFont="1" applyBorder="1" applyAlignment="1">
      <alignment horizontal="center" vertical="center"/>
    </xf>
    <xf numFmtId="178" fontId="11" fillId="0" borderId="64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32076;&#21942;&#20225;&#30011;&#37096;&#65288;&#26412;&#37096;&#20869;&#20849;&#26377;&#65289;/001_HP&#26356;&#26032;&#23653;&#27508;/&#20196;&#21644;&#65300;&#24180;&#24230;/160_()202303000%20&#20225;&#30011;&#65306;&#32113;&#35336;&#24773;&#22577;&#12506;&#12540;&#12472;&#21066;&#28187;/&#12487;&#12540;&#12479;&#32232;&#38598;&#12539;&#20225;&#30011;&#35506;/&#26032;&#12375;&#12356;&#12501;&#12457;&#12523;&#12480;&#12540;/R4&#24180;&#24230;&#21512;&#35336;/01_&#26989;&#21209;&#37327;/&#20196;&#21644;&#65300;&#24180;&#24230;&#21512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  <sheetName val="観点マスタ"/>
      <sheetName val="リスト"/>
      <sheetName val="パラメータ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="75" zoomScaleNormal="75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324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323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322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321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313</v>
      </c>
      <c r="B9" s="216"/>
      <c r="C9" s="216"/>
      <c r="D9" s="217"/>
      <c r="E9" s="205" t="s">
        <v>8</v>
      </c>
      <c r="F9" s="19" t="s">
        <v>9</v>
      </c>
      <c r="G9" s="19" t="s">
        <v>10</v>
      </c>
      <c r="H9" s="19" t="s">
        <v>11</v>
      </c>
      <c r="I9" s="20" t="s">
        <v>301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1631432</v>
      </c>
      <c r="F10" s="23">
        <v>0</v>
      </c>
      <c r="G10" s="23">
        <v>1630764</v>
      </c>
      <c r="H10" s="23">
        <v>668</v>
      </c>
      <c r="I10" s="24">
        <f>SUM(G10:H10)</f>
        <v>1631432</v>
      </c>
    </row>
    <row r="11" spans="1:9" ht="23.1" customHeight="1" x14ac:dyDescent="0.15">
      <c r="A11" s="220"/>
      <c r="B11" s="221"/>
      <c r="C11" s="225"/>
      <c r="D11" s="206" t="s">
        <v>307</v>
      </c>
      <c r="E11" s="26">
        <v>9998</v>
      </c>
      <c r="F11" s="27">
        <v>0</v>
      </c>
      <c r="G11" s="27">
        <v>9975</v>
      </c>
      <c r="H11" s="27">
        <v>23</v>
      </c>
      <c r="I11" s="28">
        <f>SUM(G11:H11)</f>
        <v>9998</v>
      </c>
    </row>
    <row r="12" spans="1:9" ht="23.1" customHeight="1" x14ac:dyDescent="0.15">
      <c r="A12" s="220"/>
      <c r="B12" s="221"/>
      <c r="C12" s="226" t="s">
        <v>17</v>
      </c>
      <c r="D12" s="206" t="s">
        <v>18</v>
      </c>
      <c r="E12" s="26">
        <v>274275</v>
      </c>
      <c r="F12" s="27">
        <v>0</v>
      </c>
      <c r="G12" s="27">
        <v>274274</v>
      </c>
      <c r="H12" s="27">
        <v>1</v>
      </c>
      <c r="I12" s="28">
        <f>SUM(G12:H12)</f>
        <v>274275</v>
      </c>
    </row>
    <row r="13" spans="1:9" ht="23.1" customHeight="1" x14ac:dyDescent="0.15">
      <c r="A13" s="220"/>
      <c r="B13" s="221"/>
      <c r="C13" s="225"/>
      <c r="D13" s="206" t="s">
        <v>19</v>
      </c>
      <c r="E13" s="26">
        <v>282012</v>
      </c>
      <c r="F13" s="27">
        <v>320</v>
      </c>
      <c r="G13" s="27">
        <v>282329</v>
      </c>
      <c r="H13" s="27">
        <v>3</v>
      </c>
      <c r="I13" s="28">
        <f>SUM(G13:H13)</f>
        <v>282332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2197717</v>
      </c>
      <c r="F14" s="27">
        <f>SUM(F10:F13)</f>
        <v>320</v>
      </c>
      <c r="G14" s="27">
        <f>SUM(G10:G13)</f>
        <v>2197342</v>
      </c>
      <c r="H14" s="27">
        <f>SUM(H10:H13)</f>
        <v>695</v>
      </c>
      <c r="I14" s="28">
        <f>SUM(G14:H14)</f>
        <v>2198037</v>
      </c>
    </row>
    <row r="15" spans="1:9" ht="23.1" customHeight="1" x14ac:dyDescent="0.15">
      <c r="A15" s="229" t="s">
        <v>303</v>
      </c>
      <c r="B15" s="230"/>
      <c r="C15" s="231"/>
      <c r="D15" s="206" t="s">
        <v>18</v>
      </c>
      <c r="E15" s="30">
        <v>4240972</v>
      </c>
      <c r="F15" s="27">
        <v>75523</v>
      </c>
      <c r="G15" s="27">
        <v>4314734</v>
      </c>
      <c r="H15" s="27">
        <v>1761</v>
      </c>
      <c r="I15" s="28">
        <f>SUM(G15:H15)</f>
        <v>4316495</v>
      </c>
    </row>
    <row r="16" spans="1:9" ht="23.1" customHeight="1" x14ac:dyDescent="0.15">
      <c r="A16" s="232"/>
      <c r="B16" s="233"/>
      <c r="C16" s="234"/>
      <c r="D16" s="206" t="s">
        <v>19</v>
      </c>
      <c r="E16" s="30">
        <v>3672803</v>
      </c>
      <c r="F16" s="27">
        <v>142549</v>
      </c>
      <c r="G16" s="27">
        <v>3815013</v>
      </c>
      <c r="H16" s="27">
        <v>339</v>
      </c>
      <c r="I16" s="28">
        <f>SUM(G16:H16)</f>
        <v>3815352</v>
      </c>
    </row>
    <row r="17" spans="1:9" ht="23.1" customHeight="1" x14ac:dyDescent="0.15">
      <c r="A17" s="235"/>
      <c r="B17" s="236"/>
      <c r="C17" s="237"/>
      <c r="D17" s="206" t="s">
        <v>22</v>
      </c>
      <c r="E17" s="31">
        <f>SUM(E15:E16)</f>
        <v>7913775</v>
      </c>
      <c r="F17" s="27">
        <f>SUM(F15:F16)</f>
        <v>218072</v>
      </c>
      <c r="G17" s="27">
        <f>SUM(G15:G16)</f>
        <v>8129747</v>
      </c>
      <c r="H17" s="26">
        <f>SUM(H15:H16)</f>
        <v>2100</v>
      </c>
      <c r="I17" s="28">
        <f>SUM(G17:H17)</f>
        <v>8131847</v>
      </c>
    </row>
    <row r="18" spans="1:9" ht="23.1" customHeight="1" x14ac:dyDescent="0.15">
      <c r="A18" s="238" t="s">
        <v>23</v>
      </c>
      <c r="B18" s="239"/>
      <c r="C18" s="239"/>
      <c r="D18" s="207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206" t="s">
        <v>18</v>
      </c>
      <c r="E19" s="30">
        <v>6960</v>
      </c>
      <c r="F19" s="27">
        <v>40</v>
      </c>
      <c r="G19" s="27">
        <v>7000</v>
      </c>
      <c r="H19" s="27">
        <v>0</v>
      </c>
      <c r="I19" s="28">
        <f>SUM(G19:H19)</f>
        <v>7000</v>
      </c>
    </row>
    <row r="20" spans="1:9" ht="23.1" customHeight="1" x14ac:dyDescent="0.15">
      <c r="A20" s="232"/>
      <c r="B20" s="233"/>
      <c r="C20" s="234"/>
      <c r="D20" s="206" t="s">
        <v>19</v>
      </c>
      <c r="E20" s="30">
        <v>111404</v>
      </c>
      <c r="F20" s="27">
        <v>1270</v>
      </c>
      <c r="G20" s="27">
        <v>112674</v>
      </c>
      <c r="H20" s="27">
        <v>0</v>
      </c>
      <c r="I20" s="28">
        <f>SUM(G20:H20)</f>
        <v>112674</v>
      </c>
    </row>
    <row r="21" spans="1:9" ht="23.1" customHeight="1" x14ac:dyDescent="0.15">
      <c r="A21" s="235"/>
      <c r="B21" s="236"/>
      <c r="C21" s="237"/>
      <c r="D21" s="206" t="s">
        <v>22</v>
      </c>
      <c r="E21" s="31">
        <f>SUM(E19:E20)</f>
        <v>118364</v>
      </c>
      <c r="F21" s="27">
        <f>SUM(F19:F20)</f>
        <v>1310</v>
      </c>
      <c r="G21" s="27">
        <f>SUM(G19:G20)</f>
        <v>119674</v>
      </c>
      <c r="H21" s="26">
        <f>SUM(H19:H20)</f>
        <v>0</v>
      </c>
      <c r="I21" s="28">
        <f>SUM(G21:H21)</f>
        <v>119674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14568</v>
      </c>
      <c r="F22" s="36">
        <v>0</v>
      </c>
      <c r="G22" s="36">
        <v>14568</v>
      </c>
      <c r="H22" s="36">
        <v>0</v>
      </c>
      <c r="I22" s="37">
        <f>SUM(G22:H22)</f>
        <v>14568</v>
      </c>
    </row>
    <row r="23" spans="1:9" ht="23.1" customHeight="1" x14ac:dyDescent="0.15">
      <c r="A23" s="209"/>
      <c r="B23" s="210"/>
      <c r="C23" s="243" t="s">
        <v>27</v>
      </c>
      <c r="D23" s="244"/>
      <c r="E23" s="35">
        <v>696</v>
      </c>
      <c r="F23" s="36">
        <v>0</v>
      </c>
      <c r="G23" s="36">
        <v>696</v>
      </c>
      <c r="H23" s="36">
        <v>0</v>
      </c>
      <c r="I23" s="37">
        <f>SUM(G23:H23)</f>
        <v>696</v>
      </c>
    </row>
    <row r="24" spans="1:9" ht="23.1" customHeight="1" x14ac:dyDescent="0.15">
      <c r="A24" s="209"/>
      <c r="B24" s="210"/>
      <c r="C24" s="40"/>
      <c r="D24" s="203" t="s">
        <v>28</v>
      </c>
      <c r="E24" s="35">
        <v>83</v>
      </c>
      <c r="F24" s="36">
        <v>0</v>
      </c>
      <c r="G24" s="36">
        <v>83</v>
      </c>
      <c r="H24" s="36">
        <v>0</v>
      </c>
      <c r="I24" s="37">
        <f>SUM(G24:H24)</f>
        <v>83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4773</v>
      </c>
      <c r="F25" s="36">
        <v>0</v>
      </c>
      <c r="G25" s="36">
        <v>4773</v>
      </c>
      <c r="H25" s="36">
        <v>0</v>
      </c>
      <c r="I25" s="37">
        <f>SUM(G25:H25)</f>
        <v>4773</v>
      </c>
    </row>
    <row r="26" spans="1:9" ht="23.1" customHeight="1" x14ac:dyDescent="0.15">
      <c r="A26" s="246" t="s">
        <v>30</v>
      </c>
      <c r="B26" s="230"/>
      <c r="C26" s="231"/>
      <c r="D26" s="206" t="s">
        <v>31</v>
      </c>
      <c r="E26" s="26">
        <v>23281</v>
      </c>
      <c r="F26" s="27">
        <v>0</v>
      </c>
      <c r="G26" s="33" t="s">
        <v>24</v>
      </c>
      <c r="H26" s="33" t="s">
        <v>24</v>
      </c>
      <c r="I26" s="28">
        <v>23281</v>
      </c>
    </row>
    <row r="27" spans="1:9" ht="23.1" customHeight="1" x14ac:dyDescent="0.15">
      <c r="A27" s="232"/>
      <c r="B27" s="233"/>
      <c r="C27" s="234"/>
      <c r="D27" s="206" t="s">
        <v>32</v>
      </c>
      <c r="E27" s="26">
        <v>93279</v>
      </c>
      <c r="F27" s="27">
        <v>0</v>
      </c>
      <c r="G27" s="33" t="s">
        <v>24</v>
      </c>
      <c r="H27" s="33" t="s">
        <v>24</v>
      </c>
      <c r="I27" s="28">
        <v>93279</v>
      </c>
    </row>
    <row r="28" spans="1:9" ht="23.1" customHeight="1" x14ac:dyDescent="0.15">
      <c r="A28" s="235"/>
      <c r="B28" s="236"/>
      <c r="C28" s="237"/>
      <c r="D28" s="206" t="s">
        <v>20</v>
      </c>
      <c r="E28" s="26">
        <f>SUM(E26:E27)</f>
        <v>116560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116560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5191696</v>
      </c>
      <c r="F29" s="27">
        <v>23</v>
      </c>
      <c r="G29" s="33" t="s">
        <v>302</v>
      </c>
      <c r="H29" s="33" t="s">
        <v>302</v>
      </c>
      <c r="I29" s="28">
        <v>5191719</v>
      </c>
    </row>
    <row r="30" spans="1:9" ht="23.1" customHeight="1" x14ac:dyDescent="0.15">
      <c r="A30" s="251"/>
      <c r="B30" s="252"/>
      <c r="C30" s="243" t="s">
        <v>320</v>
      </c>
      <c r="D30" s="244"/>
      <c r="E30" s="30">
        <v>1854342</v>
      </c>
      <c r="F30" s="27">
        <v>7</v>
      </c>
      <c r="G30" s="33" t="s">
        <v>302</v>
      </c>
      <c r="H30" s="33" t="s">
        <v>302</v>
      </c>
      <c r="I30" s="28">
        <v>1854349</v>
      </c>
    </row>
    <row r="31" spans="1:9" ht="23.1" customHeight="1" x14ac:dyDescent="0.15">
      <c r="A31" s="201"/>
      <c r="B31" s="202"/>
      <c r="C31" s="40"/>
      <c r="D31" s="203" t="s">
        <v>28</v>
      </c>
      <c r="E31" s="30">
        <v>217475</v>
      </c>
      <c r="F31" s="27">
        <v>0</v>
      </c>
      <c r="G31" s="33" t="s">
        <v>302</v>
      </c>
      <c r="H31" s="33" t="s">
        <v>302</v>
      </c>
      <c r="I31" s="28">
        <v>217475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613666</v>
      </c>
      <c r="F32" s="27">
        <v>0</v>
      </c>
      <c r="G32" s="33" t="s">
        <v>302</v>
      </c>
      <c r="H32" s="33" t="s">
        <v>302</v>
      </c>
      <c r="I32" s="28">
        <v>613666</v>
      </c>
    </row>
    <row r="33" spans="1:9" ht="23.1" customHeight="1" x14ac:dyDescent="0.15">
      <c r="A33" s="253" t="s">
        <v>319</v>
      </c>
      <c r="B33" s="254"/>
      <c r="C33" s="249" t="s">
        <v>318</v>
      </c>
      <c r="D33" s="250"/>
      <c r="E33" s="30">
        <v>129642</v>
      </c>
      <c r="F33" s="27">
        <v>414</v>
      </c>
      <c r="G33" s="27">
        <v>130052</v>
      </c>
      <c r="H33" s="27">
        <v>4</v>
      </c>
      <c r="I33" s="28">
        <f>SUM(G33:H33)</f>
        <v>130056</v>
      </c>
    </row>
    <row r="34" spans="1:9" ht="23.1" customHeight="1" x14ac:dyDescent="0.15">
      <c r="A34" s="220"/>
      <c r="B34" s="255"/>
      <c r="C34" s="249" t="s">
        <v>317</v>
      </c>
      <c r="D34" s="250"/>
      <c r="E34" s="30">
        <v>30129</v>
      </c>
      <c r="F34" s="27">
        <v>141</v>
      </c>
      <c r="G34" s="27">
        <v>30266</v>
      </c>
      <c r="H34" s="27">
        <v>4</v>
      </c>
      <c r="I34" s="28">
        <f>SUM(G34:H34)</f>
        <v>30270</v>
      </c>
    </row>
    <row r="35" spans="1:9" ht="23.1" customHeight="1" x14ac:dyDescent="0.15">
      <c r="A35" s="220"/>
      <c r="B35" s="255"/>
      <c r="C35" s="249" t="s">
        <v>316</v>
      </c>
      <c r="D35" s="250"/>
      <c r="E35" s="30">
        <v>20</v>
      </c>
      <c r="F35" s="27">
        <v>0</v>
      </c>
      <c r="G35" s="27">
        <v>20</v>
      </c>
      <c r="H35" s="27">
        <v>0</v>
      </c>
      <c r="I35" s="28">
        <f>SUM(G35:H35)</f>
        <v>20</v>
      </c>
    </row>
    <row r="36" spans="1:9" ht="23.1" customHeight="1" x14ac:dyDescent="0.15">
      <c r="A36" s="220"/>
      <c r="B36" s="255"/>
      <c r="C36" s="249" t="s">
        <v>315</v>
      </c>
      <c r="D36" s="250"/>
      <c r="E36" s="30">
        <v>18</v>
      </c>
      <c r="F36" s="27">
        <v>0</v>
      </c>
      <c r="G36" s="27">
        <v>18</v>
      </c>
      <c r="H36" s="27">
        <v>0</v>
      </c>
      <c r="I36" s="28">
        <f>SUM(G36:H36)</f>
        <v>18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159809</v>
      </c>
      <c r="F37" s="27">
        <f>SUM(F33:F36)</f>
        <v>555</v>
      </c>
      <c r="G37" s="27">
        <f>SUM(G33:G36)</f>
        <v>160356</v>
      </c>
      <c r="H37" s="27">
        <f>SUM(H33:H36)</f>
        <v>8</v>
      </c>
      <c r="I37" s="28">
        <f>SUM(G37:H37)</f>
        <v>160364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219428</v>
      </c>
      <c r="F38" s="36">
        <v>0</v>
      </c>
      <c r="G38" s="46" t="s">
        <v>302</v>
      </c>
      <c r="H38" s="46" t="s">
        <v>302</v>
      </c>
      <c r="I38" s="37">
        <v>219428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71920</v>
      </c>
      <c r="F39" s="36">
        <v>0</v>
      </c>
      <c r="G39" s="36">
        <v>71893</v>
      </c>
      <c r="H39" s="36">
        <v>27</v>
      </c>
      <c r="I39" s="37">
        <f>SUM(G39:H39)</f>
        <v>71920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8782</v>
      </c>
      <c r="F40" s="36">
        <v>0</v>
      </c>
      <c r="G40" s="36">
        <v>8782</v>
      </c>
      <c r="H40" s="36">
        <v>0</v>
      </c>
      <c r="I40" s="37">
        <f>SUM(G40:H40)</f>
        <v>8782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2056858</v>
      </c>
      <c r="F41" s="36">
        <v>39</v>
      </c>
      <c r="G41" s="46" t="s">
        <v>302</v>
      </c>
      <c r="H41" s="46" t="s">
        <v>302</v>
      </c>
      <c r="I41" s="37">
        <v>2056897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1932103</v>
      </c>
      <c r="F42" s="36">
        <v>39</v>
      </c>
      <c r="G42" s="36">
        <v>1932079</v>
      </c>
      <c r="H42" s="36">
        <v>63</v>
      </c>
      <c r="I42" s="37">
        <f>SUM(G42:H42)</f>
        <v>1932142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114670</v>
      </c>
      <c r="F43" s="36">
        <v>0</v>
      </c>
      <c r="G43" s="46" t="s">
        <v>302</v>
      </c>
      <c r="H43" s="46" t="s">
        <v>302</v>
      </c>
      <c r="I43" s="37">
        <v>114670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56995</v>
      </c>
      <c r="F44" s="36">
        <v>0</v>
      </c>
      <c r="G44" s="46" t="s">
        <v>302</v>
      </c>
      <c r="H44" s="52" t="s">
        <v>302</v>
      </c>
      <c r="I44" s="37">
        <v>56995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358</v>
      </c>
      <c r="F45" s="53">
        <v>0</v>
      </c>
      <c r="G45" s="46" t="s">
        <v>302</v>
      </c>
      <c r="H45" s="52" t="s">
        <v>302</v>
      </c>
      <c r="I45" s="37">
        <v>358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4</v>
      </c>
      <c r="F46" s="53">
        <v>0</v>
      </c>
      <c r="G46" s="46" t="s">
        <v>302</v>
      </c>
      <c r="H46" s="52" t="s">
        <v>302</v>
      </c>
      <c r="I46" s="37">
        <v>4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3654</v>
      </c>
      <c r="F47" s="53">
        <v>0</v>
      </c>
      <c r="G47" s="36">
        <v>3654</v>
      </c>
      <c r="H47" s="48">
        <v>0</v>
      </c>
      <c r="I47" s="37">
        <f>SUM(G47:H47)</f>
        <v>3654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690519</v>
      </c>
      <c r="F48" s="53">
        <v>0</v>
      </c>
      <c r="G48" s="46" t="s">
        <v>302</v>
      </c>
      <c r="H48" s="52" t="s">
        <v>302</v>
      </c>
      <c r="I48" s="37">
        <v>690519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362735</v>
      </c>
      <c r="F49" s="53">
        <v>0</v>
      </c>
      <c r="G49" s="46" t="s">
        <v>302</v>
      </c>
      <c r="H49" s="52" t="s">
        <v>302</v>
      </c>
      <c r="I49" s="37">
        <v>362735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25</v>
      </c>
      <c r="F50" s="53">
        <v>0</v>
      </c>
      <c r="G50" s="46" t="s">
        <v>302</v>
      </c>
      <c r="H50" s="52" t="s">
        <v>302</v>
      </c>
      <c r="I50" s="37">
        <v>25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302</v>
      </c>
      <c r="H51" s="52" t="s">
        <v>302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75605</v>
      </c>
      <c r="F52" s="53">
        <v>0</v>
      </c>
      <c r="G52" s="36">
        <v>75605</v>
      </c>
      <c r="H52" s="48">
        <v>0</v>
      </c>
      <c r="I52" s="37">
        <f>SUM(G52:H52)</f>
        <v>75605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6804</v>
      </c>
      <c r="F53" s="53">
        <v>0</v>
      </c>
      <c r="G53" s="46" t="s">
        <v>34</v>
      </c>
      <c r="H53" s="52" t="s">
        <v>302</v>
      </c>
      <c r="I53" s="37">
        <v>6804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302</v>
      </c>
      <c r="H54" s="59" t="s">
        <v>302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4年度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314</v>
      </c>
    </row>
    <row r="60" spans="1:9" ht="23.1" customHeight="1" thickBot="1" x14ac:dyDescent="0.2">
      <c r="A60" s="215" t="s">
        <v>313</v>
      </c>
      <c r="B60" s="216"/>
      <c r="C60" s="216"/>
      <c r="D60" s="217"/>
      <c r="E60" s="204" t="s">
        <v>8</v>
      </c>
      <c r="F60" s="19" t="s">
        <v>9</v>
      </c>
      <c r="G60" s="19" t="s">
        <v>10</v>
      </c>
      <c r="H60" s="19" t="s">
        <v>11</v>
      </c>
      <c r="I60" s="20" t="s">
        <v>301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5259</v>
      </c>
      <c r="F61" s="68">
        <v>0</v>
      </c>
      <c r="G61" s="33" t="s">
        <v>34</v>
      </c>
      <c r="H61" s="69" t="s">
        <v>302</v>
      </c>
      <c r="I61" s="37">
        <v>5259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47978</v>
      </c>
      <c r="F62" s="68">
        <v>425</v>
      </c>
      <c r="G62" s="33" t="s">
        <v>302</v>
      </c>
      <c r="H62" s="69" t="s">
        <v>302</v>
      </c>
      <c r="I62" s="37">
        <v>48403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1968</v>
      </c>
      <c r="F63" s="68">
        <v>13</v>
      </c>
      <c r="G63" s="33" t="s">
        <v>302</v>
      </c>
      <c r="H63" s="69" t="s">
        <v>302</v>
      </c>
      <c r="I63" s="37">
        <v>1981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55205</v>
      </c>
      <c r="F64" s="27">
        <f>SUM(F61:F63)</f>
        <v>438</v>
      </c>
      <c r="G64" s="33" t="s">
        <v>302</v>
      </c>
      <c r="H64" s="33" t="s">
        <v>302</v>
      </c>
      <c r="I64" s="28">
        <f>SUM(I61:I63)</f>
        <v>55643</v>
      </c>
    </row>
    <row r="65" spans="1:9" ht="23.1" customHeight="1" x14ac:dyDescent="0.15">
      <c r="A65" s="286" t="s">
        <v>312</v>
      </c>
      <c r="B65" s="287"/>
      <c r="C65" s="248" t="s">
        <v>311</v>
      </c>
      <c r="D65" s="70" t="s">
        <v>308</v>
      </c>
      <c r="E65" s="30">
        <v>0</v>
      </c>
      <c r="F65" s="27">
        <v>0</v>
      </c>
      <c r="G65" s="27">
        <v>0</v>
      </c>
      <c r="H65" s="27">
        <v>0</v>
      </c>
      <c r="I65" s="37">
        <f>SUM(G65:H65)</f>
        <v>0</v>
      </c>
    </row>
    <row r="66" spans="1:9" ht="23.1" customHeight="1" x14ac:dyDescent="0.15">
      <c r="A66" s="288"/>
      <c r="B66" s="289"/>
      <c r="C66" s="295"/>
      <c r="D66" s="70" t="s">
        <v>307</v>
      </c>
      <c r="E66" s="30">
        <v>5177</v>
      </c>
      <c r="F66" s="27">
        <v>0</v>
      </c>
      <c r="G66" s="27">
        <v>5177</v>
      </c>
      <c r="H66" s="27">
        <v>0</v>
      </c>
      <c r="I66" s="37">
        <f>SUM(G66:H66)</f>
        <v>5177</v>
      </c>
    </row>
    <row r="67" spans="1:9" ht="23.1" customHeight="1" x14ac:dyDescent="0.15">
      <c r="A67" s="288"/>
      <c r="B67" s="289"/>
      <c r="C67" s="248" t="s">
        <v>310</v>
      </c>
      <c r="D67" s="70" t="s">
        <v>308</v>
      </c>
      <c r="E67" s="30">
        <v>18</v>
      </c>
      <c r="F67" s="27">
        <v>0</v>
      </c>
      <c r="G67" s="27">
        <v>18</v>
      </c>
      <c r="H67" s="27">
        <v>0</v>
      </c>
      <c r="I67" s="37">
        <f>SUM(G67:H67)</f>
        <v>18</v>
      </c>
    </row>
    <row r="68" spans="1:9" ht="23.1" customHeight="1" x14ac:dyDescent="0.15">
      <c r="A68" s="288"/>
      <c r="B68" s="289"/>
      <c r="C68" s="295"/>
      <c r="D68" s="70" t="s">
        <v>307</v>
      </c>
      <c r="E68" s="30">
        <v>47242</v>
      </c>
      <c r="F68" s="27">
        <v>381</v>
      </c>
      <c r="G68" s="27">
        <v>47621</v>
      </c>
      <c r="H68" s="27">
        <v>2</v>
      </c>
      <c r="I68" s="37">
        <f>SUM(G68:H68)</f>
        <v>47623</v>
      </c>
    </row>
    <row r="69" spans="1:9" ht="23.1" customHeight="1" x14ac:dyDescent="0.15">
      <c r="A69" s="288"/>
      <c r="B69" s="289"/>
      <c r="C69" s="248" t="s">
        <v>309</v>
      </c>
      <c r="D69" s="70" t="s">
        <v>308</v>
      </c>
      <c r="E69" s="30">
        <v>0</v>
      </c>
      <c r="F69" s="27">
        <v>0</v>
      </c>
      <c r="G69" s="27">
        <v>0</v>
      </c>
      <c r="H69" s="27">
        <v>0</v>
      </c>
      <c r="I69" s="37">
        <f>SUM(G69:H69)</f>
        <v>0</v>
      </c>
    </row>
    <row r="70" spans="1:9" ht="23.1" customHeight="1" x14ac:dyDescent="0.15">
      <c r="A70" s="288"/>
      <c r="B70" s="289"/>
      <c r="C70" s="295"/>
      <c r="D70" s="70" t="s">
        <v>307</v>
      </c>
      <c r="E70" s="30">
        <v>1804</v>
      </c>
      <c r="F70" s="27">
        <v>12</v>
      </c>
      <c r="G70" s="27">
        <v>1816</v>
      </c>
      <c r="H70" s="27">
        <v>0</v>
      </c>
      <c r="I70" s="37">
        <f>SUM(G70:H70)</f>
        <v>1816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54241</v>
      </c>
      <c r="F71" s="27">
        <f>SUM(F65:F70)</f>
        <v>393</v>
      </c>
      <c r="G71" s="27">
        <f>SUM(G65:G70)</f>
        <v>54632</v>
      </c>
      <c r="H71" s="27">
        <f>SUM(H65:H70)</f>
        <v>2</v>
      </c>
      <c r="I71" s="37">
        <f>SUM(G71:H71)</f>
        <v>54634</v>
      </c>
    </row>
    <row r="72" spans="1:9" ht="23.1" customHeight="1" x14ac:dyDescent="0.15">
      <c r="A72" s="286" t="s">
        <v>306</v>
      </c>
      <c r="B72" s="287"/>
      <c r="C72" s="249" t="s">
        <v>304</v>
      </c>
      <c r="D72" s="250"/>
      <c r="E72" s="71">
        <v>5748</v>
      </c>
      <c r="F72" s="72">
        <v>0</v>
      </c>
      <c r="G72" s="27">
        <v>5746</v>
      </c>
      <c r="H72" s="27">
        <v>2</v>
      </c>
      <c r="I72" s="37">
        <f>SUM(G72:H72)</f>
        <v>5748</v>
      </c>
    </row>
    <row r="73" spans="1:9" ht="23.1" customHeight="1" x14ac:dyDescent="0.15">
      <c r="A73" s="288"/>
      <c r="B73" s="289"/>
      <c r="C73" s="249" t="s">
        <v>303</v>
      </c>
      <c r="D73" s="250"/>
      <c r="E73" s="71">
        <v>48596</v>
      </c>
      <c r="F73" s="72">
        <v>430</v>
      </c>
      <c r="G73" s="27">
        <v>49024</v>
      </c>
      <c r="H73" s="27">
        <v>2</v>
      </c>
      <c r="I73" s="37">
        <f>SUM(G73:H73)</f>
        <v>49026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2134</v>
      </c>
      <c r="F74" s="72">
        <v>13</v>
      </c>
      <c r="G74" s="27">
        <v>2147</v>
      </c>
      <c r="H74" s="27">
        <v>0</v>
      </c>
      <c r="I74" s="37">
        <f>SUM(G74:H74)</f>
        <v>2147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471</v>
      </c>
      <c r="F75" s="72">
        <v>0</v>
      </c>
      <c r="G75" s="27">
        <v>470</v>
      </c>
      <c r="H75" s="27">
        <v>1</v>
      </c>
      <c r="I75" s="37">
        <f>SUM(G75:H75)</f>
        <v>471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56949</v>
      </c>
      <c r="F76" s="72">
        <f>SUM(F72:F75)</f>
        <v>443</v>
      </c>
      <c r="G76" s="72">
        <f>SUM(G72:G75)</f>
        <v>57387</v>
      </c>
      <c r="H76" s="72">
        <f>SUM(H72:H75)</f>
        <v>5</v>
      </c>
      <c r="I76" s="37">
        <f>SUM(G76:H76)</f>
        <v>57392</v>
      </c>
    </row>
    <row r="77" spans="1:9" ht="23.1" customHeight="1" x14ac:dyDescent="0.15">
      <c r="A77" s="286" t="s">
        <v>77</v>
      </c>
      <c r="B77" s="287"/>
      <c r="C77" s="249" t="s">
        <v>73</v>
      </c>
      <c r="D77" s="250"/>
      <c r="E77" s="30">
        <v>45726</v>
      </c>
      <c r="F77" s="27">
        <v>12</v>
      </c>
      <c r="G77" s="33" t="s">
        <v>302</v>
      </c>
      <c r="H77" s="33" t="s">
        <v>302</v>
      </c>
      <c r="I77" s="37">
        <v>45738</v>
      </c>
    </row>
    <row r="78" spans="1:9" ht="23.1" customHeight="1" x14ac:dyDescent="0.15">
      <c r="A78" s="288"/>
      <c r="B78" s="289"/>
      <c r="C78" s="249" t="s">
        <v>303</v>
      </c>
      <c r="D78" s="250"/>
      <c r="E78" s="30">
        <v>402442</v>
      </c>
      <c r="F78" s="27">
        <v>7619</v>
      </c>
      <c r="G78" s="33" t="s">
        <v>302</v>
      </c>
      <c r="H78" s="33" t="s">
        <v>302</v>
      </c>
      <c r="I78" s="37">
        <v>410061</v>
      </c>
    </row>
    <row r="79" spans="1:9" ht="23.1" customHeight="1" x14ac:dyDescent="0.15">
      <c r="A79" s="288"/>
      <c r="B79" s="289"/>
      <c r="C79" s="249" t="s">
        <v>305</v>
      </c>
      <c r="D79" s="250"/>
      <c r="E79" s="30">
        <v>14785</v>
      </c>
      <c r="F79" s="27">
        <v>192</v>
      </c>
      <c r="G79" s="33" t="s">
        <v>34</v>
      </c>
      <c r="H79" s="33" t="s">
        <v>34</v>
      </c>
      <c r="I79" s="37">
        <v>14977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3956</v>
      </c>
      <c r="F80" s="74">
        <v>0</v>
      </c>
      <c r="G80" s="33" t="s">
        <v>34</v>
      </c>
      <c r="H80" s="33" t="s">
        <v>302</v>
      </c>
      <c r="I80" s="75">
        <v>3956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466909</v>
      </c>
      <c r="F81" s="27">
        <f>SUM(F77:F80)</f>
        <v>7823</v>
      </c>
      <c r="G81" s="33" t="s">
        <v>34</v>
      </c>
      <c r="H81" s="33" t="s">
        <v>34</v>
      </c>
      <c r="I81" s="28">
        <f>SUM(I77:I80)</f>
        <v>474732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502122</v>
      </c>
      <c r="F82" s="27">
        <v>0</v>
      </c>
      <c r="G82" s="33" t="s">
        <v>302</v>
      </c>
      <c r="H82" s="33" t="s">
        <v>302</v>
      </c>
      <c r="I82" s="28">
        <v>502122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501425</v>
      </c>
      <c r="F83" s="36">
        <v>0</v>
      </c>
      <c r="G83" s="46" t="s">
        <v>302</v>
      </c>
      <c r="H83" s="46" t="s">
        <v>302</v>
      </c>
      <c r="I83" s="37">
        <v>501425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120031</v>
      </c>
      <c r="F84" s="27">
        <v>0</v>
      </c>
      <c r="G84" s="33" t="s">
        <v>302</v>
      </c>
      <c r="H84" s="33" t="s">
        <v>302</v>
      </c>
      <c r="I84" s="28">
        <v>120031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8038</v>
      </c>
      <c r="F85" s="27">
        <v>0</v>
      </c>
      <c r="G85" s="33" t="s">
        <v>302</v>
      </c>
      <c r="H85" s="33" t="s">
        <v>34</v>
      </c>
      <c r="I85" s="28">
        <v>8038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630191</v>
      </c>
      <c r="F86" s="72">
        <f>SUM(F82,F84,F85)</f>
        <v>0</v>
      </c>
      <c r="G86" s="33" t="s">
        <v>302</v>
      </c>
      <c r="H86" s="79" t="s">
        <v>34</v>
      </c>
      <c r="I86" s="80">
        <f>SUM(I82,I84,I85)</f>
        <v>630191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4147945</v>
      </c>
      <c r="F87" s="82">
        <v>321</v>
      </c>
      <c r="G87" s="46" t="s">
        <v>302</v>
      </c>
      <c r="H87" s="46" t="s">
        <v>34</v>
      </c>
      <c r="I87" s="37">
        <v>4148266</v>
      </c>
    </row>
    <row r="88" spans="1:9" ht="23.1" customHeight="1" thickBot="1" x14ac:dyDescent="0.2">
      <c r="A88" s="308" t="s">
        <v>88</v>
      </c>
      <c r="B88" s="309"/>
      <c r="C88" s="309"/>
      <c r="D88" s="310"/>
      <c r="E88" s="83">
        <f>SUM(E14,E17,E18,E21,E22,E76)</f>
        <v>10301373</v>
      </c>
      <c r="F88" s="83">
        <f>SUM(F14,F17,F18,F21,F22,F76)</f>
        <v>220145</v>
      </c>
      <c r="G88" s="83">
        <f>SUM(G14,G17,G21,G22,G76)</f>
        <v>10518718</v>
      </c>
      <c r="H88" s="83">
        <f>SUM(H14,H17,H21,H22,H76)</f>
        <v>2800</v>
      </c>
      <c r="I88" s="87">
        <f>SUM(I14,I17,I18,I21,I22,I76)</f>
        <v>10521518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18899379</v>
      </c>
      <c r="F89" s="84">
        <f>SUM(F14,F17,F18,F21,F22,F28,F29,F37,F38,F39,F40,F41,F48,F50,F51,F52,F53,F54,F76)</f>
        <v>220762</v>
      </c>
      <c r="G89" s="85" t="s">
        <v>34</v>
      </c>
      <c r="H89" s="85" t="s">
        <v>34</v>
      </c>
      <c r="I89" s="87">
        <f>SUM(I14,I17,I18,I21,I22,I28,I29,I37,I38,I39,I40,I41,I48,I50,I51,I52,I53,I54,I76)</f>
        <v>19120141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302</v>
      </c>
      <c r="F90" s="85" t="s">
        <v>302</v>
      </c>
      <c r="G90" s="85" t="s">
        <v>302</v>
      </c>
      <c r="H90" s="85" t="s">
        <v>302</v>
      </c>
      <c r="I90" s="87">
        <f>SUM(I11,I13,I16,I18,I20,I22)</f>
        <v>4234924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0.11209929623294303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7</v>
      </c>
      <c r="B94" s="312"/>
      <c r="C94" s="312"/>
      <c r="D94" s="313"/>
      <c r="E94" s="208" t="s">
        <v>8</v>
      </c>
      <c r="F94" s="95" t="s">
        <v>9</v>
      </c>
      <c r="G94" s="95" t="s">
        <v>10</v>
      </c>
      <c r="H94" s="95" t="s">
        <v>11</v>
      </c>
      <c r="I94" s="96" t="s">
        <v>301</v>
      </c>
    </row>
    <row r="95" spans="1:9" s="17" customFormat="1" ht="23.1" customHeight="1" thickBot="1" x14ac:dyDescent="0.2">
      <c r="A95" s="314" t="s">
        <v>304</v>
      </c>
      <c r="B95" s="315"/>
      <c r="C95" s="97" t="s">
        <v>96</v>
      </c>
      <c r="D95" s="98" t="s">
        <v>15</v>
      </c>
      <c r="E95" s="99">
        <v>29896</v>
      </c>
      <c r="F95" s="100">
        <v>0</v>
      </c>
      <c r="G95" s="100">
        <v>29896</v>
      </c>
      <c r="H95" s="101" t="s">
        <v>24</v>
      </c>
      <c r="I95" s="87">
        <f>SUM(G95:H95)</f>
        <v>29896</v>
      </c>
    </row>
    <row r="96" spans="1:9" s="17" customFormat="1" ht="23.1" customHeight="1" thickBot="1" x14ac:dyDescent="0.2">
      <c r="A96" s="316" t="s">
        <v>303</v>
      </c>
      <c r="B96" s="317"/>
      <c r="C96" s="318"/>
      <c r="D96" s="98" t="s">
        <v>18</v>
      </c>
      <c r="E96" s="99">
        <v>4348491</v>
      </c>
      <c r="F96" s="100">
        <v>34317</v>
      </c>
      <c r="G96" s="100">
        <v>4382808</v>
      </c>
      <c r="H96" s="101" t="s">
        <v>302</v>
      </c>
      <c r="I96" s="102">
        <f>SUM(G96:H96)</f>
        <v>4382808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7</v>
      </c>
      <c r="B99" s="312"/>
      <c r="C99" s="312"/>
      <c r="D99" s="313"/>
      <c r="E99" s="208" t="s">
        <v>8</v>
      </c>
      <c r="F99" s="95" t="s">
        <v>9</v>
      </c>
      <c r="G99" s="95" t="s">
        <v>10</v>
      </c>
      <c r="H99" s="95" t="s">
        <v>11</v>
      </c>
      <c r="I99" s="96" t="s">
        <v>301</v>
      </c>
    </row>
    <row r="100" spans="1:9" s="17" customFormat="1" ht="23.1" customHeight="1" x14ac:dyDescent="0.15">
      <c r="A100" s="319" t="s">
        <v>13</v>
      </c>
      <c r="B100" s="320"/>
      <c r="C100" s="325" t="s">
        <v>300</v>
      </c>
      <c r="D100" s="211" t="s">
        <v>15</v>
      </c>
      <c r="E100" s="105">
        <f>E10+E95</f>
        <v>1661328</v>
      </c>
      <c r="F100" s="106">
        <f>F10+F95</f>
        <v>0</v>
      </c>
      <c r="G100" s="106">
        <f>G10+G95</f>
        <v>1660660</v>
      </c>
      <c r="H100" s="106">
        <f>H10</f>
        <v>668</v>
      </c>
      <c r="I100" s="107">
        <f>I10+I95</f>
        <v>1661328</v>
      </c>
    </row>
    <row r="101" spans="1:9" s="17" customFormat="1" ht="23.1" customHeight="1" x14ac:dyDescent="0.15">
      <c r="A101" s="321"/>
      <c r="B101" s="322"/>
      <c r="C101" s="326"/>
      <c r="D101" s="203" t="s">
        <v>16</v>
      </c>
      <c r="E101" s="35">
        <f>E11</f>
        <v>9998</v>
      </c>
      <c r="F101" s="35">
        <f>F11</f>
        <v>0</v>
      </c>
      <c r="G101" s="35">
        <f>G11</f>
        <v>9975</v>
      </c>
      <c r="H101" s="35">
        <f>H11</f>
        <v>23</v>
      </c>
      <c r="I101" s="37">
        <f>I11</f>
        <v>9998</v>
      </c>
    </row>
    <row r="102" spans="1:9" s="17" customFormat="1" ht="23.1" customHeight="1" thickBot="1" x14ac:dyDescent="0.2">
      <c r="A102" s="323"/>
      <c r="B102" s="324"/>
      <c r="C102" s="327" t="s">
        <v>20</v>
      </c>
      <c r="D102" s="282"/>
      <c r="E102" s="56">
        <f>E100+E101</f>
        <v>1671326</v>
      </c>
      <c r="F102" s="108">
        <f>F100+F101</f>
        <v>0</v>
      </c>
      <c r="G102" s="108">
        <f>G100+G101</f>
        <v>1670635</v>
      </c>
      <c r="H102" s="108">
        <f>H100+H101</f>
        <v>691</v>
      </c>
      <c r="I102" s="60">
        <f>I100+I101</f>
        <v>1671326</v>
      </c>
    </row>
    <row r="103" spans="1:9" s="17" customFormat="1" ht="23.1" customHeight="1" x14ac:dyDescent="0.15">
      <c r="A103" s="328" t="s">
        <v>21</v>
      </c>
      <c r="B103" s="329"/>
      <c r="C103" s="330"/>
      <c r="D103" s="211" t="s">
        <v>18</v>
      </c>
      <c r="E103" s="105">
        <f>E15+E96</f>
        <v>8589463</v>
      </c>
      <c r="F103" s="106">
        <f>F15+F96</f>
        <v>109840</v>
      </c>
      <c r="G103" s="106">
        <f>G15+G96</f>
        <v>8697542</v>
      </c>
      <c r="H103" s="106">
        <f>H15</f>
        <v>1761</v>
      </c>
      <c r="I103" s="107">
        <f>I15+I96</f>
        <v>8699303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3672803</v>
      </c>
      <c r="F104" s="110">
        <f>F16</f>
        <v>142549</v>
      </c>
      <c r="G104" s="110">
        <f>G16</f>
        <v>3815013</v>
      </c>
      <c r="H104" s="111">
        <f>H16</f>
        <v>339</v>
      </c>
      <c r="I104" s="112">
        <f>I16</f>
        <v>3815352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12262266</v>
      </c>
      <c r="F105" s="108">
        <f>F103+F104</f>
        <v>252389</v>
      </c>
      <c r="G105" s="108">
        <f>G103+G104</f>
        <v>12512555</v>
      </c>
      <c r="H105" s="114">
        <f>H103+H104</f>
        <v>2100</v>
      </c>
      <c r="I105" s="60">
        <f>I103+I104</f>
        <v>12514655</v>
      </c>
    </row>
    <row r="106" spans="1:9" s="17" customFormat="1" ht="23.1" customHeight="1" thickBot="1" x14ac:dyDescent="0.2">
      <c r="A106" s="316" t="s">
        <v>88</v>
      </c>
      <c r="B106" s="317"/>
      <c r="C106" s="317"/>
      <c r="D106" s="335"/>
      <c r="E106" s="83">
        <f>E88+E95+E96</f>
        <v>14679760</v>
      </c>
      <c r="F106" s="83">
        <f>F88+F95+F96</f>
        <v>254462</v>
      </c>
      <c r="G106" s="83">
        <f>G88+G95+G96</f>
        <v>14931422</v>
      </c>
      <c r="H106" s="83">
        <f>H88</f>
        <v>2800</v>
      </c>
      <c r="I106" s="87">
        <f>I88+I95+I96</f>
        <v>14934222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23277766</v>
      </c>
      <c r="F107" s="84">
        <f>F89+F95+F96</f>
        <v>255079</v>
      </c>
      <c r="G107" s="85" t="s">
        <v>297</v>
      </c>
      <c r="H107" s="85" t="s">
        <v>34</v>
      </c>
      <c r="I107" s="87">
        <f>I89+I95+I96</f>
        <v>23532845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0.69512927044333228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4年度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104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7</v>
      </c>
      <c r="B122" s="312"/>
      <c r="C122" s="312"/>
      <c r="D122" s="313"/>
      <c r="E122" s="208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5191696</v>
      </c>
      <c r="F123" s="105">
        <f>F29</f>
        <v>23</v>
      </c>
      <c r="G123" s="119" t="s">
        <v>34</v>
      </c>
      <c r="H123" s="119" t="s">
        <v>34</v>
      </c>
      <c r="I123" s="107">
        <f>I29</f>
        <v>5191719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6155</v>
      </c>
      <c r="F124" s="36">
        <v>0</v>
      </c>
      <c r="G124" s="46" t="s">
        <v>299</v>
      </c>
      <c r="H124" s="46" t="s">
        <v>34</v>
      </c>
      <c r="I124" s="37">
        <v>6155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5185541</v>
      </c>
      <c r="F125" s="114">
        <f>F123-F124</f>
        <v>23</v>
      </c>
      <c r="G125" s="58" t="s">
        <v>298</v>
      </c>
      <c r="H125" s="58" t="s">
        <v>297</v>
      </c>
      <c r="I125" s="60">
        <f>I123-I124</f>
        <v>5185564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108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13468385</v>
      </c>
      <c r="D130" s="131">
        <v>1244015</v>
      </c>
      <c r="E130" s="132">
        <v>156212</v>
      </c>
      <c r="F130" s="130">
        <v>3864</v>
      </c>
      <c r="G130" s="131">
        <v>26</v>
      </c>
      <c r="H130" s="355">
        <f>SUM(C130:G130)</f>
        <v>14872502</v>
      </c>
      <c r="I130" s="356"/>
    </row>
    <row r="131" spans="1:9" ht="21.95" customHeight="1" thickBot="1" x14ac:dyDescent="0.2">
      <c r="A131" s="357" t="s">
        <v>115</v>
      </c>
      <c r="B131" s="358"/>
      <c r="C131" s="133">
        <v>2468</v>
      </c>
      <c r="D131" s="134">
        <v>0</v>
      </c>
      <c r="E131" s="135">
        <v>1</v>
      </c>
      <c r="F131" s="133">
        <v>0</v>
      </c>
      <c r="G131" s="134">
        <v>0</v>
      </c>
      <c r="H131" s="359">
        <f>SUM(C131:G131)</f>
        <v>2469</v>
      </c>
      <c r="I131" s="360"/>
    </row>
    <row r="132" spans="1:9" ht="21.95" customHeight="1" thickBot="1" x14ac:dyDescent="0.2">
      <c r="A132" s="361" t="s">
        <v>116</v>
      </c>
      <c r="B132" s="362"/>
      <c r="C132" s="136">
        <v>85131758600</v>
      </c>
      <c r="D132" s="137">
        <v>6121782500</v>
      </c>
      <c r="E132" s="136">
        <v>761401500</v>
      </c>
      <c r="F132" s="138">
        <v>11205600</v>
      </c>
      <c r="G132" s="87">
        <v>114400</v>
      </c>
      <c r="H132" s="363">
        <v>92026262600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06:D106"/>
    <mergeCell ref="A107:D107"/>
    <mergeCell ref="A108:D108"/>
    <mergeCell ref="A115:I115"/>
    <mergeCell ref="I117:I118"/>
    <mergeCell ref="A118:H118"/>
    <mergeCell ref="A122:D122"/>
    <mergeCell ref="A123:D123"/>
    <mergeCell ref="A124:B124"/>
    <mergeCell ref="C124:D124"/>
    <mergeCell ref="A125:B125"/>
    <mergeCell ref="C125:D125"/>
    <mergeCell ref="A88:D88"/>
    <mergeCell ref="A89:D89"/>
    <mergeCell ref="A90:D90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C76:D76"/>
    <mergeCell ref="A77:B81"/>
    <mergeCell ref="C77:D77"/>
    <mergeCell ref="C78:D78"/>
    <mergeCell ref="C79:D79"/>
    <mergeCell ref="C80:D80"/>
    <mergeCell ref="C81:D81"/>
    <mergeCell ref="A82:B86"/>
    <mergeCell ref="C82:D82"/>
    <mergeCell ref="C84:D84"/>
    <mergeCell ref="C85:D85"/>
    <mergeCell ref="C86:D86"/>
    <mergeCell ref="A87:D87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48:B52"/>
    <mergeCell ref="C48:D48"/>
    <mergeCell ref="C50:D50"/>
    <mergeCell ref="C51:D51"/>
    <mergeCell ref="C52:D52"/>
    <mergeCell ref="A53:D53"/>
    <mergeCell ref="A26:C28"/>
    <mergeCell ref="A29:D29"/>
    <mergeCell ref="A30:B30"/>
    <mergeCell ref="C30:D30"/>
    <mergeCell ref="A32:B32"/>
    <mergeCell ref="C32:D32"/>
    <mergeCell ref="A33:B37"/>
    <mergeCell ref="C33:D33"/>
    <mergeCell ref="C34:D34"/>
    <mergeCell ref="C35:D35"/>
    <mergeCell ref="C36:D36"/>
    <mergeCell ref="C37:D37"/>
    <mergeCell ref="A1:I1"/>
    <mergeCell ref="I3:I4"/>
    <mergeCell ref="A4:H4"/>
    <mergeCell ref="A9:D9"/>
    <mergeCell ref="A10:B14"/>
    <mergeCell ref="C10:C11"/>
    <mergeCell ref="C12:C13"/>
    <mergeCell ref="C14:D14"/>
    <mergeCell ref="A15:C17"/>
    <mergeCell ref="A18:C18"/>
    <mergeCell ref="A19:C21"/>
    <mergeCell ref="A22:D22"/>
    <mergeCell ref="C23:D23"/>
    <mergeCell ref="C25:D25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234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235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132790</v>
      </c>
      <c r="F10" s="23">
        <v>0</v>
      </c>
      <c r="G10" s="23">
        <v>132755</v>
      </c>
      <c r="H10" s="23">
        <v>35</v>
      </c>
      <c r="I10" s="24">
        <f t="shared" ref="I10:I17" si="0">SUM(G10:H10)</f>
        <v>132790</v>
      </c>
    </row>
    <row r="11" spans="1:9" ht="23.1" customHeight="1" x14ac:dyDescent="0.15">
      <c r="A11" s="220"/>
      <c r="B11" s="221"/>
      <c r="C11" s="225"/>
      <c r="D11" s="144" t="s">
        <v>236</v>
      </c>
      <c r="E11" s="26">
        <v>806</v>
      </c>
      <c r="F11" s="27">
        <v>0</v>
      </c>
      <c r="G11" s="27">
        <v>804</v>
      </c>
      <c r="H11" s="27">
        <v>2</v>
      </c>
      <c r="I11" s="28">
        <f t="shared" si="0"/>
        <v>806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17528</v>
      </c>
      <c r="F12" s="27">
        <v>0</v>
      </c>
      <c r="G12" s="27">
        <v>17528</v>
      </c>
      <c r="H12" s="27">
        <v>0</v>
      </c>
      <c r="I12" s="28">
        <f t="shared" si="0"/>
        <v>17528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18743</v>
      </c>
      <c r="F13" s="27">
        <v>20</v>
      </c>
      <c r="G13" s="27">
        <v>18763</v>
      </c>
      <c r="H13" s="27">
        <v>0</v>
      </c>
      <c r="I13" s="28">
        <f t="shared" si="0"/>
        <v>18763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169867</v>
      </c>
      <c r="F14" s="27">
        <f>SUM(F10:F13)</f>
        <v>20</v>
      </c>
      <c r="G14" s="27">
        <f>SUM(G10:G13)</f>
        <v>169850</v>
      </c>
      <c r="H14" s="27">
        <f>SUM(H10:H13)</f>
        <v>37</v>
      </c>
      <c r="I14" s="28">
        <f t="shared" si="0"/>
        <v>169887</v>
      </c>
    </row>
    <row r="15" spans="1:9" ht="23.1" customHeight="1" x14ac:dyDescent="0.15">
      <c r="A15" s="229" t="s">
        <v>237</v>
      </c>
      <c r="B15" s="230"/>
      <c r="C15" s="231"/>
      <c r="D15" s="144" t="s">
        <v>18</v>
      </c>
      <c r="E15" s="30">
        <v>317339</v>
      </c>
      <c r="F15" s="27">
        <v>5517</v>
      </c>
      <c r="G15" s="27">
        <v>322599</v>
      </c>
      <c r="H15" s="27">
        <v>257</v>
      </c>
      <c r="I15" s="28">
        <f t="shared" si="0"/>
        <v>322856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260498</v>
      </c>
      <c r="F16" s="27">
        <v>10371</v>
      </c>
      <c r="G16" s="27">
        <v>270850</v>
      </c>
      <c r="H16" s="27">
        <v>19</v>
      </c>
      <c r="I16" s="28">
        <f t="shared" si="0"/>
        <v>270869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577837</v>
      </c>
      <c r="F17" s="27">
        <f>SUM(F15:F16)</f>
        <v>15888</v>
      </c>
      <c r="G17" s="27">
        <f>SUM(G15:G16)</f>
        <v>593449</v>
      </c>
      <c r="H17" s="26">
        <f>SUM(H15:H16)</f>
        <v>276</v>
      </c>
      <c r="I17" s="28">
        <f t="shared" si="0"/>
        <v>593725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433</v>
      </c>
      <c r="F19" s="27">
        <v>2</v>
      </c>
      <c r="G19" s="27">
        <v>435</v>
      </c>
      <c r="H19" s="27">
        <v>0</v>
      </c>
      <c r="I19" s="28">
        <f t="shared" ref="I19:I25" si="1">SUM(G19:H19)</f>
        <v>435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7840</v>
      </c>
      <c r="F20" s="27">
        <v>74</v>
      </c>
      <c r="G20" s="27">
        <v>7914</v>
      </c>
      <c r="H20" s="27">
        <v>0</v>
      </c>
      <c r="I20" s="28">
        <f t="shared" si="1"/>
        <v>7914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8273</v>
      </c>
      <c r="F21" s="27">
        <f>SUM(F19:F20)</f>
        <v>76</v>
      </c>
      <c r="G21" s="27">
        <f>SUM(G19:G20)</f>
        <v>8349</v>
      </c>
      <c r="H21" s="26">
        <f>SUM(H19:H20)</f>
        <v>0</v>
      </c>
      <c r="I21" s="28">
        <f t="shared" si="1"/>
        <v>8349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1086</v>
      </c>
      <c r="F22" s="36">
        <v>0</v>
      </c>
      <c r="G22" s="36">
        <v>1086</v>
      </c>
      <c r="H22" s="36">
        <v>0</v>
      </c>
      <c r="I22" s="37">
        <f t="shared" si="1"/>
        <v>1086</v>
      </c>
    </row>
    <row r="23" spans="1:9" ht="23.1" customHeight="1" x14ac:dyDescent="0.15">
      <c r="A23" s="147"/>
      <c r="B23" s="148"/>
      <c r="C23" s="243" t="s">
        <v>119</v>
      </c>
      <c r="D23" s="244"/>
      <c r="E23" s="35">
        <v>43</v>
      </c>
      <c r="F23" s="36">
        <v>0</v>
      </c>
      <c r="G23" s="36">
        <v>43</v>
      </c>
      <c r="H23" s="36">
        <v>0</v>
      </c>
      <c r="I23" s="37">
        <f t="shared" si="1"/>
        <v>43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304</v>
      </c>
      <c r="F25" s="36">
        <v>0</v>
      </c>
      <c r="G25" s="36">
        <v>304</v>
      </c>
      <c r="H25" s="36">
        <v>0</v>
      </c>
      <c r="I25" s="37">
        <f t="shared" si="1"/>
        <v>304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1830</v>
      </c>
      <c r="F26" s="27">
        <v>0</v>
      </c>
      <c r="G26" s="33" t="s">
        <v>24</v>
      </c>
      <c r="H26" s="33" t="s">
        <v>24</v>
      </c>
      <c r="I26" s="28">
        <v>1830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6470</v>
      </c>
      <c r="F27" s="27">
        <v>0</v>
      </c>
      <c r="G27" s="33" t="s">
        <v>24</v>
      </c>
      <c r="H27" s="33" t="s">
        <v>24</v>
      </c>
      <c r="I27" s="28">
        <v>6470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8300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8300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409208</v>
      </c>
      <c r="F29" s="27">
        <v>4</v>
      </c>
      <c r="G29" s="33" t="s">
        <v>34</v>
      </c>
      <c r="H29" s="33" t="s">
        <v>123</v>
      </c>
      <c r="I29" s="28">
        <v>409212</v>
      </c>
    </row>
    <row r="30" spans="1:9" ht="23.1" customHeight="1" x14ac:dyDescent="0.15">
      <c r="A30" s="251"/>
      <c r="B30" s="252"/>
      <c r="C30" s="243" t="s">
        <v>27</v>
      </c>
      <c r="D30" s="244"/>
      <c r="E30" s="30">
        <v>147163</v>
      </c>
      <c r="F30" s="27">
        <v>0</v>
      </c>
      <c r="G30" s="33" t="s">
        <v>123</v>
      </c>
      <c r="H30" s="33" t="s">
        <v>34</v>
      </c>
      <c r="I30" s="28">
        <v>147163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16666</v>
      </c>
      <c r="F31" s="27">
        <v>0</v>
      </c>
      <c r="G31" s="33" t="s">
        <v>123</v>
      </c>
      <c r="H31" s="33" t="s">
        <v>34</v>
      </c>
      <c r="I31" s="28">
        <v>16666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49148</v>
      </c>
      <c r="F32" s="27">
        <v>0</v>
      </c>
      <c r="G32" s="33" t="s">
        <v>123</v>
      </c>
      <c r="H32" s="33" t="s">
        <v>34</v>
      </c>
      <c r="I32" s="28">
        <v>49148</v>
      </c>
    </row>
    <row r="33" spans="1:9" ht="23.1" customHeight="1" x14ac:dyDescent="0.15">
      <c r="A33" s="253" t="s">
        <v>238</v>
      </c>
      <c r="B33" s="254"/>
      <c r="C33" s="249" t="s">
        <v>39</v>
      </c>
      <c r="D33" s="250"/>
      <c r="E33" s="30">
        <v>10294</v>
      </c>
      <c r="F33" s="27">
        <v>27</v>
      </c>
      <c r="G33" s="27">
        <v>10321</v>
      </c>
      <c r="H33" s="27">
        <v>0</v>
      </c>
      <c r="I33" s="28">
        <f>SUM(G33:H33)</f>
        <v>10321</v>
      </c>
    </row>
    <row r="34" spans="1:9" ht="23.1" customHeight="1" x14ac:dyDescent="0.15">
      <c r="A34" s="220"/>
      <c r="B34" s="255"/>
      <c r="C34" s="249" t="s">
        <v>40</v>
      </c>
      <c r="D34" s="250"/>
      <c r="E34" s="30">
        <v>2341</v>
      </c>
      <c r="F34" s="27">
        <v>7</v>
      </c>
      <c r="G34" s="27">
        <v>2346</v>
      </c>
      <c r="H34" s="27">
        <v>2</v>
      </c>
      <c r="I34" s="28">
        <f>SUM(G34:H34)</f>
        <v>2348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20"/>
      <c r="B36" s="255"/>
      <c r="C36" s="249" t="s">
        <v>42</v>
      </c>
      <c r="D36" s="250"/>
      <c r="E36" s="30">
        <v>0</v>
      </c>
      <c r="F36" s="27">
        <v>0</v>
      </c>
      <c r="G36" s="27">
        <v>0</v>
      </c>
      <c r="H36" s="27">
        <v>0</v>
      </c>
      <c r="I36" s="28">
        <f>SUM(G36:H36)</f>
        <v>0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12637</v>
      </c>
      <c r="F37" s="27">
        <f>SUM(F33:F36)</f>
        <v>34</v>
      </c>
      <c r="G37" s="27">
        <f>SUM(G33:G36)</f>
        <v>12669</v>
      </c>
      <c r="H37" s="27">
        <f>SUM(H33:H36)</f>
        <v>2</v>
      </c>
      <c r="I37" s="28">
        <f>SUM(G37:H37)</f>
        <v>12671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16667</v>
      </c>
      <c r="F38" s="36">
        <v>0</v>
      </c>
      <c r="G38" s="46" t="s">
        <v>34</v>
      </c>
      <c r="H38" s="46" t="s">
        <v>123</v>
      </c>
      <c r="I38" s="37">
        <v>16667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6050</v>
      </c>
      <c r="F39" s="36">
        <v>0</v>
      </c>
      <c r="G39" s="36">
        <v>6050</v>
      </c>
      <c r="H39" s="36">
        <v>0</v>
      </c>
      <c r="I39" s="37">
        <f>SUM(G39:H39)</f>
        <v>6050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700</v>
      </c>
      <c r="F40" s="36">
        <v>0</v>
      </c>
      <c r="G40" s="36">
        <v>700</v>
      </c>
      <c r="H40" s="36">
        <v>0</v>
      </c>
      <c r="I40" s="37">
        <f>SUM(G40:H40)</f>
        <v>700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150939</v>
      </c>
      <c r="F41" s="36">
        <v>14</v>
      </c>
      <c r="G41" s="46" t="s">
        <v>123</v>
      </c>
      <c r="H41" s="46" t="s">
        <v>123</v>
      </c>
      <c r="I41" s="37">
        <v>150953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140380</v>
      </c>
      <c r="F42" s="36">
        <v>14</v>
      </c>
      <c r="G42" s="36">
        <v>140390</v>
      </c>
      <c r="H42" s="36">
        <v>4</v>
      </c>
      <c r="I42" s="37">
        <f>SUM(G42:H42)</f>
        <v>140394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9737</v>
      </c>
      <c r="F43" s="36">
        <v>0</v>
      </c>
      <c r="G43" s="46" t="s">
        <v>34</v>
      </c>
      <c r="H43" s="46" t="s">
        <v>34</v>
      </c>
      <c r="I43" s="37">
        <v>9737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4947</v>
      </c>
      <c r="F44" s="36">
        <v>0</v>
      </c>
      <c r="G44" s="46" t="s">
        <v>34</v>
      </c>
      <c r="H44" s="52" t="s">
        <v>34</v>
      </c>
      <c r="I44" s="37">
        <v>4947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22</v>
      </c>
      <c r="F45" s="53">
        <v>0</v>
      </c>
      <c r="G45" s="46" t="s">
        <v>123</v>
      </c>
      <c r="H45" s="52" t="s">
        <v>34</v>
      </c>
      <c r="I45" s="37">
        <v>22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123</v>
      </c>
      <c r="H46" s="52" t="s">
        <v>34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367</v>
      </c>
      <c r="F47" s="53">
        <v>0</v>
      </c>
      <c r="G47" s="36">
        <v>367</v>
      </c>
      <c r="H47" s="48">
        <v>0</v>
      </c>
      <c r="I47" s="37">
        <f>SUM(G47:H47)</f>
        <v>367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50864</v>
      </c>
      <c r="F48" s="53">
        <v>0</v>
      </c>
      <c r="G48" s="46" t="s">
        <v>34</v>
      </c>
      <c r="H48" s="52" t="s">
        <v>123</v>
      </c>
      <c r="I48" s="37">
        <v>50864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27764</v>
      </c>
      <c r="F49" s="53">
        <v>0</v>
      </c>
      <c r="G49" s="46" t="s">
        <v>239</v>
      </c>
      <c r="H49" s="52" t="s">
        <v>123</v>
      </c>
      <c r="I49" s="37">
        <v>27764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4</v>
      </c>
      <c r="F50" s="53">
        <v>0</v>
      </c>
      <c r="G50" s="46" t="s">
        <v>123</v>
      </c>
      <c r="H50" s="52" t="s">
        <v>34</v>
      </c>
      <c r="I50" s="37">
        <v>4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167</v>
      </c>
      <c r="H51" s="52" t="s">
        <v>34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6268</v>
      </c>
      <c r="F52" s="53">
        <v>0</v>
      </c>
      <c r="G52" s="36">
        <v>6268</v>
      </c>
      <c r="H52" s="48">
        <v>0</v>
      </c>
      <c r="I52" s="37">
        <f>SUM(G52:H52)</f>
        <v>6268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548</v>
      </c>
      <c r="F53" s="53">
        <v>0</v>
      </c>
      <c r="G53" s="46" t="s">
        <v>123</v>
      </c>
      <c r="H53" s="52" t="s">
        <v>34</v>
      </c>
      <c r="I53" s="37">
        <v>548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34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4年12月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5" t="s">
        <v>7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168">
        <v>368</v>
      </c>
      <c r="F61" s="169">
        <v>0</v>
      </c>
      <c r="G61" s="170" t="s">
        <v>123</v>
      </c>
      <c r="H61" s="171" t="s">
        <v>123</v>
      </c>
      <c r="I61" s="107">
        <v>368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3597</v>
      </c>
      <c r="F62" s="68">
        <v>35</v>
      </c>
      <c r="G62" s="33" t="s">
        <v>123</v>
      </c>
      <c r="H62" s="69" t="s">
        <v>123</v>
      </c>
      <c r="I62" s="37">
        <v>3632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135</v>
      </c>
      <c r="F63" s="68">
        <v>0</v>
      </c>
      <c r="G63" s="33" t="s">
        <v>123</v>
      </c>
      <c r="H63" s="69" t="s">
        <v>123</v>
      </c>
      <c r="I63" s="37">
        <v>135</v>
      </c>
    </row>
    <row r="64" spans="1:9" ht="23.1" customHeight="1" x14ac:dyDescent="0.15">
      <c r="A64" s="290"/>
      <c r="B64" s="291"/>
      <c r="C64" s="256" t="s">
        <v>20</v>
      </c>
      <c r="D64" s="257"/>
      <c r="E64" s="30">
        <f>SUM(E61:E63)</f>
        <v>4100</v>
      </c>
      <c r="F64" s="27">
        <f>SUM(F61:F63)</f>
        <v>35</v>
      </c>
      <c r="G64" s="33" t="s">
        <v>123</v>
      </c>
      <c r="H64" s="33" t="s">
        <v>239</v>
      </c>
      <c r="I64" s="28">
        <f>SUM(I61:I63)</f>
        <v>4135</v>
      </c>
    </row>
    <row r="65" spans="1:9" ht="23.1" customHeight="1" x14ac:dyDescent="0.15">
      <c r="A65" s="286" t="s">
        <v>153</v>
      </c>
      <c r="B65" s="287"/>
      <c r="C65" s="248" t="s">
        <v>240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241</v>
      </c>
      <c r="E66" s="30">
        <v>374</v>
      </c>
      <c r="F66" s="27">
        <v>0</v>
      </c>
      <c r="G66" s="27">
        <v>374</v>
      </c>
      <c r="H66" s="27">
        <v>0</v>
      </c>
      <c r="I66" s="37">
        <f t="shared" si="2"/>
        <v>374</v>
      </c>
    </row>
    <row r="67" spans="1:9" ht="23.1" customHeight="1" x14ac:dyDescent="0.15">
      <c r="A67" s="288"/>
      <c r="B67" s="289"/>
      <c r="C67" s="248" t="s">
        <v>68</v>
      </c>
      <c r="D67" s="70" t="s">
        <v>154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88"/>
      <c r="B68" s="289"/>
      <c r="C68" s="295"/>
      <c r="D68" s="70" t="s">
        <v>16</v>
      </c>
      <c r="E68" s="30">
        <v>3614</v>
      </c>
      <c r="F68" s="27">
        <v>42</v>
      </c>
      <c r="G68" s="27">
        <v>3656</v>
      </c>
      <c r="H68" s="27">
        <v>0</v>
      </c>
      <c r="I68" s="37">
        <f t="shared" si="2"/>
        <v>3656</v>
      </c>
    </row>
    <row r="69" spans="1:9" ht="23.1" customHeight="1" x14ac:dyDescent="0.15">
      <c r="A69" s="288"/>
      <c r="B69" s="289"/>
      <c r="C69" s="248" t="s">
        <v>70</v>
      </c>
      <c r="D69" s="70" t="s">
        <v>154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16</v>
      </c>
      <c r="E70" s="30">
        <v>122</v>
      </c>
      <c r="F70" s="27">
        <v>0</v>
      </c>
      <c r="G70" s="27">
        <v>122</v>
      </c>
      <c r="H70" s="27">
        <v>0</v>
      </c>
      <c r="I70" s="37">
        <f t="shared" si="2"/>
        <v>122</v>
      </c>
    </row>
    <row r="71" spans="1:9" ht="23.1" customHeight="1" x14ac:dyDescent="0.15">
      <c r="A71" s="293"/>
      <c r="B71" s="294"/>
      <c r="C71" s="256" t="s">
        <v>20</v>
      </c>
      <c r="D71" s="257"/>
      <c r="E71" s="30">
        <f>SUM(E65:E70)</f>
        <v>4110</v>
      </c>
      <c r="F71" s="27">
        <f>SUM(F65:F70)</f>
        <v>42</v>
      </c>
      <c r="G71" s="27">
        <f>SUM(G65:G70)</f>
        <v>4152</v>
      </c>
      <c r="H71" s="27">
        <f>SUM(H65:H70)</f>
        <v>0</v>
      </c>
      <c r="I71" s="37">
        <f t="shared" si="2"/>
        <v>4152</v>
      </c>
    </row>
    <row r="72" spans="1:9" ht="23.1" customHeight="1" x14ac:dyDescent="0.15">
      <c r="A72" s="286" t="s">
        <v>157</v>
      </c>
      <c r="B72" s="287"/>
      <c r="C72" s="249" t="s">
        <v>128</v>
      </c>
      <c r="D72" s="250"/>
      <c r="E72" s="71">
        <v>415</v>
      </c>
      <c r="F72" s="72">
        <v>0</v>
      </c>
      <c r="G72" s="27">
        <v>414</v>
      </c>
      <c r="H72" s="27">
        <v>1</v>
      </c>
      <c r="I72" s="37">
        <f t="shared" si="2"/>
        <v>415</v>
      </c>
    </row>
    <row r="73" spans="1:9" ht="23.1" customHeight="1" x14ac:dyDescent="0.15">
      <c r="A73" s="288"/>
      <c r="B73" s="289"/>
      <c r="C73" s="249" t="s">
        <v>192</v>
      </c>
      <c r="D73" s="250"/>
      <c r="E73" s="71">
        <v>3650</v>
      </c>
      <c r="F73" s="72">
        <v>35</v>
      </c>
      <c r="G73" s="27">
        <v>3685</v>
      </c>
      <c r="H73" s="27">
        <v>0</v>
      </c>
      <c r="I73" s="37">
        <f t="shared" si="2"/>
        <v>3685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157</v>
      </c>
      <c r="F74" s="72">
        <v>0</v>
      </c>
      <c r="G74" s="27">
        <v>157</v>
      </c>
      <c r="H74" s="27">
        <v>0</v>
      </c>
      <c r="I74" s="37">
        <f t="shared" si="2"/>
        <v>157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28</v>
      </c>
      <c r="F75" s="72">
        <v>0</v>
      </c>
      <c r="G75" s="27">
        <v>28</v>
      </c>
      <c r="H75" s="27">
        <v>0</v>
      </c>
      <c r="I75" s="37">
        <f t="shared" si="2"/>
        <v>28</v>
      </c>
    </row>
    <row r="76" spans="1:9" ht="23.1" customHeight="1" x14ac:dyDescent="0.15">
      <c r="A76" s="293"/>
      <c r="B76" s="294"/>
      <c r="C76" s="256" t="s">
        <v>20</v>
      </c>
      <c r="D76" s="257"/>
      <c r="E76" s="71">
        <f>SUM(E72:E75)</f>
        <v>4250</v>
      </c>
      <c r="F76" s="72">
        <f>SUM(F72:F75)</f>
        <v>35</v>
      </c>
      <c r="G76" s="72">
        <f>SUM(G72:G75)</f>
        <v>4284</v>
      </c>
      <c r="H76" s="72">
        <f>SUM(H72:H75)</f>
        <v>1</v>
      </c>
      <c r="I76" s="37">
        <f t="shared" si="2"/>
        <v>4285</v>
      </c>
    </row>
    <row r="77" spans="1:9" ht="23.1" customHeight="1" x14ac:dyDescent="0.15">
      <c r="A77" s="286" t="s">
        <v>77</v>
      </c>
      <c r="B77" s="287"/>
      <c r="C77" s="249" t="s">
        <v>129</v>
      </c>
      <c r="D77" s="250"/>
      <c r="E77" s="30">
        <v>3230</v>
      </c>
      <c r="F77" s="27">
        <v>1</v>
      </c>
      <c r="G77" s="33" t="s">
        <v>123</v>
      </c>
      <c r="H77" s="33" t="s">
        <v>34</v>
      </c>
      <c r="I77" s="37">
        <v>3231</v>
      </c>
    </row>
    <row r="78" spans="1:9" ht="23.1" customHeight="1" x14ac:dyDescent="0.15">
      <c r="A78" s="288"/>
      <c r="B78" s="289"/>
      <c r="C78" s="249" t="s">
        <v>21</v>
      </c>
      <c r="D78" s="250"/>
      <c r="E78" s="30">
        <v>30616</v>
      </c>
      <c r="F78" s="27">
        <v>614</v>
      </c>
      <c r="G78" s="33" t="s">
        <v>123</v>
      </c>
      <c r="H78" s="33" t="s">
        <v>34</v>
      </c>
      <c r="I78" s="37">
        <v>31230</v>
      </c>
    </row>
    <row r="79" spans="1:9" ht="23.1" customHeight="1" x14ac:dyDescent="0.15">
      <c r="A79" s="288"/>
      <c r="B79" s="289"/>
      <c r="C79" s="249" t="s">
        <v>131</v>
      </c>
      <c r="D79" s="250"/>
      <c r="E79" s="30">
        <v>1009</v>
      </c>
      <c r="F79" s="27">
        <v>8</v>
      </c>
      <c r="G79" s="33" t="s">
        <v>123</v>
      </c>
      <c r="H79" s="33" t="s">
        <v>34</v>
      </c>
      <c r="I79" s="37">
        <v>1017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297</v>
      </c>
      <c r="F80" s="74">
        <v>0</v>
      </c>
      <c r="G80" s="33" t="s">
        <v>123</v>
      </c>
      <c r="H80" s="33" t="s">
        <v>123</v>
      </c>
      <c r="I80" s="75">
        <v>297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35152</v>
      </c>
      <c r="F81" s="27">
        <f>SUM(F77:F80)</f>
        <v>623</v>
      </c>
      <c r="G81" s="33" t="s">
        <v>123</v>
      </c>
      <c r="H81" s="33" t="s">
        <v>123</v>
      </c>
      <c r="I81" s="28">
        <f>SUM(I77:I80)</f>
        <v>35775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41285</v>
      </c>
      <c r="F82" s="27">
        <v>0</v>
      </c>
      <c r="G82" s="33" t="s">
        <v>123</v>
      </c>
      <c r="H82" s="33" t="s">
        <v>123</v>
      </c>
      <c r="I82" s="28">
        <v>41285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41227</v>
      </c>
      <c r="F83" s="36">
        <v>0</v>
      </c>
      <c r="G83" s="46" t="s">
        <v>123</v>
      </c>
      <c r="H83" s="46" t="s">
        <v>34</v>
      </c>
      <c r="I83" s="37">
        <v>41227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9309</v>
      </c>
      <c r="F84" s="27">
        <v>0</v>
      </c>
      <c r="G84" s="33" t="s">
        <v>123</v>
      </c>
      <c r="H84" s="33" t="s">
        <v>123</v>
      </c>
      <c r="I84" s="28">
        <v>9309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603</v>
      </c>
      <c r="F85" s="27">
        <v>0</v>
      </c>
      <c r="G85" s="33" t="s">
        <v>123</v>
      </c>
      <c r="H85" s="33" t="s">
        <v>123</v>
      </c>
      <c r="I85" s="28">
        <v>603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51197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51197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172">
        <v>323831</v>
      </c>
      <c r="F87" s="82">
        <v>20</v>
      </c>
      <c r="G87" s="46" t="s">
        <v>123</v>
      </c>
      <c r="H87" s="46" t="s">
        <v>123</v>
      </c>
      <c r="I87" s="37">
        <v>323851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173">
        <f>SUM(E14,E17,E18,E21,E22,E76)</f>
        <v>761313</v>
      </c>
      <c r="F88" s="83">
        <f>SUM(F14,F17,F18,F21,F22,F76)</f>
        <v>16019</v>
      </c>
      <c r="G88" s="83">
        <f>SUM(G14,G17,G21,G22,G76)</f>
        <v>777018</v>
      </c>
      <c r="H88" s="83">
        <f>SUM(H14,H17,H21,H22,H76)</f>
        <v>314</v>
      </c>
      <c r="I88" s="87">
        <f>SUM(I14,I17,I18,I21,I22,I76)</f>
        <v>777332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150">
        <f>SUM(E14,E17,E18,E21,E22,E28,E29,E37,E38,E39,E40,E41,E48,E50,E51,E52,E53,E54,E76)</f>
        <v>1423498</v>
      </c>
      <c r="F89" s="84">
        <f>SUM(F14,F17,F18,F21,F22,F28,F29,F37,F38,F39,F40,F41,F48,F50,F51,F52,F53,F54,F76)</f>
        <v>16071</v>
      </c>
      <c r="G89" s="85" t="s">
        <v>123</v>
      </c>
      <c r="H89" s="85" t="s">
        <v>123</v>
      </c>
      <c r="I89" s="87">
        <f>SUM(I14,I17,I18,I21,I22,I28,I29,I37,I38,I39,I40,I41,I48,I50,I51,I52,I53,I54,I76)</f>
        <v>1439569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299438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0.11947381427874885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128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311832</v>
      </c>
      <c r="F96" s="100">
        <v>2465</v>
      </c>
      <c r="G96" s="100">
        <v>314297</v>
      </c>
      <c r="H96" s="101" t="s">
        <v>123</v>
      </c>
      <c r="I96" s="102">
        <f t="shared" ref="I96" si="3">SUM(G96:H96)</f>
        <v>314297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7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74">
        <f>E10+E95</f>
        <v>132790</v>
      </c>
      <c r="F100" s="106">
        <f>F10+F95</f>
        <v>0</v>
      </c>
      <c r="G100" s="106">
        <f>G10+G95</f>
        <v>132755</v>
      </c>
      <c r="H100" s="106">
        <f>H10</f>
        <v>35</v>
      </c>
      <c r="I100" s="107">
        <f>I10+I95</f>
        <v>132790</v>
      </c>
    </row>
    <row r="101" spans="1:9" s="17" customFormat="1" ht="23.1" hidden="1" customHeight="1" x14ac:dyDescent="0.15">
      <c r="A101" s="321"/>
      <c r="B101" s="322"/>
      <c r="C101" s="326"/>
      <c r="D101" s="141" t="s">
        <v>16</v>
      </c>
      <c r="E101" s="78">
        <f>E11</f>
        <v>806</v>
      </c>
      <c r="F101" s="35">
        <f t="shared" ref="F101:I101" si="4">F11</f>
        <v>0</v>
      </c>
      <c r="G101" s="35">
        <f t="shared" si="4"/>
        <v>804</v>
      </c>
      <c r="H101" s="35">
        <f>H11</f>
        <v>2</v>
      </c>
      <c r="I101" s="175">
        <f t="shared" si="4"/>
        <v>806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176">
        <f>E100+E101</f>
        <v>133596</v>
      </c>
      <c r="F102" s="108">
        <f>F100+F101</f>
        <v>0</v>
      </c>
      <c r="G102" s="108">
        <f>G100+G101</f>
        <v>133559</v>
      </c>
      <c r="H102" s="108">
        <f t="shared" ref="H102:I102" si="5">H100+H101</f>
        <v>37</v>
      </c>
      <c r="I102" s="60">
        <f t="shared" si="5"/>
        <v>133596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74">
        <f>E15+E96</f>
        <v>629171</v>
      </c>
      <c r="F103" s="106">
        <f>F15+F96</f>
        <v>7982</v>
      </c>
      <c r="G103" s="106">
        <f>G15+G96</f>
        <v>636896</v>
      </c>
      <c r="H103" s="106">
        <f>H15</f>
        <v>257</v>
      </c>
      <c r="I103" s="107">
        <f t="shared" ref="I103" si="6">I15+I96</f>
        <v>637153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177">
        <f>E16</f>
        <v>260498</v>
      </c>
      <c r="F104" s="110">
        <f t="shared" ref="F104:I104" si="7">F16</f>
        <v>10371</v>
      </c>
      <c r="G104" s="110">
        <f t="shared" si="7"/>
        <v>270850</v>
      </c>
      <c r="H104" s="111">
        <f t="shared" si="7"/>
        <v>19</v>
      </c>
      <c r="I104" s="112">
        <f t="shared" si="7"/>
        <v>270869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176">
        <f>E103+E104</f>
        <v>889669</v>
      </c>
      <c r="F105" s="108">
        <f t="shared" ref="F105:I105" si="8">F103+F104</f>
        <v>18353</v>
      </c>
      <c r="G105" s="108">
        <f t="shared" si="8"/>
        <v>907746</v>
      </c>
      <c r="H105" s="114">
        <f t="shared" si="8"/>
        <v>276</v>
      </c>
      <c r="I105" s="60">
        <f t="shared" si="8"/>
        <v>908022</v>
      </c>
    </row>
    <row r="106" spans="1:9" s="17" customFormat="1" ht="23.1" customHeight="1" thickBot="1" x14ac:dyDescent="0.2">
      <c r="A106" s="316" t="s">
        <v>134</v>
      </c>
      <c r="B106" s="317"/>
      <c r="C106" s="317"/>
      <c r="D106" s="335"/>
      <c r="E106" s="173">
        <f>E88+E95+E96</f>
        <v>1073145</v>
      </c>
      <c r="F106" s="83">
        <f>F88+F95+F96</f>
        <v>18484</v>
      </c>
      <c r="G106" s="83">
        <f>G88+G95+G96</f>
        <v>1091315</v>
      </c>
      <c r="H106" s="83">
        <f>H88</f>
        <v>314</v>
      </c>
      <c r="I106" s="87">
        <f>I88+I95+I96</f>
        <v>1091629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150">
        <f>E89+E95+E96</f>
        <v>1735330</v>
      </c>
      <c r="F107" s="84">
        <f>F89+F95+F96</f>
        <v>18536</v>
      </c>
      <c r="G107" s="85" t="s">
        <v>123</v>
      </c>
      <c r="H107" s="85" t="s">
        <v>123</v>
      </c>
      <c r="I107" s="87">
        <f>I89+I95+I96</f>
        <v>1753866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0.70169335104215536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4年12月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7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74">
        <f>E29</f>
        <v>409208</v>
      </c>
      <c r="F123" s="105">
        <f>F29</f>
        <v>4</v>
      </c>
      <c r="G123" s="119" t="s">
        <v>34</v>
      </c>
      <c r="H123" s="119" t="s">
        <v>123</v>
      </c>
      <c r="I123" s="151">
        <f>I29</f>
        <v>409212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78">
        <v>454</v>
      </c>
      <c r="F124" s="36">
        <v>0</v>
      </c>
      <c r="G124" s="46" t="s">
        <v>123</v>
      </c>
      <c r="H124" s="46" t="s">
        <v>123</v>
      </c>
      <c r="I124" s="37">
        <v>454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78">
        <f>E123-E124</f>
        <v>408754</v>
      </c>
      <c r="F125" s="114">
        <f>F123-F124</f>
        <v>4</v>
      </c>
      <c r="G125" s="58" t="s">
        <v>123</v>
      </c>
      <c r="H125" s="58" t="s">
        <v>34</v>
      </c>
      <c r="I125" s="152">
        <f>I123-I124</f>
        <v>408758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221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967907</v>
      </c>
      <c r="D130" s="131">
        <v>101138</v>
      </c>
      <c r="E130" s="132">
        <v>8846</v>
      </c>
      <c r="F130" s="130">
        <v>283</v>
      </c>
      <c r="G130" s="131">
        <v>4</v>
      </c>
      <c r="H130" s="355">
        <f>SUM(C130:G130)</f>
        <v>1078178</v>
      </c>
      <c r="I130" s="356"/>
    </row>
    <row r="131" spans="1:9" ht="21.95" customHeight="1" thickBot="1" x14ac:dyDescent="0.2">
      <c r="A131" s="357" t="s">
        <v>115</v>
      </c>
      <c r="B131" s="358"/>
      <c r="C131" s="133">
        <v>205</v>
      </c>
      <c r="D131" s="134">
        <v>0</v>
      </c>
      <c r="E131" s="135">
        <v>1</v>
      </c>
      <c r="F131" s="133">
        <v>0</v>
      </c>
      <c r="G131" s="134">
        <v>0</v>
      </c>
      <c r="H131" s="359">
        <f>SUM(C131:G131)</f>
        <v>206</v>
      </c>
      <c r="I131" s="360"/>
    </row>
    <row r="132" spans="1:9" ht="21.95" customHeight="1" thickBot="1" x14ac:dyDescent="0.2">
      <c r="A132" s="361" t="s">
        <v>116</v>
      </c>
      <c r="B132" s="362"/>
      <c r="C132" s="136">
        <v>6218660700</v>
      </c>
      <c r="D132" s="137">
        <v>474004200</v>
      </c>
      <c r="E132" s="136">
        <v>43145800</v>
      </c>
      <c r="F132" s="138">
        <v>820700</v>
      </c>
      <c r="G132" s="87">
        <v>17600</v>
      </c>
      <c r="H132" s="363">
        <v>6736649000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242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142535</v>
      </c>
      <c r="F10" s="23">
        <v>0</v>
      </c>
      <c r="G10" s="23">
        <v>142523</v>
      </c>
      <c r="H10" s="23">
        <v>12</v>
      </c>
      <c r="I10" s="24">
        <f t="shared" ref="I10:I17" si="0">SUM(G10:H10)</f>
        <v>142535</v>
      </c>
    </row>
    <row r="11" spans="1:9" ht="23.1" customHeight="1" x14ac:dyDescent="0.15">
      <c r="A11" s="220"/>
      <c r="B11" s="221"/>
      <c r="C11" s="225"/>
      <c r="D11" s="144" t="s">
        <v>16</v>
      </c>
      <c r="E11" s="26">
        <v>810</v>
      </c>
      <c r="F11" s="27">
        <v>0</v>
      </c>
      <c r="G11" s="27">
        <v>810</v>
      </c>
      <c r="H11" s="27">
        <v>0</v>
      </c>
      <c r="I11" s="28">
        <f t="shared" si="0"/>
        <v>810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19838</v>
      </c>
      <c r="F12" s="27">
        <v>0</v>
      </c>
      <c r="G12" s="27">
        <v>19838</v>
      </c>
      <c r="H12" s="27">
        <v>0</v>
      </c>
      <c r="I12" s="28">
        <f t="shared" si="0"/>
        <v>19838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16659</v>
      </c>
      <c r="F13" s="27">
        <v>12</v>
      </c>
      <c r="G13" s="27">
        <v>16671</v>
      </c>
      <c r="H13" s="27">
        <v>0</v>
      </c>
      <c r="I13" s="28">
        <f t="shared" si="0"/>
        <v>16671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179842</v>
      </c>
      <c r="F14" s="27">
        <f>SUM(F10:F13)</f>
        <v>12</v>
      </c>
      <c r="G14" s="27">
        <f>SUM(G10:G13)</f>
        <v>179842</v>
      </c>
      <c r="H14" s="27">
        <f>SUM(H10:H13)</f>
        <v>12</v>
      </c>
      <c r="I14" s="28">
        <f t="shared" si="0"/>
        <v>179854</v>
      </c>
    </row>
    <row r="15" spans="1:9" ht="23.1" customHeight="1" x14ac:dyDescent="0.15">
      <c r="A15" s="229" t="s">
        <v>130</v>
      </c>
      <c r="B15" s="230"/>
      <c r="C15" s="231"/>
      <c r="D15" s="144" t="s">
        <v>18</v>
      </c>
      <c r="E15" s="30">
        <v>308791</v>
      </c>
      <c r="F15" s="27">
        <v>4760</v>
      </c>
      <c r="G15" s="27">
        <v>313372</v>
      </c>
      <c r="H15" s="27">
        <v>179</v>
      </c>
      <c r="I15" s="28">
        <f t="shared" si="0"/>
        <v>313551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290417</v>
      </c>
      <c r="F16" s="27">
        <v>9887</v>
      </c>
      <c r="G16" s="27">
        <v>300268</v>
      </c>
      <c r="H16" s="27">
        <v>36</v>
      </c>
      <c r="I16" s="28">
        <f t="shared" si="0"/>
        <v>300304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599208</v>
      </c>
      <c r="F17" s="27">
        <f>SUM(F15:F16)</f>
        <v>14647</v>
      </c>
      <c r="G17" s="27">
        <f>SUM(G15:G16)</f>
        <v>613640</v>
      </c>
      <c r="H17" s="26">
        <f>SUM(H15:H16)</f>
        <v>215</v>
      </c>
      <c r="I17" s="28">
        <f t="shared" si="0"/>
        <v>613855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570</v>
      </c>
      <c r="F19" s="27">
        <v>5</v>
      </c>
      <c r="G19" s="27">
        <v>575</v>
      </c>
      <c r="H19" s="27">
        <v>0</v>
      </c>
      <c r="I19" s="28">
        <f t="shared" ref="I19:I25" si="1">SUM(G19:H19)</f>
        <v>575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8413</v>
      </c>
      <c r="F20" s="27">
        <v>103</v>
      </c>
      <c r="G20" s="27">
        <v>8516</v>
      </c>
      <c r="H20" s="27">
        <v>0</v>
      </c>
      <c r="I20" s="28">
        <f t="shared" si="1"/>
        <v>8516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8983</v>
      </c>
      <c r="F21" s="27">
        <f>SUM(F19:F20)</f>
        <v>108</v>
      </c>
      <c r="G21" s="27">
        <f>SUM(G19:G20)</f>
        <v>9091</v>
      </c>
      <c r="H21" s="26">
        <f>SUM(H19:H20)</f>
        <v>0</v>
      </c>
      <c r="I21" s="28">
        <f t="shared" si="1"/>
        <v>9091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858</v>
      </c>
      <c r="F22" s="36">
        <v>0</v>
      </c>
      <c r="G22" s="36">
        <v>858</v>
      </c>
      <c r="H22" s="36">
        <v>0</v>
      </c>
      <c r="I22" s="37">
        <f t="shared" si="1"/>
        <v>858</v>
      </c>
    </row>
    <row r="23" spans="1:9" ht="23.1" customHeight="1" x14ac:dyDescent="0.15">
      <c r="A23" s="147"/>
      <c r="B23" s="148"/>
      <c r="C23" s="243" t="s">
        <v>27</v>
      </c>
      <c r="D23" s="244"/>
      <c r="E23" s="35">
        <v>18</v>
      </c>
      <c r="F23" s="36">
        <v>0</v>
      </c>
      <c r="G23" s="36">
        <v>18</v>
      </c>
      <c r="H23" s="36">
        <v>0</v>
      </c>
      <c r="I23" s="37">
        <f t="shared" si="1"/>
        <v>18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5</v>
      </c>
      <c r="F24" s="36">
        <v>0</v>
      </c>
      <c r="G24" s="36">
        <v>5</v>
      </c>
      <c r="H24" s="36">
        <v>0</v>
      </c>
      <c r="I24" s="37">
        <f t="shared" si="1"/>
        <v>5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266</v>
      </c>
      <c r="F25" s="36">
        <v>0</v>
      </c>
      <c r="G25" s="36">
        <v>266</v>
      </c>
      <c r="H25" s="36">
        <v>0</v>
      </c>
      <c r="I25" s="37">
        <f t="shared" si="1"/>
        <v>266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1989</v>
      </c>
      <c r="F26" s="27">
        <v>0</v>
      </c>
      <c r="G26" s="33" t="s">
        <v>24</v>
      </c>
      <c r="H26" s="33" t="s">
        <v>24</v>
      </c>
      <c r="I26" s="28">
        <v>1989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6442</v>
      </c>
      <c r="F27" s="27">
        <v>0</v>
      </c>
      <c r="G27" s="33" t="s">
        <v>24</v>
      </c>
      <c r="H27" s="33" t="s">
        <v>24</v>
      </c>
      <c r="I27" s="28">
        <v>6442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8431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8431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388595</v>
      </c>
      <c r="F29" s="27">
        <v>0</v>
      </c>
      <c r="G29" s="33" t="s">
        <v>34</v>
      </c>
      <c r="H29" s="33" t="s">
        <v>34</v>
      </c>
      <c r="I29" s="28">
        <v>388595</v>
      </c>
    </row>
    <row r="30" spans="1:9" ht="23.1" customHeight="1" x14ac:dyDescent="0.15">
      <c r="A30" s="251"/>
      <c r="B30" s="252"/>
      <c r="C30" s="243" t="s">
        <v>119</v>
      </c>
      <c r="D30" s="244"/>
      <c r="E30" s="30">
        <v>137367</v>
      </c>
      <c r="F30" s="27">
        <v>0</v>
      </c>
      <c r="G30" s="33" t="s">
        <v>34</v>
      </c>
      <c r="H30" s="33" t="s">
        <v>34</v>
      </c>
      <c r="I30" s="28">
        <v>137367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17038</v>
      </c>
      <c r="F31" s="27">
        <v>0</v>
      </c>
      <c r="G31" s="33" t="s">
        <v>34</v>
      </c>
      <c r="H31" s="33" t="s">
        <v>123</v>
      </c>
      <c r="I31" s="28">
        <v>17038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47722</v>
      </c>
      <c r="F32" s="27">
        <v>0</v>
      </c>
      <c r="G32" s="33" t="s">
        <v>123</v>
      </c>
      <c r="H32" s="33" t="s">
        <v>34</v>
      </c>
      <c r="I32" s="28">
        <v>47722</v>
      </c>
    </row>
    <row r="33" spans="1:9" ht="23.1" customHeight="1" x14ac:dyDescent="0.15">
      <c r="A33" s="253" t="s">
        <v>38</v>
      </c>
      <c r="B33" s="254"/>
      <c r="C33" s="249" t="s">
        <v>39</v>
      </c>
      <c r="D33" s="250"/>
      <c r="E33" s="30">
        <v>10459</v>
      </c>
      <c r="F33" s="27">
        <v>36</v>
      </c>
      <c r="G33" s="27">
        <v>10495</v>
      </c>
      <c r="H33" s="27">
        <v>0</v>
      </c>
      <c r="I33" s="28">
        <f>SUM(G33:H33)</f>
        <v>10495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2383</v>
      </c>
      <c r="F34" s="27">
        <v>14</v>
      </c>
      <c r="G34" s="27">
        <v>2397</v>
      </c>
      <c r="H34" s="27">
        <v>0</v>
      </c>
      <c r="I34" s="28">
        <f>SUM(G34:H34)</f>
        <v>2397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20"/>
      <c r="B36" s="255"/>
      <c r="C36" s="249" t="s">
        <v>151</v>
      </c>
      <c r="D36" s="250"/>
      <c r="E36" s="30">
        <v>1</v>
      </c>
      <c r="F36" s="27">
        <v>0</v>
      </c>
      <c r="G36" s="27">
        <v>1</v>
      </c>
      <c r="H36" s="27">
        <v>0</v>
      </c>
      <c r="I36" s="28">
        <f>SUM(G36:H36)</f>
        <v>1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12845</v>
      </c>
      <c r="F37" s="27">
        <f>SUM(F33:F36)</f>
        <v>50</v>
      </c>
      <c r="G37" s="27">
        <f>SUM(G33:G36)</f>
        <v>12895</v>
      </c>
      <c r="H37" s="27">
        <f>SUM(H33:H36)</f>
        <v>0</v>
      </c>
      <c r="I37" s="28">
        <f>SUM(G37:H37)</f>
        <v>12895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15448</v>
      </c>
      <c r="F38" s="36">
        <v>0</v>
      </c>
      <c r="G38" s="46" t="s">
        <v>123</v>
      </c>
      <c r="H38" s="46" t="s">
        <v>123</v>
      </c>
      <c r="I38" s="37">
        <v>15448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5455</v>
      </c>
      <c r="F39" s="36">
        <v>0</v>
      </c>
      <c r="G39" s="36">
        <v>5455</v>
      </c>
      <c r="H39" s="36">
        <v>0</v>
      </c>
      <c r="I39" s="37">
        <f>SUM(G39:H39)</f>
        <v>5455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675</v>
      </c>
      <c r="F40" s="36">
        <v>0</v>
      </c>
      <c r="G40" s="36">
        <v>675</v>
      </c>
      <c r="H40" s="36">
        <v>0</v>
      </c>
      <c r="I40" s="37">
        <f>SUM(G40:H40)</f>
        <v>675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147639</v>
      </c>
      <c r="F41" s="36">
        <v>0</v>
      </c>
      <c r="G41" s="46" t="s">
        <v>243</v>
      </c>
      <c r="H41" s="46" t="s">
        <v>34</v>
      </c>
      <c r="I41" s="37">
        <v>147639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137688</v>
      </c>
      <c r="F42" s="36">
        <v>0</v>
      </c>
      <c r="G42" s="36">
        <v>137685</v>
      </c>
      <c r="H42" s="36">
        <v>3</v>
      </c>
      <c r="I42" s="37">
        <f>SUM(G42:H42)</f>
        <v>137688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9248</v>
      </c>
      <c r="F43" s="36">
        <v>0</v>
      </c>
      <c r="G43" s="46" t="s">
        <v>34</v>
      </c>
      <c r="H43" s="46" t="s">
        <v>123</v>
      </c>
      <c r="I43" s="37">
        <v>9248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4755</v>
      </c>
      <c r="F44" s="36">
        <v>0</v>
      </c>
      <c r="G44" s="46" t="s">
        <v>123</v>
      </c>
      <c r="H44" s="52" t="s">
        <v>123</v>
      </c>
      <c r="I44" s="37">
        <v>4755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17</v>
      </c>
      <c r="F45" s="53">
        <v>0</v>
      </c>
      <c r="G45" s="46" t="s">
        <v>123</v>
      </c>
      <c r="H45" s="52" t="s">
        <v>123</v>
      </c>
      <c r="I45" s="37">
        <v>17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1</v>
      </c>
      <c r="F46" s="53">
        <v>0</v>
      </c>
      <c r="G46" s="46" t="s">
        <v>34</v>
      </c>
      <c r="H46" s="52" t="s">
        <v>123</v>
      </c>
      <c r="I46" s="37">
        <v>1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273</v>
      </c>
      <c r="F47" s="53">
        <v>0</v>
      </c>
      <c r="G47" s="36">
        <v>273</v>
      </c>
      <c r="H47" s="48">
        <v>0</v>
      </c>
      <c r="I47" s="37">
        <f>SUM(G47:H47)</f>
        <v>273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46784</v>
      </c>
      <c r="F48" s="53">
        <v>0</v>
      </c>
      <c r="G48" s="46" t="s">
        <v>123</v>
      </c>
      <c r="H48" s="52" t="s">
        <v>123</v>
      </c>
      <c r="I48" s="37">
        <v>46784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27153</v>
      </c>
      <c r="F49" s="53">
        <v>0</v>
      </c>
      <c r="G49" s="46" t="s">
        <v>123</v>
      </c>
      <c r="H49" s="52" t="s">
        <v>123</v>
      </c>
      <c r="I49" s="37">
        <v>27153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4</v>
      </c>
      <c r="F50" s="53">
        <v>0</v>
      </c>
      <c r="G50" s="46" t="s">
        <v>123</v>
      </c>
      <c r="H50" s="52" t="s">
        <v>123</v>
      </c>
      <c r="I50" s="37">
        <v>4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123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5485</v>
      </c>
      <c r="F52" s="53">
        <v>0</v>
      </c>
      <c r="G52" s="36">
        <v>5485</v>
      </c>
      <c r="H52" s="48">
        <v>0</v>
      </c>
      <c r="I52" s="37">
        <f>SUM(G52:H52)</f>
        <v>5485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449</v>
      </c>
      <c r="F53" s="53">
        <v>0</v>
      </c>
      <c r="G53" s="46" t="s">
        <v>34</v>
      </c>
      <c r="H53" s="52" t="s">
        <v>34</v>
      </c>
      <c r="I53" s="37">
        <v>449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123</v>
      </c>
      <c r="H54" s="59" t="s">
        <v>243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5年 1月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136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339</v>
      </c>
      <c r="F61" s="68">
        <v>0</v>
      </c>
      <c r="G61" s="33" t="s">
        <v>123</v>
      </c>
      <c r="H61" s="69" t="s">
        <v>123</v>
      </c>
      <c r="I61" s="37">
        <v>339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3657</v>
      </c>
      <c r="F62" s="68">
        <v>25</v>
      </c>
      <c r="G62" s="33" t="s">
        <v>123</v>
      </c>
      <c r="H62" s="69" t="s">
        <v>123</v>
      </c>
      <c r="I62" s="37">
        <v>3682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162</v>
      </c>
      <c r="F63" s="68">
        <v>1</v>
      </c>
      <c r="G63" s="33" t="s">
        <v>123</v>
      </c>
      <c r="H63" s="69" t="s">
        <v>123</v>
      </c>
      <c r="I63" s="37">
        <v>163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4158</v>
      </c>
      <c r="F64" s="27">
        <f>SUM(F61:F63)</f>
        <v>26</v>
      </c>
      <c r="G64" s="33" t="s">
        <v>123</v>
      </c>
      <c r="H64" s="33" t="s">
        <v>123</v>
      </c>
      <c r="I64" s="28">
        <f>SUM(I61:I63)</f>
        <v>4184</v>
      </c>
    </row>
    <row r="65" spans="1:9" ht="23.1" customHeight="1" x14ac:dyDescent="0.15">
      <c r="A65" s="286" t="s">
        <v>153</v>
      </c>
      <c r="B65" s="287"/>
      <c r="C65" s="248" t="s">
        <v>126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328</v>
      </c>
      <c r="F66" s="27">
        <v>0</v>
      </c>
      <c r="G66" s="27">
        <v>328</v>
      </c>
      <c r="H66" s="27">
        <v>0</v>
      </c>
      <c r="I66" s="37">
        <f t="shared" si="2"/>
        <v>328</v>
      </c>
    </row>
    <row r="67" spans="1:9" ht="23.1" customHeight="1" x14ac:dyDescent="0.15">
      <c r="A67" s="288"/>
      <c r="B67" s="289"/>
      <c r="C67" s="248" t="s">
        <v>155</v>
      </c>
      <c r="D67" s="70" t="s">
        <v>154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88"/>
      <c r="B68" s="289"/>
      <c r="C68" s="295"/>
      <c r="D68" s="70" t="s">
        <v>127</v>
      </c>
      <c r="E68" s="30">
        <v>3520</v>
      </c>
      <c r="F68" s="27">
        <v>19</v>
      </c>
      <c r="G68" s="27">
        <v>3539</v>
      </c>
      <c r="H68" s="27">
        <v>0</v>
      </c>
      <c r="I68" s="37">
        <f t="shared" si="2"/>
        <v>3539</v>
      </c>
    </row>
    <row r="69" spans="1:9" ht="23.1" customHeight="1" x14ac:dyDescent="0.15">
      <c r="A69" s="288"/>
      <c r="B69" s="289"/>
      <c r="C69" s="248" t="s">
        <v>156</v>
      </c>
      <c r="D69" s="70" t="s">
        <v>154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146</v>
      </c>
      <c r="F70" s="27">
        <v>1</v>
      </c>
      <c r="G70" s="27">
        <v>147</v>
      </c>
      <c r="H70" s="27">
        <v>0</v>
      </c>
      <c r="I70" s="37">
        <f t="shared" si="2"/>
        <v>147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3994</v>
      </c>
      <c r="F71" s="27">
        <f>SUM(F65:F70)</f>
        <v>20</v>
      </c>
      <c r="G71" s="27">
        <f>SUM(G65:G70)</f>
        <v>4014</v>
      </c>
      <c r="H71" s="27">
        <f>SUM(H65:H70)</f>
        <v>0</v>
      </c>
      <c r="I71" s="37">
        <f t="shared" si="2"/>
        <v>4014</v>
      </c>
    </row>
    <row r="72" spans="1:9" ht="23.1" customHeight="1" x14ac:dyDescent="0.15">
      <c r="A72" s="286" t="s">
        <v>157</v>
      </c>
      <c r="B72" s="287"/>
      <c r="C72" s="249" t="s">
        <v>129</v>
      </c>
      <c r="D72" s="250"/>
      <c r="E72" s="71">
        <v>376</v>
      </c>
      <c r="F72" s="72">
        <v>0</v>
      </c>
      <c r="G72" s="27">
        <v>376</v>
      </c>
      <c r="H72" s="27">
        <v>0</v>
      </c>
      <c r="I72" s="37">
        <f t="shared" si="2"/>
        <v>376</v>
      </c>
    </row>
    <row r="73" spans="1:9" ht="23.1" customHeight="1" x14ac:dyDescent="0.15">
      <c r="A73" s="288"/>
      <c r="B73" s="289"/>
      <c r="C73" s="249" t="s">
        <v>130</v>
      </c>
      <c r="D73" s="250"/>
      <c r="E73" s="71">
        <v>3715</v>
      </c>
      <c r="F73" s="72">
        <v>25</v>
      </c>
      <c r="G73" s="27">
        <v>3740</v>
      </c>
      <c r="H73" s="27">
        <v>0</v>
      </c>
      <c r="I73" s="37">
        <f t="shared" si="2"/>
        <v>3740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169</v>
      </c>
      <c r="F74" s="72">
        <v>1</v>
      </c>
      <c r="G74" s="27">
        <v>170</v>
      </c>
      <c r="H74" s="27">
        <v>0</v>
      </c>
      <c r="I74" s="37">
        <f t="shared" si="2"/>
        <v>170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23</v>
      </c>
      <c r="F75" s="72">
        <v>0</v>
      </c>
      <c r="G75" s="27">
        <v>23</v>
      </c>
      <c r="H75" s="27">
        <v>0</v>
      </c>
      <c r="I75" s="37">
        <f t="shared" si="2"/>
        <v>23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4283</v>
      </c>
      <c r="F76" s="72">
        <f>SUM(F72:F75)</f>
        <v>26</v>
      </c>
      <c r="G76" s="72">
        <f>SUM(G72:G75)</f>
        <v>4309</v>
      </c>
      <c r="H76" s="72">
        <f>SUM(H72:H75)</f>
        <v>0</v>
      </c>
      <c r="I76" s="37">
        <f t="shared" si="2"/>
        <v>4309</v>
      </c>
    </row>
    <row r="77" spans="1:9" ht="23.1" customHeight="1" x14ac:dyDescent="0.15">
      <c r="A77" s="286" t="s">
        <v>77</v>
      </c>
      <c r="B77" s="287"/>
      <c r="C77" s="249" t="s">
        <v>129</v>
      </c>
      <c r="D77" s="250"/>
      <c r="E77" s="30">
        <v>2590</v>
      </c>
      <c r="F77" s="27">
        <v>1</v>
      </c>
      <c r="G77" s="33" t="s">
        <v>123</v>
      </c>
      <c r="H77" s="33" t="s">
        <v>123</v>
      </c>
      <c r="I77" s="37">
        <v>2591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29308</v>
      </c>
      <c r="F78" s="27">
        <v>515</v>
      </c>
      <c r="G78" s="33" t="s">
        <v>123</v>
      </c>
      <c r="H78" s="33" t="s">
        <v>123</v>
      </c>
      <c r="I78" s="37">
        <v>29823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1025</v>
      </c>
      <c r="F79" s="27">
        <v>15</v>
      </c>
      <c r="G79" s="33" t="s">
        <v>123</v>
      </c>
      <c r="H79" s="33" t="s">
        <v>123</v>
      </c>
      <c r="I79" s="37">
        <v>1040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231</v>
      </c>
      <c r="F80" s="74">
        <v>0</v>
      </c>
      <c r="G80" s="33" t="s">
        <v>123</v>
      </c>
      <c r="H80" s="33" t="s">
        <v>123</v>
      </c>
      <c r="I80" s="75">
        <v>231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33154</v>
      </c>
      <c r="F81" s="27">
        <f>SUM(F77:F80)</f>
        <v>531</v>
      </c>
      <c r="G81" s="33" t="s">
        <v>123</v>
      </c>
      <c r="H81" s="33" t="s">
        <v>123</v>
      </c>
      <c r="I81" s="28">
        <f>SUM(I77:I80)</f>
        <v>33685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44956</v>
      </c>
      <c r="F82" s="27">
        <v>0</v>
      </c>
      <c r="G82" s="33" t="s">
        <v>123</v>
      </c>
      <c r="H82" s="33" t="s">
        <v>123</v>
      </c>
      <c r="I82" s="28">
        <v>44956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44953</v>
      </c>
      <c r="F83" s="36">
        <v>0</v>
      </c>
      <c r="G83" s="46" t="s">
        <v>123</v>
      </c>
      <c r="H83" s="46" t="s">
        <v>123</v>
      </c>
      <c r="I83" s="37">
        <v>44953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9789</v>
      </c>
      <c r="F84" s="27">
        <v>0</v>
      </c>
      <c r="G84" s="33" t="s">
        <v>123</v>
      </c>
      <c r="H84" s="33" t="s">
        <v>123</v>
      </c>
      <c r="I84" s="28">
        <v>9789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613</v>
      </c>
      <c r="F85" s="27">
        <v>0</v>
      </c>
      <c r="G85" s="33" t="s">
        <v>123</v>
      </c>
      <c r="H85" s="33" t="s">
        <v>123</v>
      </c>
      <c r="I85" s="28">
        <v>613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55358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55358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326220</v>
      </c>
      <c r="F87" s="82">
        <v>12</v>
      </c>
      <c r="G87" s="46" t="s">
        <v>123</v>
      </c>
      <c r="H87" s="46" t="s">
        <v>123</v>
      </c>
      <c r="I87" s="37">
        <v>326232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793174</v>
      </c>
      <c r="F88" s="83">
        <f>SUM(F14,F17,F18,F21,F22,F76)</f>
        <v>14793</v>
      </c>
      <c r="G88" s="83">
        <f>SUM(G14,G17,G21,G22,G76)</f>
        <v>807740</v>
      </c>
      <c r="H88" s="83">
        <f>SUM(H14,H17,H21,H22,H76)</f>
        <v>227</v>
      </c>
      <c r="I88" s="87">
        <f>SUM(I14,I17,I18,I21,I22,I76)</f>
        <v>807967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1424984</v>
      </c>
      <c r="F89" s="84">
        <f>SUM(F14,F17,F18,F21,F22,F28,F29,F37,F38,F39,F40,F41,F48,F50,F51,F52,F53,F54,F76)</f>
        <v>14843</v>
      </c>
      <c r="G89" s="85" t="s">
        <v>123</v>
      </c>
      <c r="H89" s="85" t="s">
        <v>123</v>
      </c>
      <c r="I89" s="87">
        <f>SUM(I14,I17,I18,I21,I22,I28,I29,I37,I38,I39,I40,I41,I48,I50,I51,I52,I53,I54,I76)</f>
        <v>1439827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327159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0.1029621682423531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7578</v>
      </c>
      <c r="F95" s="100">
        <v>0</v>
      </c>
      <c r="G95" s="100">
        <v>7578</v>
      </c>
      <c r="H95" s="101" t="s">
        <v>24</v>
      </c>
      <c r="I95" s="87">
        <f>SUM(G95:H95)</f>
        <v>7578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391341</v>
      </c>
      <c r="F96" s="100">
        <v>3179</v>
      </c>
      <c r="G96" s="100">
        <v>394520</v>
      </c>
      <c r="H96" s="101" t="s">
        <v>123</v>
      </c>
      <c r="I96" s="102">
        <f t="shared" ref="I96" si="3">SUM(G96:H96)</f>
        <v>394520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150113</v>
      </c>
      <c r="F100" s="106">
        <f>F10+F95</f>
        <v>0</v>
      </c>
      <c r="G100" s="106">
        <f>G10+G95</f>
        <v>150101</v>
      </c>
      <c r="H100" s="106">
        <f>H10</f>
        <v>12</v>
      </c>
      <c r="I100" s="107">
        <f>I10+I95</f>
        <v>150113</v>
      </c>
    </row>
    <row r="101" spans="1:9" s="17" customFormat="1" ht="23.1" customHeight="1" x14ac:dyDescent="0.15">
      <c r="A101" s="321"/>
      <c r="B101" s="322"/>
      <c r="C101" s="326"/>
      <c r="D101" s="141" t="s">
        <v>127</v>
      </c>
      <c r="E101" s="35">
        <f>E11</f>
        <v>810</v>
      </c>
      <c r="F101" s="35">
        <f t="shared" ref="F101:I101" si="4">F11</f>
        <v>0</v>
      </c>
      <c r="G101" s="35">
        <f t="shared" si="4"/>
        <v>810</v>
      </c>
      <c r="H101" s="35">
        <f>H11</f>
        <v>0</v>
      </c>
      <c r="I101" s="37">
        <f t="shared" si="4"/>
        <v>810</v>
      </c>
    </row>
    <row r="102" spans="1:9" s="17" customFormat="1" ht="23.1" customHeight="1" thickBot="1" x14ac:dyDescent="0.2">
      <c r="A102" s="323"/>
      <c r="B102" s="324"/>
      <c r="C102" s="327" t="s">
        <v>20</v>
      </c>
      <c r="D102" s="282"/>
      <c r="E102" s="56">
        <f>E100+E101</f>
        <v>150923</v>
      </c>
      <c r="F102" s="108">
        <f>F100+F101</f>
        <v>0</v>
      </c>
      <c r="G102" s="108">
        <f>G100+G101</f>
        <v>150911</v>
      </c>
      <c r="H102" s="108">
        <f t="shared" ref="H102:I102" si="5">H100+H101</f>
        <v>12</v>
      </c>
      <c r="I102" s="60">
        <f t="shared" si="5"/>
        <v>150923</v>
      </c>
    </row>
    <row r="103" spans="1:9" s="17" customFormat="1" ht="23.1" customHeight="1" x14ac:dyDescent="0.15">
      <c r="A103" s="328" t="s">
        <v>21</v>
      </c>
      <c r="B103" s="329"/>
      <c r="C103" s="330"/>
      <c r="D103" s="149" t="s">
        <v>18</v>
      </c>
      <c r="E103" s="105">
        <f>E15+E96</f>
        <v>700132</v>
      </c>
      <c r="F103" s="106">
        <f>F15+F96</f>
        <v>7939</v>
      </c>
      <c r="G103" s="106">
        <f>G15+G96</f>
        <v>707892</v>
      </c>
      <c r="H103" s="106">
        <f>H15</f>
        <v>179</v>
      </c>
      <c r="I103" s="107">
        <f t="shared" ref="I103" si="6">I15+I96</f>
        <v>708071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290417</v>
      </c>
      <c r="F104" s="110">
        <f t="shared" ref="F104:I104" si="7">F16</f>
        <v>9887</v>
      </c>
      <c r="G104" s="110">
        <f t="shared" si="7"/>
        <v>300268</v>
      </c>
      <c r="H104" s="111">
        <f t="shared" si="7"/>
        <v>36</v>
      </c>
      <c r="I104" s="112">
        <f t="shared" si="7"/>
        <v>300304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990549</v>
      </c>
      <c r="F105" s="108">
        <f t="shared" ref="F105:I105" si="8">F103+F104</f>
        <v>17826</v>
      </c>
      <c r="G105" s="108">
        <f t="shared" si="8"/>
        <v>1008160</v>
      </c>
      <c r="H105" s="114">
        <f t="shared" si="8"/>
        <v>215</v>
      </c>
      <c r="I105" s="60">
        <f t="shared" si="8"/>
        <v>1008375</v>
      </c>
    </row>
    <row r="106" spans="1:9" s="17" customFormat="1" ht="23.1" customHeight="1" thickBot="1" x14ac:dyDescent="0.2">
      <c r="A106" s="316" t="s">
        <v>135</v>
      </c>
      <c r="B106" s="317"/>
      <c r="C106" s="317"/>
      <c r="D106" s="335"/>
      <c r="E106" s="83">
        <f>E88+E95+E96</f>
        <v>1192093</v>
      </c>
      <c r="F106" s="83">
        <f>F88+F95+F96</f>
        <v>17972</v>
      </c>
      <c r="G106" s="83">
        <f>G88+G95+G96</f>
        <v>1209838</v>
      </c>
      <c r="H106" s="83">
        <f>H88</f>
        <v>227</v>
      </c>
      <c r="I106" s="87">
        <f>I88+I95+I96</f>
        <v>1210065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1823903</v>
      </c>
      <c r="F107" s="84">
        <f>F89+F95+F96</f>
        <v>18022</v>
      </c>
      <c r="G107" s="85" t="s">
        <v>34</v>
      </c>
      <c r="H107" s="85" t="s">
        <v>123</v>
      </c>
      <c r="I107" s="87">
        <f>I89+I95+I96</f>
        <v>1841925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0.70219015743151114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5年 1月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7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388595</v>
      </c>
      <c r="F123" s="105">
        <f>F29</f>
        <v>0</v>
      </c>
      <c r="G123" s="119" t="s">
        <v>123</v>
      </c>
      <c r="H123" s="119" t="s">
        <v>123</v>
      </c>
      <c r="I123" s="107">
        <f>I29</f>
        <v>388595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370</v>
      </c>
      <c r="F124" s="36">
        <v>0</v>
      </c>
      <c r="G124" s="46" t="s">
        <v>34</v>
      </c>
      <c r="H124" s="46" t="s">
        <v>34</v>
      </c>
      <c r="I124" s="37">
        <v>370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388225</v>
      </c>
      <c r="F125" s="114">
        <f>F123-F124</f>
        <v>0</v>
      </c>
      <c r="G125" s="58" t="s">
        <v>123</v>
      </c>
      <c r="H125" s="58" t="s">
        <v>123</v>
      </c>
      <c r="I125" s="60">
        <f>I123-I124</f>
        <v>388225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140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1090271</v>
      </c>
      <c r="D130" s="131">
        <v>115423</v>
      </c>
      <c r="E130" s="132">
        <v>12347</v>
      </c>
      <c r="F130" s="130">
        <v>358</v>
      </c>
      <c r="G130" s="131">
        <v>3</v>
      </c>
      <c r="H130" s="355">
        <f>SUM(C130:G130)</f>
        <v>1218402</v>
      </c>
      <c r="I130" s="356"/>
    </row>
    <row r="131" spans="1:9" ht="21.95" customHeight="1" thickBot="1" x14ac:dyDescent="0.2">
      <c r="A131" s="357" t="s">
        <v>115</v>
      </c>
      <c r="B131" s="358"/>
      <c r="C131" s="133">
        <v>95</v>
      </c>
      <c r="D131" s="134">
        <v>0</v>
      </c>
      <c r="E131" s="135">
        <v>0</v>
      </c>
      <c r="F131" s="133">
        <v>0</v>
      </c>
      <c r="G131" s="134">
        <v>0</v>
      </c>
      <c r="H131" s="359">
        <f>SUM(C131:G131)</f>
        <v>95</v>
      </c>
      <c r="I131" s="360"/>
    </row>
    <row r="132" spans="1:9" ht="21.95" customHeight="1" thickBot="1" x14ac:dyDescent="0.2">
      <c r="A132" s="361" t="s">
        <v>116</v>
      </c>
      <c r="B132" s="362"/>
      <c r="C132" s="136">
        <v>6754086000</v>
      </c>
      <c r="D132" s="137">
        <v>542507700</v>
      </c>
      <c r="E132" s="136">
        <v>57698800</v>
      </c>
      <c r="F132" s="138">
        <v>1038200</v>
      </c>
      <c r="G132" s="87">
        <v>13200</v>
      </c>
      <c r="H132" s="363">
        <f>SUM(C132:G132)</f>
        <v>7355343900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262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8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144672</v>
      </c>
      <c r="F10" s="23">
        <v>0</v>
      </c>
      <c r="G10" s="23">
        <v>144523</v>
      </c>
      <c r="H10" s="23">
        <v>149</v>
      </c>
      <c r="I10" s="24">
        <f t="shared" ref="I10:I17" si="0">SUM(G10:H10)</f>
        <v>144672</v>
      </c>
    </row>
    <row r="11" spans="1:9" ht="23.1" customHeight="1" x14ac:dyDescent="0.15">
      <c r="A11" s="220"/>
      <c r="B11" s="221"/>
      <c r="C11" s="225"/>
      <c r="D11" s="184" t="s">
        <v>261</v>
      </c>
      <c r="E11" s="26">
        <v>944</v>
      </c>
      <c r="F11" s="27">
        <v>0</v>
      </c>
      <c r="G11" s="27">
        <v>929</v>
      </c>
      <c r="H11" s="27">
        <v>15</v>
      </c>
      <c r="I11" s="28">
        <f t="shared" si="0"/>
        <v>944</v>
      </c>
    </row>
    <row r="12" spans="1:9" ht="23.1" customHeight="1" x14ac:dyDescent="0.15">
      <c r="A12" s="220"/>
      <c r="B12" s="221"/>
      <c r="C12" s="226" t="s">
        <v>17</v>
      </c>
      <c r="D12" s="184" t="s">
        <v>18</v>
      </c>
      <c r="E12" s="26">
        <v>21711</v>
      </c>
      <c r="F12" s="27">
        <v>0</v>
      </c>
      <c r="G12" s="27">
        <v>21711</v>
      </c>
      <c r="H12" s="27">
        <v>0</v>
      </c>
      <c r="I12" s="28">
        <f t="shared" si="0"/>
        <v>21711</v>
      </c>
    </row>
    <row r="13" spans="1:9" ht="23.1" customHeight="1" x14ac:dyDescent="0.15">
      <c r="A13" s="220"/>
      <c r="B13" s="221"/>
      <c r="C13" s="225"/>
      <c r="D13" s="184" t="s">
        <v>19</v>
      </c>
      <c r="E13" s="26">
        <v>19597</v>
      </c>
      <c r="F13" s="27">
        <v>18</v>
      </c>
      <c r="G13" s="27">
        <v>19615</v>
      </c>
      <c r="H13" s="27">
        <v>0</v>
      </c>
      <c r="I13" s="28">
        <f t="shared" si="0"/>
        <v>19615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186924</v>
      </c>
      <c r="F14" s="27">
        <f>SUM(F10:F13)</f>
        <v>18</v>
      </c>
      <c r="G14" s="27">
        <f>SUM(G10:G13)</f>
        <v>186778</v>
      </c>
      <c r="H14" s="27">
        <f>SUM(H10:H13)</f>
        <v>164</v>
      </c>
      <c r="I14" s="28">
        <f t="shared" si="0"/>
        <v>186942</v>
      </c>
    </row>
    <row r="15" spans="1:9" ht="23.1" customHeight="1" x14ac:dyDescent="0.15">
      <c r="A15" s="229" t="s">
        <v>21</v>
      </c>
      <c r="B15" s="230"/>
      <c r="C15" s="231"/>
      <c r="D15" s="184" t="s">
        <v>18</v>
      </c>
      <c r="E15" s="30">
        <v>351589</v>
      </c>
      <c r="F15" s="27">
        <v>6375</v>
      </c>
      <c r="G15" s="27">
        <v>357636</v>
      </c>
      <c r="H15" s="27">
        <v>328</v>
      </c>
      <c r="I15" s="28">
        <f t="shared" si="0"/>
        <v>357964</v>
      </c>
    </row>
    <row r="16" spans="1:9" ht="23.1" customHeight="1" x14ac:dyDescent="0.15">
      <c r="A16" s="232"/>
      <c r="B16" s="233"/>
      <c r="C16" s="234"/>
      <c r="D16" s="184" t="s">
        <v>19</v>
      </c>
      <c r="E16" s="30">
        <v>332024</v>
      </c>
      <c r="F16" s="27">
        <v>13052</v>
      </c>
      <c r="G16" s="27">
        <v>345002</v>
      </c>
      <c r="H16" s="27">
        <v>74</v>
      </c>
      <c r="I16" s="28">
        <f t="shared" si="0"/>
        <v>345076</v>
      </c>
    </row>
    <row r="17" spans="1:9" ht="23.1" customHeight="1" x14ac:dyDescent="0.15">
      <c r="A17" s="235"/>
      <c r="B17" s="236"/>
      <c r="C17" s="237"/>
      <c r="D17" s="184" t="s">
        <v>22</v>
      </c>
      <c r="E17" s="31">
        <f>SUM(E15:E16)</f>
        <v>683613</v>
      </c>
      <c r="F17" s="27">
        <f>SUM(F15:F16)</f>
        <v>19427</v>
      </c>
      <c r="G17" s="27">
        <f>SUM(G15:G16)</f>
        <v>702638</v>
      </c>
      <c r="H17" s="26">
        <f>SUM(H15:H16)</f>
        <v>402</v>
      </c>
      <c r="I17" s="28">
        <f t="shared" si="0"/>
        <v>703040</v>
      </c>
    </row>
    <row r="18" spans="1:9" ht="23.1" customHeight="1" x14ac:dyDescent="0.15">
      <c r="A18" s="238" t="s">
        <v>23</v>
      </c>
      <c r="B18" s="239"/>
      <c r="C18" s="239"/>
      <c r="D18" s="18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84" t="s">
        <v>18</v>
      </c>
      <c r="E19" s="30">
        <v>594</v>
      </c>
      <c r="F19" s="27">
        <v>2</v>
      </c>
      <c r="G19" s="27">
        <v>596</v>
      </c>
      <c r="H19" s="27">
        <v>0</v>
      </c>
      <c r="I19" s="28">
        <f t="shared" ref="I19:I25" si="1">SUM(G19:H19)</f>
        <v>596</v>
      </c>
    </row>
    <row r="20" spans="1:9" ht="23.1" customHeight="1" x14ac:dyDescent="0.15">
      <c r="A20" s="232"/>
      <c r="B20" s="233"/>
      <c r="C20" s="234"/>
      <c r="D20" s="184" t="s">
        <v>19</v>
      </c>
      <c r="E20" s="30">
        <v>9296</v>
      </c>
      <c r="F20" s="27">
        <v>106</v>
      </c>
      <c r="G20" s="27">
        <v>9402</v>
      </c>
      <c r="H20" s="27">
        <v>0</v>
      </c>
      <c r="I20" s="28">
        <f t="shared" si="1"/>
        <v>9402</v>
      </c>
    </row>
    <row r="21" spans="1:9" ht="23.1" customHeight="1" x14ac:dyDescent="0.15">
      <c r="A21" s="235"/>
      <c r="B21" s="236"/>
      <c r="C21" s="237"/>
      <c r="D21" s="184" t="s">
        <v>22</v>
      </c>
      <c r="E21" s="31">
        <f>SUM(E19:E20)</f>
        <v>9890</v>
      </c>
      <c r="F21" s="27">
        <f>SUM(F19:F20)</f>
        <v>108</v>
      </c>
      <c r="G21" s="27">
        <f>SUM(G19:G20)</f>
        <v>9998</v>
      </c>
      <c r="H21" s="26">
        <f>SUM(H19:H20)</f>
        <v>0</v>
      </c>
      <c r="I21" s="28">
        <f t="shared" si="1"/>
        <v>9998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1012</v>
      </c>
      <c r="F22" s="36">
        <v>0</v>
      </c>
      <c r="G22" s="36">
        <v>1012</v>
      </c>
      <c r="H22" s="36">
        <v>0</v>
      </c>
      <c r="I22" s="37">
        <f t="shared" si="1"/>
        <v>1012</v>
      </c>
    </row>
    <row r="23" spans="1:9" ht="23.1" customHeight="1" x14ac:dyDescent="0.15">
      <c r="A23" s="187"/>
      <c r="B23" s="188"/>
      <c r="C23" s="243" t="s">
        <v>27</v>
      </c>
      <c r="D23" s="244"/>
      <c r="E23" s="35">
        <v>36</v>
      </c>
      <c r="F23" s="36">
        <v>0</v>
      </c>
      <c r="G23" s="36">
        <v>36</v>
      </c>
      <c r="H23" s="36">
        <v>0</v>
      </c>
      <c r="I23" s="37">
        <f t="shared" si="1"/>
        <v>36</v>
      </c>
    </row>
    <row r="24" spans="1:9" ht="23.1" customHeight="1" x14ac:dyDescent="0.15">
      <c r="A24" s="187"/>
      <c r="B24" s="188"/>
      <c r="C24" s="40"/>
      <c r="D24" s="181" t="s">
        <v>28</v>
      </c>
      <c r="E24" s="35">
        <v>5</v>
      </c>
      <c r="F24" s="36">
        <v>0</v>
      </c>
      <c r="G24" s="36">
        <v>5</v>
      </c>
      <c r="H24" s="36">
        <v>0</v>
      </c>
      <c r="I24" s="37">
        <f t="shared" si="1"/>
        <v>5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291</v>
      </c>
      <c r="F25" s="36">
        <v>0</v>
      </c>
      <c r="G25" s="36">
        <v>291</v>
      </c>
      <c r="H25" s="36">
        <v>0</v>
      </c>
      <c r="I25" s="37">
        <f t="shared" si="1"/>
        <v>291</v>
      </c>
    </row>
    <row r="26" spans="1:9" ht="23.1" customHeight="1" x14ac:dyDescent="0.15">
      <c r="A26" s="246" t="s">
        <v>30</v>
      </c>
      <c r="B26" s="230"/>
      <c r="C26" s="231"/>
      <c r="D26" s="184" t="s">
        <v>31</v>
      </c>
      <c r="E26" s="26">
        <v>2015</v>
      </c>
      <c r="F26" s="27">
        <v>0</v>
      </c>
      <c r="G26" s="33" t="s">
        <v>24</v>
      </c>
      <c r="H26" s="33" t="s">
        <v>24</v>
      </c>
      <c r="I26" s="28">
        <v>2015</v>
      </c>
    </row>
    <row r="27" spans="1:9" ht="23.1" customHeight="1" x14ac:dyDescent="0.15">
      <c r="A27" s="232"/>
      <c r="B27" s="233"/>
      <c r="C27" s="234"/>
      <c r="D27" s="184" t="s">
        <v>32</v>
      </c>
      <c r="E27" s="26">
        <v>7534</v>
      </c>
      <c r="F27" s="27">
        <v>0</v>
      </c>
      <c r="G27" s="33" t="s">
        <v>24</v>
      </c>
      <c r="H27" s="33" t="s">
        <v>24</v>
      </c>
      <c r="I27" s="28">
        <v>7534</v>
      </c>
    </row>
    <row r="28" spans="1:9" ht="23.1" customHeight="1" x14ac:dyDescent="0.15">
      <c r="A28" s="235"/>
      <c r="B28" s="236"/>
      <c r="C28" s="237"/>
      <c r="D28" s="184" t="s">
        <v>20</v>
      </c>
      <c r="E28" s="26">
        <f>SUM(E26:E27)</f>
        <v>9549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9549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451381</v>
      </c>
      <c r="F29" s="27">
        <v>3</v>
      </c>
      <c r="G29" s="33" t="s">
        <v>34</v>
      </c>
      <c r="H29" s="33" t="s">
        <v>34</v>
      </c>
      <c r="I29" s="28">
        <v>451384</v>
      </c>
    </row>
    <row r="30" spans="1:9" ht="23.1" customHeight="1" x14ac:dyDescent="0.15">
      <c r="A30" s="251"/>
      <c r="B30" s="252"/>
      <c r="C30" s="243" t="s">
        <v>260</v>
      </c>
      <c r="D30" s="244"/>
      <c r="E30" s="30">
        <v>160166</v>
      </c>
      <c r="F30" s="27">
        <v>2</v>
      </c>
      <c r="G30" s="33" t="s">
        <v>257</v>
      </c>
      <c r="H30" s="33" t="s">
        <v>34</v>
      </c>
      <c r="I30" s="28">
        <v>160168</v>
      </c>
    </row>
    <row r="31" spans="1:9" ht="23.1" customHeight="1" x14ac:dyDescent="0.15">
      <c r="A31" s="179"/>
      <c r="B31" s="180"/>
      <c r="C31" s="40"/>
      <c r="D31" s="181" t="s">
        <v>28</v>
      </c>
      <c r="E31" s="30">
        <v>18832</v>
      </c>
      <c r="F31" s="27">
        <v>0</v>
      </c>
      <c r="G31" s="33" t="s">
        <v>245</v>
      </c>
      <c r="H31" s="33" t="s">
        <v>34</v>
      </c>
      <c r="I31" s="28">
        <v>18832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52865</v>
      </c>
      <c r="F32" s="27">
        <v>0</v>
      </c>
      <c r="G32" s="33" t="s">
        <v>34</v>
      </c>
      <c r="H32" s="33" t="s">
        <v>34</v>
      </c>
      <c r="I32" s="28">
        <v>52865</v>
      </c>
    </row>
    <row r="33" spans="1:9" ht="23.1" customHeight="1" x14ac:dyDescent="0.15">
      <c r="A33" s="253" t="s">
        <v>38</v>
      </c>
      <c r="B33" s="254"/>
      <c r="C33" s="249" t="s">
        <v>39</v>
      </c>
      <c r="D33" s="250"/>
      <c r="E33" s="30">
        <v>10998</v>
      </c>
      <c r="F33" s="27">
        <v>28</v>
      </c>
      <c r="G33" s="27">
        <v>11024</v>
      </c>
      <c r="H33" s="27">
        <v>2</v>
      </c>
      <c r="I33" s="28">
        <f>SUM(G33:H33)</f>
        <v>11026</v>
      </c>
    </row>
    <row r="34" spans="1:9" ht="23.1" customHeight="1" x14ac:dyDescent="0.15">
      <c r="A34" s="220"/>
      <c r="B34" s="255"/>
      <c r="C34" s="249" t="s">
        <v>259</v>
      </c>
      <c r="D34" s="250"/>
      <c r="E34" s="30">
        <v>2688</v>
      </c>
      <c r="F34" s="27">
        <v>8</v>
      </c>
      <c r="G34" s="27">
        <v>2696</v>
      </c>
      <c r="H34" s="27">
        <v>0</v>
      </c>
      <c r="I34" s="28">
        <f>SUM(G34:H34)</f>
        <v>2696</v>
      </c>
    </row>
    <row r="35" spans="1:9" ht="23.1" customHeight="1" x14ac:dyDescent="0.15">
      <c r="A35" s="220"/>
      <c r="B35" s="255"/>
      <c r="C35" s="249" t="s">
        <v>41</v>
      </c>
      <c r="D35" s="250"/>
      <c r="E35" s="30">
        <v>3</v>
      </c>
      <c r="F35" s="27">
        <v>0</v>
      </c>
      <c r="G35" s="27">
        <v>3</v>
      </c>
      <c r="H35" s="27">
        <v>0</v>
      </c>
      <c r="I35" s="28">
        <f>SUM(G35:H35)</f>
        <v>3</v>
      </c>
    </row>
    <row r="36" spans="1:9" ht="23.1" customHeight="1" x14ac:dyDescent="0.15">
      <c r="A36" s="220"/>
      <c r="B36" s="255"/>
      <c r="C36" s="249" t="s">
        <v>258</v>
      </c>
      <c r="D36" s="250"/>
      <c r="E36" s="30">
        <v>0</v>
      </c>
      <c r="F36" s="27">
        <v>0</v>
      </c>
      <c r="G36" s="27">
        <v>0</v>
      </c>
      <c r="H36" s="27">
        <v>0</v>
      </c>
      <c r="I36" s="28">
        <f>SUM(G36:H36)</f>
        <v>0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13689</v>
      </c>
      <c r="F37" s="27">
        <f>SUM(F33:F36)</f>
        <v>36</v>
      </c>
      <c r="G37" s="27">
        <f>SUM(G33:G36)</f>
        <v>13723</v>
      </c>
      <c r="H37" s="27">
        <f>SUM(H33:H36)</f>
        <v>2</v>
      </c>
      <c r="I37" s="28">
        <f>SUM(G37:H37)</f>
        <v>13725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15810</v>
      </c>
      <c r="F38" s="36">
        <v>0</v>
      </c>
      <c r="G38" s="46" t="s">
        <v>34</v>
      </c>
      <c r="H38" s="46" t="s">
        <v>252</v>
      </c>
      <c r="I38" s="37">
        <v>15810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5741</v>
      </c>
      <c r="F39" s="36">
        <v>0</v>
      </c>
      <c r="G39" s="36">
        <v>5738</v>
      </c>
      <c r="H39" s="36">
        <v>3</v>
      </c>
      <c r="I39" s="37">
        <f>SUM(G39:H39)</f>
        <v>5741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772</v>
      </c>
      <c r="F40" s="36">
        <v>0</v>
      </c>
      <c r="G40" s="36">
        <v>772</v>
      </c>
      <c r="H40" s="36">
        <v>0</v>
      </c>
      <c r="I40" s="37">
        <f>SUM(G40:H40)</f>
        <v>772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189891</v>
      </c>
      <c r="F41" s="36">
        <v>11</v>
      </c>
      <c r="G41" s="46" t="s">
        <v>34</v>
      </c>
      <c r="H41" s="46" t="s">
        <v>34</v>
      </c>
      <c r="I41" s="37">
        <v>189902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178237</v>
      </c>
      <c r="F42" s="36">
        <v>11</v>
      </c>
      <c r="G42" s="36">
        <v>178233</v>
      </c>
      <c r="H42" s="36">
        <v>15</v>
      </c>
      <c r="I42" s="37">
        <f>SUM(G42:H42)</f>
        <v>178248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10753</v>
      </c>
      <c r="F43" s="36">
        <v>0</v>
      </c>
      <c r="G43" s="46" t="s">
        <v>245</v>
      </c>
      <c r="H43" s="46" t="s">
        <v>34</v>
      </c>
      <c r="I43" s="37">
        <v>10753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5336</v>
      </c>
      <c r="F44" s="36">
        <v>0</v>
      </c>
      <c r="G44" s="46" t="s">
        <v>34</v>
      </c>
      <c r="H44" s="52" t="s">
        <v>34</v>
      </c>
      <c r="I44" s="37">
        <v>5336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7</v>
      </c>
      <c r="F45" s="53">
        <v>0</v>
      </c>
      <c r="G45" s="46" t="s">
        <v>34</v>
      </c>
      <c r="H45" s="52" t="s">
        <v>245</v>
      </c>
      <c r="I45" s="37">
        <v>7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257</v>
      </c>
      <c r="H46" s="52" t="s">
        <v>245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323</v>
      </c>
      <c r="F47" s="53">
        <v>0</v>
      </c>
      <c r="G47" s="36">
        <v>323</v>
      </c>
      <c r="H47" s="48">
        <v>0</v>
      </c>
      <c r="I47" s="37">
        <f>SUM(G47:H47)</f>
        <v>323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47756</v>
      </c>
      <c r="F48" s="53">
        <v>0</v>
      </c>
      <c r="G48" s="46" t="s">
        <v>34</v>
      </c>
      <c r="H48" s="52" t="s">
        <v>34</v>
      </c>
      <c r="I48" s="37">
        <v>47756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27246</v>
      </c>
      <c r="F49" s="53">
        <v>0</v>
      </c>
      <c r="G49" s="46" t="s">
        <v>34</v>
      </c>
      <c r="H49" s="52" t="s">
        <v>252</v>
      </c>
      <c r="I49" s="37">
        <v>27246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3</v>
      </c>
      <c r="F50" s="53">
        <v>0</v>
      </c>
      <c r="G50" s="46" t="s">
        <v>257</v>
      </c>
      <c r="H50" s="52" t="s">
        <v>34</v>
      </c>
      <c r="I50" s="37">
        <v>3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34</v>
      </c>
      <c r="H51" s="52" t="s">
        <v>34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6353</v>
      </c>
      <c r="F52" s="53">
        <v>0</v>
      </c>
      <c r="G52" s="36">
        <v>6353</v>
      </c>
      <c r="H52" s="48">
        <v>0</v>
      </c>
      <c r="I52" s="37">
        <f>SUM(G52:H52)</f>
        <v>6353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437</v>
      </c>
      <c r="F53" s="53">
        <v>0</v>
      </c>
      <c r="G53" s="46" t="s">
        <v>34</v>
      </c>
      <c r="H53" s="52" t="s">
        <v>34</v>
      </c>
      <c r="I53" s="37">
        <v>437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34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5年 2月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5" t="s">
        <v>7</v>
      </c>
      <c r="B60" s="216"/>
      <c r="C60" s="216"/>
      <c r="D60" s="217"/>
      <c r="E60" s="182" t="s">
        <v>8</v>
      </c>
      <c r="F60" s="19" t="s">
        <v>9</v>
      </c>
      <c r="G60" s="19" t="s">
        <v>10</v>
      </c>
      <c r="H60" s="19" t="s">
        <v>11</v>
      </c>
      <c r="I60" s="20" t="s">
        <v>12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414</v>
      </c>
      <c r="F61" s="68">
        <v>0</v>
      </c>
      <c r="G61" s="33" t="s">
        <v>245</v>
      </c>
      <c r="H61" s="69" t="s">
        <v>34</v>
      </c>
      <c r="I61" s="37">
        <v>414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4456</v>
      </c>
      <c r="F62" s="68">
        <v>54</v>
      </c>
      <c r="G62" s="33" t="s">
        <v>34</v>
      </c>
      <c r="H62" s="69" t="s">
        <v>245</v>
      </c>
      <c r="I62" s="37">
        <v>4510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179</v>
      </c>
      <c r="F63" s="68">
        <v>2</v>
      </c>
      <c r="G63" s="33" t="s">
        <v>252</v>
      </c>
      <c r="H63" s="69" t="s">
        <v>34</v>
      </c>
      <c r="I63" s="37">
        <v>181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5049</v>
      </c>
      <c r="F64" s="27">
        <f>SUM(F61:F63)</f>
        <v>56</v>
      </c>
      <c r="G64" s="33" t="s">
        <v>34</v>
      </c>
      <c r="H64" s="33" t="s">
        <v>34</v>
      </c>
      <c r="I64" s="28">
        <f>SUM(I61:I63)</f>
        <v>5105</v>
      </c>
    </row>
    <row r="65" spans="1:9" ht="23.1" customHeight="1" x14ac:dyDescent="0.15">
      <c r="A65" s="286" t="s">
        <v>64</v>
      </c>
      <c r="B65" s="287"/>
      <c r="C65" s="248" t="s">
        <v>256</v>
      </c>
      <c r="D65" s="70" t="s">
        <v>66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16</v>
      </c>
      <c r="E66" s="30">
        <v>387</v>
      </c>
      <c r="F66" s="27">
        <v>0</v>
      </c>
      <c r="G66" s="27">
        <v>387</v>
      </c>
      <c r="H66" s="27">
        <v>0</v>
      </c>
      <c r="I66" s="37">
        <f t="shared" si="2"/>
        <v>387</v>
      </c>
    </row>
    <row r="67" spans="1:9" ht="23.1" customHeight="1" x14ac:dyDescent="0.15">
      <c r="A67" s="288"/>
      <c r="B67" s="289"/>
      <c r="C67" s="248" t="s">
        <v>255</v>
      </c>
      <c r="D67" s="70" t="s">
        <v>66</v>
      </c>
      <c r="E67" s="30">
        <v>2</v>
      </c>
      <c r="F67" s="27">
        <v>0</v>
      </c>
      <c r="G67" s="27">
        <v>2</v>
      </c>
      <c r="H67" s="27">
        <v>0</v>
      </c>
      <c r="I67" s="37">
        <f t="shared" si="2"/>
        <v>2</v>
      </c>
    </row>
    <row r="68" spans="1:9" ht="23.1" customHeight="1" x14ac:dyDescent="0.15">
      <c r="A68" s="288"/>
      <c r="B68" s="289"/>
      <c r="C68" s="295"/>
      <c r="D68" s="70" t="s">
        <v>16</v>
      </c>
      <c r="E68" s="30">
        <v>4276</v>
      </c>
      <c r="F68" s="27">
        <v>51</v>
      </c>
      <c r="G68" s="27">
        <v>4326</v>
      </c>
      <c r="H68" s="27">
        <v>1</v>
      </c>
      <c r="I68" s="37">
        <f t="shared" si="2"/>
        <v>4327</v>
      </c>
    </row>
    <row r="69" spans="1:9" ht="23.1" customHeight="1" x14ac:dyDescent="0.15">
      <c r="A69" s="288"/>
      <c r="B69" s="289"/>
      <c r="C69" s="248" t="s">
        <v>254</v>
      </c>
      <c r="D69" s="70" t="s">
        <v>66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16</v>
      </c>
      <c r="E70" s="30">
        <v>165</v>
      </c>
      <c r="F70" s="27">
        <v>1</v>
      </c>
      <c r="G70" s="27">
        <v>166</v>
      </c>
      <c r="H70" s="27">
        <v>0</v>
      </c>
      <c r="I70" s="37">
        <f t="shared" si="2"/>
        <v>166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4830</v>
      </c>
      <c r="F71" s="27">
        <f>SUM(F65:F70)</f>
        <v>52</v>
      </c>
      <c r="G71" s="27">
        <f>SUM(G65:G70)</f>
        <v>4881</v>
      </c>
      <c r="H71" s="27">
        <f>SUM(H65:H70)</f>
        <v>1</v>
      </c>
      <c r="I71" s="37">
        <f t="shared" si="2"/>
        <v>4882</v>
      </c>
    </row>
    <row r="72" spans="1:9" ht="23.1" customHeight="1" x14ac:dyDescent="0.15">
      <c r="A72" s="286" t="s">
        <v>253</v>
      </c>
      <c r="B72" s="287"/>
      <c r="C72" s="249" t="s">
        <v>73</v>
      </c>
      <c r="D72" s="250"/>
      <c r="E72" s="71">
        <v>453</v>
      </c>
      <c r="F72" s="72">
        <v>0</v>
      </c>
      <c r="G72" s="27">
        <v>453</v>
      </c>
      <c r="H72" s="27">
        <v>0</v>
      </c>
      <c r="I72" s="37">
        <f t="shared" si="2"/>
        <v>453</v>
      </c>
    </row>
    <row r="73" spans="1:9" ht="23.1" customHeight="1" x14ac:dyDescent="0.15">
      <c r="A73" s="288"/>
      <c r="B73" s="289"/>
      <c r="C73" s="249" t="s">
        <v>21</v>
      </c>
      <c r="D73" s="250"/>
      <c r="E73" s="71">
        <v>4510</v>
      </c>
      <c r="F73" s="72">
        <v>54</v>
      </c>
      <c r="G73" s="27">
        <v>4563</v>
      </c>
      <c r="H73" s="27">
        <v>1</v>
      </c>
      <c r="I73" s="37">
        <f t="shared" si="2"/>
        <v>4564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187</v>
      </c>
      <c r="F74" s="72">
        <v>2</v>
      </c>
      <c r="G74" s="27">
        <v>189</v>
      </c>
      <c r="H74" s="27">
        <v>0</v>
      </c>
      <c r="I74" s="37">
        <f t="shared" si="2"/>
        <v>189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44</v>
      </c>
      <c r="F75" s="72">
        <v>0</v>
      </c>
      <c r="G75" s="27">
        <v>44</v>
      </c>
      <c r="H75" s="27">
        <v>0</v>
      </c>
      <c r="I75" s="37">
        <f t="shared" si="2"/>
        <v>44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5194</v>
      </c>
      <c r="F76" s="72">
        <f>SUM(F72:F75)</f>
        <v>56</v>
      </c>
      <c r="G76" s="72">
        <f>SUM(G72:G75)</f>
        <v>5249</v>
      </c>
      <c r="H76" s="72">
        <f>SUM(H72:H75)</f>
        <v>1</v>
      </c>
      <c r="I76" s="37">
        <f t="shared" si="2"/>
        <v>5250</v>
      </c>
    </row>
    <row r="77" spans="1:9" ht="23.1" customHeight="1" x14ac:dyDescent="0.15">
      <c r="A77" s="286" t="s">
        <v>77</v>
      </c>
      <c r="B77" s="287"/>
      <c r="C77" s="249" t="s">
        <v>73</v>
      </c>
      <c r="D77" s="250"/>
      <c r="E77" s="30">
        <v>3137</v>
      </c>
      <c r="F77" s="27">
        <v>1</v>
      </c>
      <c r="G77" s="33" t="s">
        <v>252</v>
      </c>
      <c r="H77" s="33" t="s">
        <v>34</v>
      </c>
      <c r="I77" s="37">
        <v>3138</v>
      </c>
    </row>
    <row r="78" spans="1:9" ht="23.1" customHeight="1" x14ac:dyDescent="0.15">
      <c r="A78" s="288"/>
      <c r="B78" s="289"/>
      <c r="C78" s="249" t="s">
        <v>21</v>
      </c>
      <c r="D78" s="250"/>
      <c r="E78" s="30">
        <v>35157</v>
      </c>
      <c r="F78" s="27">
        <v>728</v>
      </c>
      <c r="G78" s="33" t="s">
        <v>34</v>
      </c>
      <c r="H78" s="33" t="s">
        <v>34</v>
      </c>
      <c r="I78" s="37">
        <v>35885</v>
      </c>
    </row>
    <row r="79" spans="1:9" ht="23.1" customHeight="1" x14ac:dyDescent="0.15">
      <c r="A79" s="288"/>
      <c r="B79" s="289"/>
      <c r="C79" s="249" t="s">
        <v>81</v>
      </c>
      <c r="D79" s="250"/>
      <c r="E79" s="30">
        <v>1195</v>
      </c>
      <c r="F79" s="27">
        <v>15</v>
      </c>
      <c r="G79" s="33" t="s">
        <v>252</v>
      </c>
      <c r="H79" s="33" t="s">
        <v>34</v>
      </c>
      <c r="I79" s="37">
        <v>1210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250</v>
      </c>
      <c r="F80" s="74">
        <v>0</v>
      </c>
      <c r="G80" s="33" t="s">
        <v>34</v>
      </c>
      <c r="H80" s="33" t="s">
        <v>34</v>
      </c>
      <c r="I80" s="75">
        <v>250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39739</v>
      </c>
      <c r="F81" s="27">
        <f>SUM(F77:F80)</f>
        <v>744</v>
      </c>
      <c r="G81" s="33" t="s">
        <v>252</v>
      </c>
      <c r="H81" s="33" t="s">
        <v>34</v>
      </c>
      <c r="I81" s="28">
        <f>SUM(I77:I80)</f>
        <v>40483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45732</v>
      </c>
      <c r="F82" s="27">
        <v>0</v>
      </c>
      <c r="G82" s="33" t="s">
        <v>34</v>
      </c>
      <c r="H82" s="33" t="s">
        <v>34</v>
      </c>
      <c r="I82" s="28">
        <v>45732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45732</v>
      </c>
      <c r="F83" s="36">
        <v>0</v>
      </c>
      <c r="G83" s="46" t="s">
        <v>34</v>
      </c>
      <c r="H83" s="46" t="s">
        <v>34</v>
      </c>
      <c r="I83" s="37">
        <v>45732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10116</v>
      </c>
      <c r="F84" s="27">
        <v>0</v>
      </c>
      <c r="G84" s="33" t="s">
        <v>34</v>
      </c>
      <c r="H84" s="33" t="s">
        <v>34</v>
      </c>
      <c r="I84" s="28">
        <v>10116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665</v>
      </c>
      <c r="F85" s="27">
        <v>0</v>
      </c>
      <c r="G85" s="33" t="s">
        <v>34</v>
      </c>
      <c r="H85" s="33" t="s">
        <v>34</v>
      </c>
      <c r="I85" s="28">
        <v>665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56513</v>
      </c>
      <c r="F86" s="72">
        <f>SUM(F82,F84,F85)</f>
        <v>0</v>
      </c>
      <c r="G86" s="33" t="s">
        <v>34</v>
      </c>
      <c r="H86" s="79" t="s">
        <v>34</v>
      </c>
      <c r="I86" s="80">
        <f>SUM(I82,I84,I85)</f>
        <v>56513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352286</v>
      </c>
      <c r="F87" s="82">
        <v>19</v>
      </c>
      <c r="G87" s="46" t="s">
        <v>34</v>
      </c>
      <c r="H87" s="46" t="s">
        <v>34</v>
      </c>
      <c r="I87" s="37">
        <v>352305</v>
      </c>
    </row>
    <row r="88" spans="1:9" ht="23.1" customHeight="1" thickBot="1" x14ac:dyDescent="0.2">
      <c r="A88" s="308" t="s">
        <v>88</v>
      </c>
      <c r="B88" s="309"/>
      <c r="C88" s="309"/>
      <c r="D88" s="310"/>
      <c r="E88" s="83">
        <f>SUM(E14,E17,E18,E21,E22,E76)</f>
        <v>886633</v>
      </c>
      <c r="F88" s="83">
        <f>SUM(F14,F17,F18,F21,F22,F76)</f>
        <v>19609</v>
      </c>
      <c r="G88" s="83">
        <f>SUM(G14,G17,G21,G22,G76)</f>
        <v>905675</v>
      </c>
      <c r="H88" s="83">
        <f>SUM(H14,H17,H21,H22,H76)</f>
        <v>567</v>
      </c>
      <c r="I88" s="87">
        <f>SUM(I14,I17,I18,I21,I22,I76)</f>
        <v>906242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1628015</v>
      </c>
      <c r="F89" s="84">
        <f>SUM(F14,F17,F18,F21,F22,F28,F29,F37,F38,F39,F40,F41,F48,F50,F51,F52,F53,F54,F76)</f>
        <v>19659</v>
      </c>
      <c r="G89" s="85" t="s">
        <v>34</v>
      </c>
      <c r="H89" s="85" t="s">
        <v>34</v>
      </c>
      <c r="I89" s="87">
        <f>SUM(I14,I17,I18,I21,I22,I28,I29,I37,I38,I39,I40,I41,I48,I50,I51,I52,I53,I54,I76)</f>
        <v>1647674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34</v>
      </c>
      <c r="F90" s="85" t="s">
        <v>34</v>
      </c>
      <c r="G90" s="85" t="s">
        <v>34</v>
      </c>
      <c r="H90" s="85" t="s">
        <v>34</v>
      </c>
      <c r="I90" s="87">
        <f>SUM(I11,I13,I16,I18,I20,I22)</f>
        <v>376049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0.10765352387587787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7</v>
      </c>
      <c r="B94" s="312"/>
      <c r="C94" s="312"/>
      <c r="D94" s="313"/>
      <c r="E94" s="186" t="s">
        <v>8</v>
      </c>
      <c r="F94" s="95" t="s">
        <v>9</v>
      </c>
      <c r="G94" s="95" t="s">
        <v>10</v>
      </c>
      <c r="H94" s="95" t="s">
        <v>11</v>
      </c>
      <c r="I94" s="96" t="s">
        <v>12</v>
      </c>
    </row>
    <row r="95" spans="1:9" s="17" customFormat="1" ht="23.1" customHeight="1" thickBot="1" x14ac:dyDescent="0.2">
      <c r="A95" s="314" t="s">
        <v>73</v>
      </c>
      <c r="B95" s="315"/>
      <c r="C95" s="97" t="s">
        <v>251</v>
      </c>
      <c r="D95" s="98" t="s">
        <v>15</v>
      </c>
      <c r="E95" s="99">
        <v>9374</v>
      </c>
      <c r="F95" s="100">
        <v>0</v>
      </c>
      <c r="G95" s="100">
        <v>9374</v>
      </c>
      <c r="H95" s="101" t="s">
        <v>24</v>
      </c>
      <c r="I95" s="87">
        <f>SUM(G95:H95)</f>
        <v>9374</v>
      </c>
    </row>
    <row r="96" spans="1:9" s="17" customFormat="1" ht="23.1" customHeight="1" thickBot="1" x14ac:dyDescent="0.2">
      <c r="A96" s="316" t="s">
        <v>21</v>
      </c>
      <c r="B96" s="317"/>
      <c r="C96" s="318"/>
      <c r="D96" s="98" t="s">
        <v>18</v>
      </c>
      <c r="E96" s="99">
        <v>457306</v>
      </c>
      <c r="F96" s="100">
        <v>3621</v>
      </c>
      <c r="G96" s="100">
        <v>460927</v>
      </c>
      <c r="H96" s="101" t="s">
        <v>34</v>
      </c>
      <c r="I96" s="102">
        <f>SUM(G96:H96)</f>
        <v>460927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250</v>
      </c>
      <c r="B99" s="312"/>
      <c r="C99" s="312"/>
      <c r="D99" s="313"/>
      <c r="E99" s="186" t="s">
        <v>8</v>
      </c>
      <c r="F99" s="95" t="s">
        <v>9</v>
      </c>
      <c r="G99" s="95" t="s">
        <v>10</v>
      </c>
      <c r="H99" s="95" t="s">
        <v>11</v>
      </c>
      <c r="I99" s="96" t="s">
        <v>12</v>
      </c>
    </row>
    <row r="100" spans="1:9" s="17" customFormat="1" ht="23.1" customHeight="1" x14ac:dyDescent="0.15">
      <c r="A100" s="319" t="s">
        <v>13</v>
      </c>
      <c r="B100" s="320"/>
      <c r="C100" s="325" t="s">
        <v>96</v>
      </c>
      <c r="D100" s="189" t="s">
        <v>15</v>
      </c>
      <c r="E100" s="105">
        <f>E10+E95</f>
        <v>154046</v>
      </c>
      <c r="F100" s="106">
        <f>F10+F95</f>
        <v>0</v>
      </c>
      <c r="G100" s="106">
        <f>G10+G95</f>
        <v>153897</v>
      </c>
      <c r="H100" s="106">
        <f>H10</f>
        <v>149</v>
      </c>
      <c r="I100" s="107">
        <f>I10+I95</f>
        <v>154046</v>
      </c>
    </row>
    <row r="101" spans="1:9" s="17" customFormat="1" ht="23.1" customHeight="1" x14ac:dyDescent="0.15">
      <c r="A101" s="321"/>
      <c r="B101" s="322"/>
      <c r="C101" s="326"/>
      <c r="D101" s="181" t="s">
        <v>16</v>
      </c>
      <c r="E101" s="35">
        <f>E11</f>
        <v>944</v>
      </c>
      <c r="F101" s="35">
        <f>F11</f>
        <v>0</v>
      </c>
      <c r="G101" s="35">
        <f>G11</f>
        <v>929</v>
      </c>
      <c r="H101" s="35">
        <f>H11</f>
        <v>15</v>
      </c>
      <c r="I101" s="37">
        <f>I11</f>
        <v>944</v>
      </c>
    </row>
    <row r="102" spans="1:9" s="17" customFormat="1" ht="22.5" customHeight="1" thickBot="1" x14ac:dyDescent="0.2">
      <c r="A102" s="323"/>
      <c r="B102" s="324"/>
      <c r="C102" s="327" t="s">
        <v>20</v>
      </c>
      <c r="D102" s="282"/>
      <c r="E102" s="56">
        <f>E100+E101</f>
        <v>154990</v>
      </c>
      <c r="F102" s="108">
        <f>F100+F101</f>
        <v>0</v>
      </c>
      <c r="G102" s="108">
        <f>G100+G101</f>
        <v>154826</v>
      </c>
      <c r="H102" s="108">
        <f>H100+H101</f>
        <v>164</v>
      </c>
      <c r="I102" s="60">
        <f>I100+I101</f>
        <v>154990</v>
      </c>
    </row>
    <row r="103" spans="1:9" s="17" customFormat="1" ht="23.1" customHeight="1" x14ac:dyDescent="0.15">
      <c r="A103" s="328" t="s">
        <v>249</v>
      </c>
      <c r="B103" s="329"/>
      <c r="C103" s="330"/>
      <c r="D103" s="189" t="s">
        <v>18</v>
      </c>
      <c r="E103" s="105">
        <f>E15+E96</f>
        <v>808895</v>
      </c>
      <c r="F103" s="106">
        <f>F15+F96</f>
        <v>9996</v>
      </c>
      <c r="G103" s="106">
        <f>G15+G96</f>
        <v>818563</v>
      </c>
      <c r="H103" s="106">
        <f>H15</f>
        <v>328</v>
      </c>
      <c r="I103" s="107">
        <f>I15+I96</f>
        <v>818891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332024</v>
      </c>
      <c r="F104" s="110">
        <f>F16</f>
        <v>13052</v>
      </c>
      <c r="G104" s="110">
        <f>G16</f>
        <v>345002</v>
      </c>
      <c r="H104" s="111">
        <f>H16</f>
        <v>74</v>
      </c>
      <c r="I104" s="112">
        <f>I16</f>
        <v>345076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1140919</v>
      </c>
      <c r="F105" s="108">
        <f>F103+F104</f>
        <v>23048</v>
      </c>
      <c r="G105" s="108">
        <f>G103+G104</f>
        <v>1163565</v>
      </c>
      <c r="H105" s="114">
        <f>H103+H104</f>
        <v>402</v>
      </c>
      <c r="I105" s="60">
        <f>I103+I104</f>
        <v>1163967</v>
      </c>
    </row>
    <row r="106" spans="1:9" s="17" customFormat="1" ht="23.1" customHeight="1" thickBot="1" x14ac:dyDescent="0.2">
      <c r="A106" s="316" t="s">
        <v>248</v>
      </c>
      <c r="B106" s="317"/>
      <c r="C106" s="317"/>
      <c r="D106" s="335"/>
      <c r="E106" s="83">
        <f>E88+E95+E96</f>
        <v>1353313</v>
      </c>
      <c r="F106" s="83">
        <f>F88+F95+F96</f>
        <v>23230</v>
      </c>
      <c r="G106" s="83">
        <f>G88+G95+G96</f>
        <v>1375976</v>
      </c>
      <c r="H106" s="83">
        <f>H88</f>
        <v>567</v>
      </c>
      <c r="I106" s="87">
        <f>I88+I95+I96</f>
        <v>1376543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2094695</v>
      </c>
      <c r="F107" s="84">
        <f>F89+F95+F96</f>
        <v>23280</v>
      </c>
      <c r="G107" s="85" t="s">
        <v>246</v>
      </c>
      <c r="H107" s="85" t="s">
        <v>34</v>
      </c>
      <c r="I107" s="87">
        <f>I89+I95+I96</f>
        <v>2117975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0.70353455037814649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5年 2月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247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7</v>
      </c>
      <c r="B122" s="312"/>
      <c r="C122" s="312"/>
      <c r="D122" s="313"/>
      <c r="E122" s="186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451381</v>
      </c>
      <c r="F123" s="105">
        <f>F29</f>
        <v>3</v>
      </c>
      <c r="G123" s="119" t="s">
        <v>34</v>
      </c>
      <c r="H123" s="119" t="s">
        <v>245</v>
      </c>
      <c r="I123" s="107">
        <f>I29</f>
        <v>451384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445</v>
      </c>
      <c r="F124" s="36">
        <v>0</v>
      </c>
      <c r="G124" s="46" t="s">
        <v>246</v>
      </c>
      <c r="H124" s="46" t="s">
        <v>246</v>
      </c>
      <c r="I124" s="37">
        <v>445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450936</v>
      </c>
      <c r="F125" s="114">
        <f>F123-F124</f>
        <v>3</v>
      </c>
      <c r="G125" s="58" t="s">
        <v>245</v>
      </c>
      <c r="H125" s="58" t="s">
        <v>34</v>
      </c>
      <c r="I125" s="60">
        <f>I123-I124</f>
        <v>450939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244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1243839</v>
      </c>
      <c r="D130" s="131">
        <v>116841</v>
      </c>
      <c r="E130" s="132">
        <v>12326</v>
      </c>
      <c r="F130" s="130">
        <v>320</v>
      </c>
      <c r="G130" s="131">
        <v>5</v>
      </c>
      <c r="H130" s="355">
        <f>SUM(C130:G130)</f>
        <v>1373331</v>
      </c>
      <c r="I130" s="356"/>
    </row>
    <row r="131" spans="1:9" ht="21.95" customHeight="1" thickBot="1" x14ac:dyDescent="0.2">
      <c r="A131" s="357" t="s">
        <v>115</v>
      </c>
      <c r="B131" s="358"/>
      <c r="C131" s="133">
        <v>123</v>
      </c>
      <c r="D131" s="134">
        <v>0</v>
      </c>
      <c r="E131" s="135">
        <v>0</v>
      </c>
      <c r="F131" s="133">
        <v>0</v>
      </c>
      <c r="G131" s="134">
        <v>0</v>
      </c>
      <c r="H131" s="359">
        <f>SUM(C131:G131)</f>
        <v>123</v>
      </c>
      <c r="I131" s="360"/>
    </row>
    <row r="132" spans="1:9" ht="21.95" customHeight="1" thickBot="1" x14ac:dyDescent="0.2">
      <c r="A132" s="361" t="s">
        <v>116</v>
      </c>
      <c r="B132" s="362"/>
      <c r="C132" s="136">
        <v>7737713800</v>
      </c>
      <c r="D132" s="137">
        <v>548954400</v>
      </c>
      <c r="E132" s="136">
        <v>59330000</v>
      </c>
      <c r="F132" s="138">
        <v>928000</v>
      </c>
      <c r="G132" s="87">
        <v>22000</v>
      </c>
      <c r="H132" s="363">
        <v>8346948200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22:D122"/>
    <mergeCell ref="A123:D123"/>
    <mergeCell ref="A124:B124"/>
    <mergeCell ref="C124:D124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C82:D82"/>
    <mergeCell ref="C84:D84"/>
    <mergeCell ref="C85:D85"/>
    <mergeCell ref="C86:D86"/>
    <mergeCell ref="A125:B125"/>
    <mergeCell ref="C125:D125"/>
    <mergeCell ref="A88:D88"/>
    <mergeCell ref="A89:D89"/>
    <mergeCell ref="A90:D90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A106:D106"/>
    <mergeCell ref="A107:D107"/>
    <mergeCell ref="A108:D108"/>
    <mergeCell ref="A115:I115"/>
    <mergeCell ref="I117:I118"/>
    <mergeCell ref="A118:H118"/>
    <mergeCell ref="A61:B64"/>
    <mergeCell ref="C61:D61"/>
    <mergeCell ref="C62:D62"/>
    <mergeCell ref="C63:D63"/>
    <mergeCell ref="C64:D64"/>
    <mergeCell ref="A87:D87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C76:D76"/>
    <mergeCell ref="A77:B81"/>
    <mergeCell ref="C77:D77"/>
    <mergeCell ref="C78:D78"/>
    <mergeCell ref="C79:D79"/>
    <mergeCell ref="C80:D80"/>
    <mergeCell ref="C81:D81"/>
    <mergeCell ref="A82:B86"/>
    <mergeCell ref="C45:D45"/>
    <mergeCell ref="C46:D46"/>
    <mergeCell ref="C47:D47"/>
    <mergeCell ref="A54:D54"/>
    <mergeCell ref="A55:I55"/>
    <mergeCell ref="I57:I58"/>
    <mergeCell ref="A58:H58"/>
    <mergeCell ref="A60:D60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A18:C18"/>
    <mergeCell ref="A19:C21"/>
    <mergeCell ref="A22:D22"/>
    <mergeCell ref="C23:D23"/>
    <mergeCell ref="C25:D25"/>
    <mergeCell ref="A26:C28"/>
    <mergeCell ref="A29:D29"/>
    <mergeCell ref="A30:B30"/>
    <mergeCell ref="C30:D30"/>
    <mergeCell ref="A32:B32"/>
    <mergeCell ref="C32:D32"/>
    <mergeCell ref="A33:B37"/>
    <mergeCell ref="C33:D33"/>
    <mergeCell ref="C34:D34"/>
    <mergeCell ref="C35:D35"/>
    <mergeCell ref="C36:D36"/>
    <mergeCell ref="C37:D37"/>
    <mergeCell ref="C43:D43"/>
    <mergeCell ref="A1:I1"/>
    <mergeCell ref="I3:I4"/>
    <mergeCell ref="A4:H4"/>
    <mergeCell ref="A9:D9"/>
    <mergeCell ref="A10:B14"/>
    <mergeCell ref="C10:C11"/>
    <mergeCell ref="C12:C13"/>
    <mergeCell ref="C14:D14"/>
    <mergeCell ref="A15:C17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zoomScale="75" zoomScaleNormal="75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141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296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295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294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286</v>
      </c>
      <c r="B9" s="216"/>
      <c r="C9" s="216"/>
      <c r="D9" s="217"/>
      <c r="E9" s="198" t="s">
        <v>8</v>
      </c>
      <c r="F9" s="19" t="s">
        <v>9</v>
      </c>
      <c r="G9" s="19" t="s">
        <v>10</v>
      </c>
      <c r="H9" s="19" t="s">
        <v>11</v>
      </c>
      <c r="I9" s="20" t="s">
        <v>267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177542</v>
      </c>
      <c r="F10" s="23">
        <v>0</v>
      </c>
      <c r="G10" s="23">
        <v>177521</v>
      </c>
      <c r="H10" s="23">
        <v>21</v>
      </c>
      <c r="I10" s="24">
        <f t="shared" ref="I10:I17" si="0">SUM(G10:H10)</f>
        <v>177542</v>
      </c>
    </row>
    <row r="11" spans="1:9" ht="23.1" customHeight="1" x14ac:dyDescent="0.15">
      <c r="A11" s="220"/>
      <c r="B11" s="221"/>
      <c r="C11" s="225"/>
      <c r="D11" s="196" t="s">
        <v>280</v>
      </c>
      <c r="E11" s="26">
        <v>1166</v>
      </c>
      <c r="F11" s="27">
        <v>0</v>
      </c>
      <c r="G11" s="27">
        <v>1163</v>
      </c>
      <c r="H11" s="27">
        <v>3</v>
      </c>
      <c r="I11" s="28">
        <f t="shared" si="0"/>
        <v>1166</v>
      </c>
    </row>
    <row r="12" spans="1:9" ht="23.1" customHeight="1" x14ac:dyDescent="0.15">
      <c r="A12" s="220"/>
      <c r="B12" s="221"/>
      <c r="C12" s="226" t="s">
        <v>17</v>
      </c>
      <c r="D12" s="196" t="s">
        <v>18</v>
      </c>
      <c r="E12" s="26">
        <v>28949</v>
      </c>
      <c r="F12" s="27">
        <v>0</v>
      </c>
      <c r="G12" s="27">
        <v>28948</v>
      </c>
      <c r="H12" s="27">
        <v>1</v>
      </c>
      <c r="I12" s="28">
        <f t="shared" si="0"/>
        <v>28949</v>
      </c>
    </row>
    <row r="13" spans="1:9" ht="23.1" customHeight="1" x14ac:dyDescent="0.15">
      <c r="A13" s="220"/>
      <c r="B13" s="221"/>
      <c r="C13" s="225"/>
      <c r="D13" s="196" t="s">
        <v>19</v>
      </c>
      <c r="E13" s="26">
        <v>22042</v>
      </c>
      <c r="F13" s="27">
        <v>15</v>
      </c>
      <c r="G13" s="27">
        <v>22054</v>
      </c>
      <c r="H13" s="27">
        <v>3</v>
      </c>
      <c r="I13" s="28">
        <f t="shared" si="0"/>
        <v>22057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229699</v>
      </c>
      <c r="F14" s="27">
        <f>SUM(F10:F13)</f>
        <v>15</v>
      </c>
      <c r="G14" s="27">
        <f>SUM(G10:G13)</f>
        <v>229686</v>
      </c>
      <c r="H14" s="27">
        <f>SUM(H10:H13)</f>
        <v>28</v>
      </c>
      <c r="I14" s="28">
        <f t="shared" si="0"/>
        <v>229714</v>
      </c>
    </row>
    <row r="15" spans="1:9" ht="23.1" customHeight="1" x14ac:dyDescent="0.15">
      <c r="A15" s="229" t="s">
        <v>293</v>
      </c>
      <c r="B15" s="230"/>
      <c r="C15" s="231"/>
      <c r="D15" s="196" t="s">
        <v>18</v>
      </c>
      <c r="E15" s="30">
        <v>459458</v>
      </c>
      <c r="F15" s="27">
        <v>8543</v>
      </c>
      <c r="G15" s="27">
        <v>467743</v>
      </c>
      <c r="H15" s="27">
        <v>258</v>
      </c>
      <c r="I15" s="28">
        <f t="shared" si="0"/>
        <v>468001</v>
      </c>
    </row>
    <row r="16" spans="1:9" ht="23.1" customHeight="1" x14ac:dyDescent="0.15">
      <c r="A16" s="232"/>
      <c r="B16" s="233"/>
      <c r="C16" s="234"/>
      <c r="D16" s="196" t="s">
        <v>19</v>
      </c>
      <c r="E16" s="30">
        <v>415676</v>
      </c>
      <c r="F16" s="27">
        <v>16791</v>
      </c>
      <c r="G16" s="27">
        <v>432427</v>
      </c>
      <c r="H16" s="27">
        <v>40</v>
      </c>
      <c r="I16" s="28">
        <f t="shared" si="0"/>
        <v>432467</v>
      </c>
    </row>
    <row r="17" spans="1:9" ht="23.1" customHeight="1" x14ac:dyDescent="0.15">
      <c r="A17" s="235"/>
      <c r="B17" s="236"/>
      <c r="C17" s="237"/>
      <c r="D17" s="196" t="s">
        <v>22</v>
      </c>
      <c r="E17" s="31">
        <f>SUM(E15:E16)</f>
        <v>875134</v>
      </c>
      <c r="F17" s="27">
        <f>SUM(F15:F16)</f>
        <v>25334</v>
      </c>
      <c r="G17" s="27">
        <f>SUM(G15:G16)</f>
        <v>900170</v>
      </c>
      <c r="H17" s="26">
        <f>SUM(H15:H16)</f>
        <v>298</v>
      </c>
      <c r="I17" s="28">
        <f t="shared" si="0"/>
        <v>900468</v>
      </c>
    </row>
    <row r="18" spans="1:9" ht="23.1" customHeight="1" x14ac:dyDescent="0.15">
      <c r="A18" s="238" t="s">
        <v>23</v>
      </c>
      <c r="B18" s="239"/>
      <c r="C18" s="239"/>
      <c r="D18" s="19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96" t="s">
        <v>18</v>
      </c>
      <c r="E19" s="30">
        <v>818</v>
      </c>
      <c r="F19" s="27">
        <v>8</v>
      </c>
      <c r="G19" s="27">
        <v>826</v>
      </c>
      <c r="H19" s="27">
        <v>0</v>
      </c>
      <c r="I19" s="28">
        <f t="shared" ref="I19:I25" si="1">SUM(G19:H19)</f>
        <v>826</v>
      </c>
    </row>
    <row r="20" spans="1:9" ht="23.1" customHeight="1" x14ac:dyDescent="0.15">
      <c r="A20" s="232"/>
      <c r="B20" s="233"/>
      <c r="C20" s="234"/>
      <c r="D20" s="196" t="s">
        <v>19</v>
      </c>
      <c r="E20" s="30">
        <v>12580</v>
      </c>
      <c r="F20" s="27">
        <v>155</v>
      </c>
      <c r="G20" s="27">
        <v>12735</v>
      </c>
      <c r="H20" s="27">
        <v>0</v>
      </c>
      <c r="I20" s="28">
        <f t="shared" si="1"/>
        <v>12735</v>
      </c>
    </row>
    <row r="21" spans="1:9" ht="23.1" customHeight="1" x14ac:dyDescent="0.15">
      <c r="A21" s="235"/>
      <c r="B21" s="236"/>
      <c r="C21" s="237"/>
      <c r="D21" s="196" t="s">
        <v>22</v>
      </c>
      <c r="E21" s="31">
        <f>SUM(E19:E20)</f>
        <v>13398</v>
      </c>
      <c r="F21" s="27">
        <f>SUM(F19:F20)</f>
        <v>163</v>
      </c>
      <c r="G21" s="27">
        <f>SUM(G19:G20)</f>
        <v>13561</v>
      </c>
      <c r="H21" s="26">
        <f>SUM(H19:H20)</f>
        <v>0</v>
      </c>
      <c r="I21" s="28">
        <f t="shared" si="1"/>
        <v>13561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1184</v>
      </c>
      <c r="F22" s="36">
        <v>0</v>
      </c>
      <c r="G22" s="36">
        <v>1184</v>
      </c>
      <c r="H22" s="36">
        <v>0</v>
      </c>
      <c r="I22" s="37">
        <f t="shared" si="1"/>
        <v>1184</v>
      </c>
    </row>
    <row r="23" spans="1:9" ht="23.1" customHeight="1" x14ac:dyDescent="0.15">
      <c r="A23" s="193"/>
      <c r="B23" s="194"/>
      <c r="C23" s="243" t="s">
        <v>292</v>
      </c>
      <c r="D23" s="244"/>
      <c r="E23" s="35">
        <v>45</v>
      </c>
      <c r="F23" s="36">
        <v>0</v>
      </c>
      <c r="G23" s="36">
        <v>45</v>
      </c>
      <c r="H23" s="36">
        <v>0</v>
      </c>
      <c r="I23" s="37">
        <f t="shared" si="1"/>
        <v>45</v>
      </c>
    </row>
    <row r="24" spans="1:9" ht="23.1" customHeight="1" x14ac:dyDescent="0.15">
      <c r="A24" s="193"/>
      <c r="B24" s="194"/>
      <c r="C24" s="40"/>
      <c r="D24" s="192" t="s">
        <v>28</v>
      </c>
      <c r="E24" s="35">
        <v>9</v>
      </c>
      <c r="F24" s="36">
        <v>0</v>
      </c>
      <c r="G24" s="36">
        <v>9</v>
      </c>
      <c r="H24" s="36">
        <v>0</v>
      </c>
      <c r="I24" s="37">
        <f t="shared" si="1"/>
        <v>9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356</v>
      </c>
      <c r="F25" s="36">
        <v>0</v>
      </c>
      <c r="G25" s="36">
        <v>356</v>
      </c>
      <c r="H25" s="36">
        <v>0</v>
      </c>
      <c r="I25" s="37">
        <f t="shared" si="1"/>
        <v>356</v>
      </c>
    </row>
    <row r="26" spans="1:9" ht="23.1" customHeight="1" x14ac:dyDescent="0.15">
      <c r="A26" s="246" t="s">
        <v>30</v>
      </c>
      <c r="B26" s="230"/>
      <c r="C26" s="231"/>
      <c r="D26" s="196" t="s">
        <v>31</v>
      </c>
      <c r="E26" s="26">
        <v>2393</v>
      </c>
      <c r="F26" s="27">
        <v>0</v>
      </c>
      <c r="G26" s="33" t="s">
        <v>24</v>
      </c>
      <c r="H26" s="33" t="s">
        <v>24</v>
      </c>
      <c r="I26" s="28">
        <v>2393</v>
      </c>
    </row>
    <row r="27" spans="1:9" ht="23.1" customHeight="1" x14ac:dyDescent="0.15">
      <c r="A27" s="232"/>
      <c r="B27" s="233"/>
      <c r="C27" s="234"/>
      <c r="D27" s="196" t="s">
        <v>32</v>
      </c>
      <c r="E27" s="26">
        <v>8850</v>
      </c>
      <c r="F27" s="27">
        <v>0</v>
      </c>
      <c r="G27" s="33" t="s">
        <v>24</v>
      </c>
      <c r="H27" s="33" t="s">
        <v>24</v>
      </c>
      <c r="I27" s="28">
        <v>8850</v>
      </c>
    </row>
    <row r="28" spans="1:9" ht="23.1" customHeight="1" x14ac:dyDescent="0.15">
      <c r="A28" s="235"/>
      <c r="B28" s="236"/>
      <c r="C28" s="237"/>
      <c r="D28" s="196" t="s">
        <v>20</v>
      </c>
      <c r="E28" s="26">
        <f>SUM(E26:E27)</f>
        <v>11243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11243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724312</v>
      </c>
      <c r="F29" s="27">
        <v>0</v>
      </c>
      <c r="G29" s="33" t="s">
        <v>275</v>
      </c>
      <c r="H29" s="33" t="s">
        <v>272</v>
      </c>
      <c r="I29" s="28">
        <v>724312</v>
      </c>
    </row>
    <row r="30" spans="1:9" ht="23.1" customHeight="1" x14ac:dyDescent="0.15">
      <c r="A30" s="251"/>
      <c r="B30" s="252"/>
      <c r="C30" s="243" t="s">
        <v>292</v>
      </c>
      <c r="D30" s="244"/>
      <c r="E30" s="30">
        <v>242786</v>
      </c>
      <c r="F30" s="27">
        <v>0</v>
      </c>
      <c r="G30" s="33" t="s">
        <v>275</v>
      </c>
      <c r="H30" s="33" t="s">
        <v>120</v>
      </c>
      <c r="I30" s="28">
        <v>242786</v>
      </c>
    </row>
    <row r="31" spans="1:9" ht="23.1" customHeight="1" x14ac:dyDescent="0.15">
      <c r="A31" s="199"/>
      <c r="B31" s="200"/>
      <c r="C31" s="40"/>
      <c r="D31" s="192" t="s">
        <v>28</v>
      </c>
      <c r="E31" s="30">
        <v>31756</v>
      </c>
      <c r="F31" s="27">
        <v>0</v>
      </c>
      <c r="G31" s="33" t="s">
        <v>120</v>
      </c>
      <c r="H31" s="33" t="s">
        <v>120</v>
      </c>
      <c r="I31" s="28">
        <v>31756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73770</v>
      </c>
      <c r="F32" s="27">
        <v>0</v>
      </c>
      <c r="G32" s="33" t="s">
        <v>275</v>
      </c>
      <c r="H32" s="33" t="s">
        <v>120</v>
      </c>
      <c r="I32" s="28">
        <v>73770</v>
      </c>
    </row>
    <row r="33" spans="1:9" ht="23.1" customHeight="1" x14ac:dyDescent="0.15">
      <c r="A33" s="253" t="s">
        <v>291</v>
      </c>
      <c r="B33" s="254"/>
      <c r="C33" s="249" t="s">
        <v>290</v>
      </c>
      <c r="D33" s="250"/>
      <c r="E33" s="30">
        <v>15627</v>
      </c>
      <c r="F33" s="27">
        <v>53</v>
      </c>
      <c r="G33" s="27">
        <v>15680</v>
      </c>
      <c r="H33" s="27">
        <v>0</v>
      </c>
      <c r="I33" s="28">
        <f>SUM(G33:H33)</f>
        <v>15680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3521</v>
      </c>
      <c r="F34" s="27">
        <v>14</v>
      </c>
      <c r="G34" s="27">
        <v>3535</v>
      </c>
      <c r="H34" s="27">
        <v>0</v>
      </c>
      <c r="I34" s="28">
        <f>SUM(G34:H34)</f>
        <v>3535</v>
      </c>
    </row>
    <row r="35" spans="1:9" ht="23.1" customHeight="1" x14ac:dyDescent="0.15">
      <c r="A35" s="220"/>
      <c r="B35" s="255"/>
      <c r="C35" s="249" t="s">
        <v>289</v>
      </c>
      <c r="D35" s="250"/>
      <c r="E35" s="30">
        <v>3</v>
      </c>
      <c r="F35" s="27">
        <v>0</v>
      </c>
      <c r="G35" s="27">
        <v>3</v>
      </c>
      <c r="H35" s="27">
        <v>0</v>
      </c>
      <c r="I35" s="28">
        <f>SUM(G35:H35)</f>
        <v>3</v>
      </c>
    </row>
    <row r="36" spans="1:9" ht="23.1" customHeight="1" x14ac:dyDescent="0.15">
      <c r="A36" s="220"/>
      <c r="B36" s="255"/>
      <c r="C36" s="249" t="s">
        <v>122</v>
      </c>
      <c r="D36" s="250"/>
      <c r="E36" s="30">
        <v>4</v>
      </c>
      <c r="F36" s="27">
        <v>0</v>
      </c>
      <c r="G36" s="27">
        <v>4</v>
      </c>
      <c r="H36" s="27">
        <v>0</v>
      </c>
      <c r="I36" s="28">
        <f>SUM(G36:H36)</f>
        <v>4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19155</v>
      </c>
      <c r="F37" s="27">
        <f>SUM(F33:F36)</f>
        <v>67</v>
      </c>
      <c r="G37" s="27">
        <f>SUM(G33:G36)</f>
        <v>19222</v>
      </c>
      <c r="H37" s="27">
        <f>SUM(H33:H36)</f>
        <v>0</v>
      </c>
      <c r="I37" s="28">
        <f>SUM(G37:H37)</f>
        <v>19222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19240</v>
      </c>
      <c r="F38" s="36">
        <v>0</v>
      </c>
      <c r="G38" s="46" t="s">
        <v>272</v>
      </c>
      <c r="H38" s="46" t="s">
        <v>275</v>
      </c>
      <c r="I38" s="37">
        <v>19240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8605</v>
      </c>
      <c r="F39" s="36">
        <v>0</v>
      </c>
      <c r="G39" s="36">
        <v>8605</v>
      </c>
      <c r="H39" s="36">
        <v>0</v>
      </c>
      <c r="I39" s="37">
        <f>SUM(G39:H39)</f>
        <v>8605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722</v>
      </c>
      <c r="F40" s="36">
        <v>0</v>
      </c>
      <c r="G40" s="36">
        <v>722</v>
      </c>
      <c r="H40" s="36">
        <v>0</v>
      </c>
      <c r="I40" s="37">
        <f>SUM(G40:H40)</f>
        <v>722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472780</v>
      </c>
      <c r="F41" s="36">
        <v>2</v>
      </c>
      <c r="G41" s="46" t="s">
        <v>275</v>
      </c>
      <c r="H41" s="46" t="s">
        <v>275</v>
      </c>
      <c r="I41" s="37">
        <v>472782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453015</v>
      </c>
      <c r="F42" s="36">
        <v>2</v>
      </c>
      <c r="G42" s="36">
        <v>453010</v>
      </c>
      <c r="H42" s="36">
        <v>7</v>
      </c>
      <c r="I42" s="37">
        <f>SUM(G42:H42)</f>
        <v>453017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17660</v>
      </c>
      <c r="F43" s="36">
        <v>0</v>
      </c>
      <c r="G43" s="46" t="s">
        <v>275</v>
      </c>
      <c r="H43" s="46" t="s">
        <v>120</v>
      </c>
      <c r="I43" s="37">
        <v>17660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7275</v>
      </c>
      <c r="F44" s="36">
        <v>0</v>
      </c>
      <c r="G44" s="46" t="s">
        <v>120</v>
      </c>
      <c r="H44" s="52" t="s">
        <v>120</v>
      </c>
      <c r="I44" s="37">
        <v>7275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14</v>
      </c>
      <c r="F45" s="53">
        <v>0</v>
      </c>
      <c r="G45" s="46" t="s">
        <v>275</v>
      </c>
      <c r="H45" s="52" t="s">
        <v>120</v>
      </c>
      <c r="I45" s="37">
        <v>14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275</v>
      </c>
      <c r="H46" s="52" t="s">
        <v>120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429</v>
      </c>
      <c r="F47" s="53">
        <v>0</v>
      </c>
      <c r="G47" s="36">
        <v>429</v>
      </c>
      <c r="H47" s="48">
        <v>0</v>
      </c>
      <c r="I47" s="37">
        <f>SUM(G47:H47)</f>
        <v>429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47671</v>
      </c>
      <c r="F48" s="53">
        <v>0</v>
      </c>
      <c r="G48" s="46" t="s">
        <v>275</v>
      </c>
      <c r="H48" s="52" t="s">
        <v>288</v>
      </c>
      <c r="I48" s="37">
        <v>47671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27492</v>
      </c>
      <c r="F49" s="53">
        <v>0</v>
      </c>
      <c r="G49" s="46" t="s">
        <v>277</v>
      </c>
      <c r="H49" s="52" t="s">
        <v>120</v>
      </c>
      <c r="I49" s="37">
        <v>27492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0</v>
      </c>
      <c r="F50" s="53">
        <v>0</v>
      </c>
      <c r="G50" s="46" t="s">
        <v>275</v>
      </c>
      <c r="H50" s="52" t="s">
        <v>275</v>
      </c>
      <c r="I50" s="37">
        <v>0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275</v>
      </c>
      <c r="H51" s="52" t="s">
        <v>120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7813</v>
      </c>
      <c r="F52" s="53">
        <v>0</v>
      </c>
      <c r="G52" s="36">
        <v>7813</v>
      </c>
      <c r="H52" s="48">
        <v>0</v>
      </c>
      <c r="I52" s="37">
        <f>SUM(G52:H52)</f>
        <v>7813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578</v>
      </c>
      <c r="F53" s="53">
        <v>0</v>
      </c>
      <c r="G53" s="46" t="s">
        <v>275</v>
      </c>
      <c r="H53" s="52" t="s">
        <v>120</v>
      </c>
      <c r="I53" s="37">
        <v>578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275</v>
      </c>
      <c r="H54" s="59" t="s">
        <v>275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5年 3月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287</v>
      </c>
    </row>
    <row r="60" spans="1:9" ht="23.1" customHeight="1" thickBot="1" x14ac:dyDescent="0.2">
      <c r="A60" s="215" t="s">
        <v>286</v>
      </c>
      <c r="B60" s="216"/>
      <c r="C60" s="216"/>
      <c r="D60" s="217"/>
      <c r="E60" s="197" t="s">
        <v>8</v>
      </c>
      <c r="F60" s="19" t="s">
        <v>9</v>
      </c>
      <c r="G60" s="19" t="s">
        <v>10</v>
      </c>
      <c r="H60" s="19" t="s">
        <v>11</v>
      </c>
      <c r="I60" s="20" t="s">
        <v>285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469</v>
      </c>
      <c r="F61" s="68">
        <v>0</v>
      </c>
      <c r="G61" s="33" t="s">
        <v>275</v>
      </c>
      <c r="H61" s="69" t="s">
        <v>275</v>
      </c>
      <c r="I61" s="37">
        <v>469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5840</v>
      </c>
      <c r="F62" s="68">
        <v>73</v>
      </c>
      <c r="G62" s="33" t="s">
        <v>275</v>
      </c>
      <c r="H62" s="69" t="s">
        <v>275</v>
      </c>
      <c r="I62" s="37">
        <v>5913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241</v>
      </c>
      <c r="F63" s="68">
        <v>0</v>
      </c>
      <c r="G63" s="33" t="s">
        <v>275</v>
      </c>
      <c r="H63" s="69" t="s">
        <v>277</v>
      </c>
      <c r="I63" s="37">
        <v>241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6550</v>
      </c>
      <c r="F64" s="27">
        <f>SUM(F61:F63)</f>
        <v>73</v>
      </c>
      <c r="G64" s="33" t="s">
        <v>275</v>
      </c>
      <c r="H64" s="33" t="s">
        <v>275</v>
      </c>
      <c r="I64" s="28">
        <f>SUM(I61:I63)</f>
        <v>6623</v>
      </c>
    </row>
    <row r="65" spans="1:9" ht="23.1" customHeight="1" x14ac:dyDescent="0.15">
      <c r="A65" s="286" t="s">
        <v>284</v>
      </c>
      <c r="B65" s="287"/>
      <c r="C65" s="248" t="s">
        <v>126</v>
      </c>
      <c r="D65" s="70" t="s">
        <v>283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480</v>
      </c>
      <c r="F66" s="27">
        <v>0</v>
      </c>
      <c r="G66" s="27">
        <v>480</v>
      </c>
      <c r="H66" s="27">
        <v>0</v>
      </c>
      <c r="I66" s="37">
        <f t="shared" si="2"/>
        <v>480</v>
      </c>
    </row>
    <row r="67" spans="1:9" ht="23.1" customHeight="1" x14ac:dyDescent="0.15">
      <c r="A67" s="288"/>
      <c r="B67" s="289"/>
      <c r="C67" s="248" t="s">
        <v>282</v>
      </c>
      <c r="D67" s="70" t="s">
        <v>281</v>
      </c>
      <c r="E67" s="30">
        <v>2</v>
      </c>
      <c r="F67" s="27">
        <v>0</v>
      </c>
      <c r="G67" s="27">
        <v>2</v>
      </c>
      <c r="H67" s="27">
        <v>0</v>
      </c>
      <c r="I67" s="37">
        <f t="shared" si="2"/>
        <v>2</v>
      </c>
    </row>
    <row r="68" spans="1:9" ht="23.1" customHeight="1" x14ac:dyDescent="0.15">
      <c r="A68" s="288"/>
      <c r="B68" s="289"/>
      <c r="C68" s="295"/>
      <c r="D68" s="70" t="s">
        <v>280</v>
      </c>
      <c r="E68" s="30">
        <v>5828</v>
      </c>
      <c r="F68" s="27">
        <v>65</v>
      </c>
      <c r="G68" s="27">
        <v>5892</v>
      </c>
      <c r="H68" s="27">
        <v>1</v>
      </c>
      <c r="I68" s="37">
        <f t="shared" si="2"/>
        <v>5893</v>
      </c>
    </row>
    <row r="69" spans="1:9" ht="23.1" customHeight="1" x14ac:dyDescent="0.15">
      <c r="A69" s="288"/>
      <c r="B69" s="289"/>
      <c r="C69" s="248" t="s">
        <v>279</v>
      </c>
      <c r="D69" s="70" t="s">
        <v>174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221</v>
      </c>
      <c r="F70" s="27">
        <v>0</v>
      </c>
      <c r="G70" s="27">
        <v>221</v>
      </c>
      <c r="H70" s="27">
        <v>0</v>
      </c>
      <c r="I70" s="37">
        <f t="shared" si="2"/>
        <v>221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6531</v>
      </c>
      <c r="F71" s="27">
        <f>SUM(F65:F70)</f>
        <v>65</v>
      </c>
      <c r="G71" s="27">
        <f>SUM(G65:G70)</f>
        <v>6595</v>
      </c>
      <c r="H71" s="27">
        <f>SUM(H65:H70)</f>
        <v>1</v>
      </c>
      <c r="I71" s="37">
        <f t="shared" si="2"/>
        <v>6596</v>
      </c>
    </row>
    <row r="72" spans="1:9" ht="23.1" customHeight="1" x14ac:dyDescent="0.15">
      <c r="A72" s="286" t="s">
        <v>220</v>
      </c>
      <c r="B72" s="287"/>
      <c r="C72" s="249" t="s">
        <v>128</v>
      </c>
      <c r="D72" s="250"/>
      <c r="E72" s="71">
        <v>496</v>
      </c>
      <c r="F72" s="72">
        <v>0</v>
      </c>
      <c r="G72" s="27">
        <v>496</v>
      </c>
      <c r="H72" s="27">
        <v>0</v>
      </c>
      <c r="I72" s="37">
        <f t="shared" si="2"/>
        <v>496</v>
      </c>
    </row>
    <row r="73" spans="1:9" ht="23.1" customHeight="1" x14ac:dyDescent="0.15">
      <c r="A73" s="288"/>
      <c r="B73" s="289"/>
      <c r="C73" s="249" t="s">
        <v>278</v>
      </c>
      <c r="D73" s="250"/>
      <c r="E73" s="71">
        <v>5900</v>
      </c>
      <c r="F73" s="72">
        <v>74</v>
      </c>
      <c r="G73" s="27">
        <v>5973</v>
      </c>
      <c r="H73" s="27">
        <v>1</v>
      </c>
      <c r="I73" s="37">
        <f t="shared" si="2"/>
        <v>5974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255</v>
      </c>
      <c r="F74" s="72">
        <v>0</v>
      </c>
      <c r="G74" s="27">
        <v>255</v>
      </c>
      <c r="H74" s="27">
        <v>0</v>
      </c>
      <c r="I74" s="37">
        <f t="shared" si="2"/>
        <v>255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39</v>
      </c>
      <c r="F75" s="72">
        <v>0</v>
      </c>
      <c r="G75" s="27">
        <v>39</v>
      </c>
      <c r="H75" s="27">
        <v>0</v>
      </c>
      <c r="I75" s="37">
        <f t="shared" si="2"/>
        <v>39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6690</v>
      </c>
      <c r="F76" s="72">
        <f>SUM(F72:F75)</f>
        <v>74</v>
      </c>
      <c r="G76" s="72">
        <f>SUM(G72:G75)</f>
        <v>6763</v>
      </c>
      <c r="H76" s="72">
        <f>SUM(H72:H75)</f>
        <v>1</v>
      </c>
      <c r="I76" s="37">
        <f t="shared" si="2"/>
        <v>6764</v>
      </c>
    </row>
    <row r="77" spans="1:9" ht="23.1" customHeight="1" x14ac:dyDescent="0.15">
      <c r="A77" s="286" t="s">
        <v>77</v>
      </c>
      <c r="B77" s="287"/>
      <c r="C77" s="249" t="s">
        <v>128</v>
      </c>
      <c r="D77" s="250"/>
      <c r="E77" s="30">
        <v>3300</v>
      </c>
      <c r="F77" s="27">
        <v>1</v>
      </c>
      <c r="G77" s="33" t="s">
        <v>273</v>
      </c>
      <c r="H77" s="33" t="s">
        <v>274</v>
      </c>
      <c r="I77" s="37">
        <v>3301</v>
      </c>
    </row>
    <row r="78" spans="1:9" ht="23.1" customHeight="1" x14ac:dyDescent="0.15">
      <c r="A78" s="288"/>
      <c r="B78" s="289"/>
      <c r="C78" s="249" t="s">
        <v>97</v>
      </c>
      <c r="D78" s="250"/>
      <c r="E78" s="30">
        <v>43045</v>
      </c>
      <c r="F78" s="27">
        <v>857</v>
      </c>
      <c r="G78" s="33" t="s">
        <v>275</v>
      </c>
      <c r="H78" s="33" t="s">
        <v>277</v>
      </c>
      <c r="I78" s="37">
        <v>43902</v>
      </c>
    </row>
    <row r="79" spans="1:9" ht="23.1" customHeight="1" x14ac:dyDescent="0.15">
      <c r="A79" s="288"/>
      <c r="B79" s="289"/>
      <c r="C79" s="249" t="s">
        <v>276</v>
      </c>
      <c r="D79" s="250"/>
      <c r="E79" s="30">
        <v>1680</v>
      </c>
      <c r="F79" s="27">
        <v>27</v>
      </c>
      <c r="G79" s="33" t="s">
        <v>120</v>
      </c>
      <c r="H79" s="33" t="s">
        <v>275</v>
      </c>
      <c r="I79" s="37">
        <v>1707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328</v>
      </c>
      <c r="F80" s="74">
        <v>0</v>
      </c>
      <c r="G80" s="33" t="s">
        <v>275</v>
      </c>
      <c r="H80" s="33" t="s">
        <v>273</v>
      </c>
      <c r="I80" s="75">
        <v>328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48353</v>
      </c>
      <c r="F81" s="27">
        <f>SUM(F77:F80)</f>
        <v>885</v>
      </c>
      <c r="G81" s="33" t="s">
        <v>120</v>
      </c>
      <c r="H81" s="33" t="s">
        <v>263</v>
      </c>
      <c r="I81" s="28">
        <f>SUM(I77:I80)</f>
        <v>49238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56653</v>
      </c>
      <c r="F82" s="27">
        <v>0</v>
      </c>
      <c r="G82" s="33" t="s">
        <v>274</v>
      </c>
      <c r="H82" s="33" t="s">
        <v>274</v>
      </c>
      <c r="I82" s="28">
        <v>56653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56649</v>
      </c>
      <c r="F83" s="36">
        <v>0</v>
      </c>
      <c r="G83" s="46" t="s">
        <v>273</v>
      </c>
      <c r="H83" s="46" t="s">
        <v>120</v>
      </c>
      <c r="I83" s="37">
        <v>56649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15585</v>
      </c>
      <c r="F84" s="27">
        <v>0</v>
      </c>
      <c r="G84" s="33" t="s">
        <v>275</v>
      </c>
      <c r="H84" s="33" t="s">
        <v>120</v>
      </c>
      <c r="I84" s="28">
        <v>15585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1420</v>
      </c>
      <c r="F85" s="27">
        <v>0</v>
      </c>
      <c r="G85" s="33" t="s">
        <v>120</v>
      </c>
      <c r="H85" s="33" t="s">
        <v>275</v>
      </c>
      <c r="I85" s="28">
        <v>1420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73658</v>
      </c>
      <c r="F86" s="72">
        <f>SUM(F82,F84,F85)</f>
        <v>0</v>
      </c>
      <c r="G86" s="33" t="s">
        <v>120</v>
      </c>
      <c r="H86" s="79" t="s">
        <v>273</v>
      </c>
      <c r="I86" s="80">
        <f>SUM(I82,I84,I85)</f>
        <v>73658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458165</v>
      </c>
      <c r="F87" s="82">
        <v>15</v>
      </c>
      <c r="G87" s="46" t="s">
        <v>274</v>
      </c>
      <c r="H87" s="46" t="s">
        <v>120</v>
      </c>
      <c r="I87" s="37">
        <v>458180</v>
      </c>
    </row>
    <row r="88" spans="1:9" ht="23.1" customHeight="1" thickBot="1" x14ac:dyDescent="0.2">
      <c r="A88" s="308" t="s">
        <v>88</v>
      </c>
      <c r="B88" s="309"/>
      <c r="C88" s="309"/>
      <c r="D88" s="310"/>
      <c r="E88" s="83">
        <f>SUM(E14,E17,E18,E21,E22,E76)</f>
        <v>1126105</v>
      </c>
      <c r="F88" s="83">
        <f>SUM(F14,F17,F18,F21,F22,F76)</f>
        <v>25586</v>
      </c>
      <c r="G88" s="83">
        <f>SUM(G14,G17,G21,G22,G76)</f>
        <v>1151364</v>
      </c>
      <c r="H88" s="83">
        <f>SUM(H14,H17,H21,H22,H76)</f>
        <v>327</v>
      </c>
      <c r="I88" s="87">
        <f>SUM(I14,I17,I18,I21,I22,I76)</f>
        <v>1151691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2438224</v>
      </c>
      <c r="F89" s="84">
        <f>SUM(F14,F17,F18,F21,F22,F28,F29,F37,F38,F39,F40,F41,F48,F50,F51,F52,F53,F54,F76)</f>
        <v>25655</v>
      </c>
      <c r="G89" s="85" t="s">
        <v>273</v>
      </c>
      <c r="H89" s="85" t="s">
        <v>273</v>
      </c>
      <c r="I89" s="87">
        <f>SUM(I14,I17,I18,I21,I22,I28,I29,I37,I38,I39,I40,I41,I48,I50,I51,I52,I53,I54,I76)</f>
        <v>2463879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274</v>
      </c>
      <c r="F90" s="85" t="s">
        <v>274</v>
      </c>
      <c r="G90" s="85" t="s">
        <v>273</v>
      </c>
      <c r="H90" s="85" t="s">
        <v>272</v>
      </c>
      <c r="I90" s="87">
        <f>SUM(I11,I13,I16,I18,I20,I22)</f>
        <v>469609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0.10484892751203662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271</v>
      </c>
      <c r="B94" s="312"/>
      <c r="C94" s="312"/>
      <c r="D94" s="313"/>
      <c r="E94" s="190" t="s">
        <v>8</v>
      </c>
      <c r="F94" s="95" t="s">
        <v>9</v>
      </c>
      <c r="G94" s="95" t="s">
        <v>10</v>
      </c>
      <c r="H94" s="95" t="s">
        <v>11</v>
      </c>
      <c r="I94" s="96" t="s">
        <v>270</v>
      </c>
    </row>
    <row r="95" spans="1:9" s="17" customFormat="1" ht="23.1" customHeight="1" thickBot="1" x14ac:dyDescent="0.2">
      <c r="A95" s="314" t="s">
        <v>269</v>
      </c>
      <c r="B95" s="315"/>
      <c r="C95" s="97" t="s">
        <v>268</v>
      </c>
      <c r="D95" s="98" t="s">
        <v>15</v>
      </c>
      <c r="E95" s="99">
        <v>12944</v>
      </c>
      <c r="F95" s="100">
        <v>0</v>
      </c>
      <c r="G95" s="100">
        <v>12944</v>
      </c>
      <c r="H95" s="101" t="s">
        <v>24</v>
      </c>
      <c r="I95" s="87">
        <f>SUM(G95:H95)</f>
        <v>12944</v>
      </c>
    </row>
    <row r="96" spans="1:9" s="17" customFormat="1" ht="23.1" customHeight="1" thickBot="1" x14ac:dyDescent="0.2">
      <c r="A96" s="316" t="s">
        <v>97</v>
      </c>
      <c r="B96" s="317"/>
      <c r="C96" s="318"/>
      <c r="D96" s="98" t="s">
        <v>18</v>
      </c>
      <c r="E96" s="99">
        <v>580912</v>
      </c>
      <c r="F96" s="100">
        <v>4360</v>
      </c>
      <c r="G96" s="100">
        <v>585272</v>
      </c>
      <c r="H96" s="101" t="s">
        <v>120</v>
      </c>
      <c r="I96" s="102">
        <f>SUM(G96:H96)</f>
        <v>585272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90" t="s">
        <v>8</v>
      </c>
      <c r="F99" s="95" t="s">
        <v>9</v>
      </c>
      <c r="G99" s="95" t="s">
        <v>10</v>
      </c>
      <c r="H99" s="95" t="s">
        <v>11</v>
      </c>
      <c r="I99" s="96" t="s">
        <v>267</v>
      </c>
    </row>
    <row r="100" spans="1:9" s="17" customFormat="1" ht="23.1" customHeight="1" x14ac:dyDescent="0.15">
      <c r="A100" s="319" t="s">
        <v>13</v>
      </c>
      <c r="B100" s="320"/>
      <c r="C100" s="325" t="s">
        <v>137</v>
      </c>
      <c r="D100" s="191" t="s">
        <v>15</v>
      </c>
      <c r="E100" s="105">
        <f>E10+E95</f>
        <v>190486</v>
      </c>
      <c r="F100" s="106">
        <f>F10+F95</f>
        <v>0</v>
      </c>
      <c r="G100" s="106">
        <f>G10+G95</f>
        <v>190465</v>
      </c>
      <c r="H100" s="106">
        <f>H10</f>
        <v>21</v>
      </c>
      <c r="I100" s="107">
        <f>I10+I95</f>
        <v>190486</v>
      </c>
    </row>
    <row r="101" spans="1:9" s="17" customFormat="1" ht="23.1" customHeight="1" x14ac:dyDescent="0.15">
      <c r="A101" s="321"/>
      <c r="B101" s="322"/>
      <c r="C101" s="326"/>
      <c r="D101" s="192" t="s">
        <v>127</v>
      </c>
      <c r="E101" s="35">
        <f>E11</f>
        <v>1166</v>
      </c>
      <c r="F101" s="35">
        <f>F11</f>
        <v>0</v>
      </c>
      <c r="G101" s="35">
        <f>G11</f>
        <v>1163</v>
      </c>
      <c r="H101" s="35">
        <f>H11</f>
        <v>3</v>
      </c>
      <c r="I101" s="37">
        <f>I11</f>
        <v>1166</v>
      </c>
    </row>
    <row r="102" spans="1:9" s="17" customFormat="1" ht="23.1" customHeight="1" thickBot="1" x14ac:dyDescent="0.2">
      <c r="A102" s="323"/>
      <c r="B102" s="324"/>
      <c r="C102" s="327" t="s">
        <v>20</v>
      </c>
      <c r="D102" s="282"/>
      <c r="E102" s="56">
        <f>E100+E101</f>
        <v>191652</v>
      </c>
      <c r="F102" s="108">
        <f>F100+F101</f>
        <v>0</v>
      </c>
      <c r="G102" s="108">
        <f>G100+G101</f>
        <v>191628</v>
      </c>
      <c r="H102" s="108">
        <f>H100+H101</f>
        <v>24</v>
      </c>
      <c r="I102" s="60">
        <f>I100+I101</f>
        <v>191652</v>
      </c>
    </row>
    <row r="103" spans="1:9" s="17" customFormat="1" ht="23.1" customHeight="1" x14ac:dyDescent="0.15">
      <c r="A103" s="328" t="s">
        <v>97</v>
      </c>
      <c r="B103" s="329"/>
      <c r="C103" s="330"/>
      <c r="D103" s="191" t="s">
        <v>18</v>
      </c>
      <c r="E103" s="105">
        <f>E15+E96</f>
        <v>1040370</v>
      </c>
      <c r="F103" s="106">
        <f>F15+F96</f>
        <v>12903</v>
      </c>
      <c r="G103" s="106">
        <f>G15+G96</f>
        <v>1053015</v>
      </c>
      <c r="H103" s="106">
        <f>H15</f>
        <v>258</v>
      </c>
      <c r="I103" s="107">
        <f>I15+I96</f>
        <v>1053273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415676</v>
      </c>
      <c r="F104" s="110">
        <f>F16</f>
        <v>16791</v>
      </c>
      <c r="G104" s="110">
        <f>G16</f>
        <v>432427</v>
      </c>
      <c r="H104" s="111">
        <f>H16</f>
        <v>40</v>
      </c>
      <c r="I104" s="112">
        <f>I16</f>
        <v>432467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1456046</v>
      </c>
      <c r="F105" s="108">
        <f>F103+F104</f>
        <v>29694</v>
      </c>
      <c r="G105" s="108">
        <f>G103+G104</f>
        <v>1485442</v>
      </c>
      <c r="H105" s="114">
        <f>H103+H104</f>
        <v>298</v>
      </c>
      <c r="I105" s="60">
        <f>I103+I104</f>
        <v>1485740</v>
      </c>
    </row>
    <row r="106" spans="1:9" s="17" customFormat="1" ht="23.1" customHeight="1" thickBot="1" x14ac:dyDescent="0.2">
      <c r="A106" s="316" t="s">
        <v>266</v>
      </c>
      <c r="B106" s="317"/>
      <c r="C106" s="317"/>
      <c r="D106" s="335"/>
      <c r="E106" s="83">
        <f>E88+E95+E96</f>
        <v>1719961</v>
      </c>
      <c r="F106" s="83">
        <f>F88+F95+F96</f>
        <v>29946</v>
      </c>
      <c r="G106" s="83">
        <f>G88+G95+G96</f>
        <v>1749580</v>
      </c>
      <c r="H106" s="83">
        <f>H88</f>
        <v>327</v>
      </c>
      <c r="I106" s="87">
        <f>I88+I95+I96</f>
        <v>1749907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3032080</v>
      </c>
      <c r="F107" s="84">
        <f>F89+F95+F96</f>
        <v>30015</v>
      </c>
      <c r="G107" s="85" t="s">
        <v>120</v>
      </c>
      <c r="H107" s="85" t="s">
        <v>120</v>
      </c>
      <c r="I107" s="87">
        <f>I89+I95+I96</f>
        <v>3062095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0.70892148020515033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5年 3月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265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136</v>
      </c>
      <c r="B122" s="312"/>
      <c r="C122" s="312"/>
      <c r="D122" s="313"/>
      <c r="E122" s="190" t="s">
        <v>8</v>
      </c>
      <c r="F122" s="95" t="s">
        <v>9</v>
      </c>
      <c r="G122" s="95" t="s">
        <v>10</v>
      </c>
      <c r="H122" s="95" t="s">
        <v>11</v>
      </c>
      <c r="I122" s="96" t="s">
        <v>264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724312</v>
      </c>
      <c r="F123" s="105">
        <f>F29</f>
        <v>0</v>
      </c>
      <c r="G123" s="119" t="s">
        <v>120</v>
      </c>
      <c r="H123" s="119" t="s">
        <v>120</v>
      </c>
      <c r="I123" s="107">
        <f>I29</f>
        <v>724312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421</v>
      </c>
      <c r="F124" s="36">
        <v>0</v>
      </c>
      <c r="G124" s="46" t="s">
        <v>120</v>
      </c>
      <c r="H124" s="46" t="s">
        <v>120</v>
      </c>
      <c r="I124" s="37">
        <v>421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723891</v>
      </c>
      <c r="F125" s="114">
        <f>F123-F124</f>
        <v>0</v>
      </c>
      <c r="G125" s="58" t="s">
        <v>263</v>
      </c>
      <c r="H125" s="58" t="s">
        <v>120</v>
      </c>
      <c r="I125" s="60">
        <f>I123-I124</f>
        <v>723891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140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1574201</v>
      </c>
      <c r="D130" s="131">
        <v>144288</v>
      </c>
      <c r="E130" s="132">
        <v>13389</v>
      </c>
      <c r="F130" s="130">
        <v>413</v>
      </c>
      <c r="G130" s="131">
        <v>1</v>
      </c>
      <c r="H130" s="355">
        <f>SUM(C130:G130)</f>
        <v>1732292</v>
      </c>
      <c r="I130" s="356"/>
    </row>
    <row r="131" spans="1:9" ht="21.95" customHeight="1" thickBot="1" x14ac:dyDescent="0.2">
      <c r="A131" s="357" t="s">
        <v>115</v>
      </c>
      <c r="B131" s="358"/>
      <c r="C131" s="133">
        <v>166</v>
      </c>
      <c r="D131" s="134">
        <v>0</v>
      </c>
      <c r="E131" s="135">
        <v>0</v>
      </c>
      <c r="F131" s="133">
        <v>0</v>
      </c>
      <c r="G131" s="134">
        <v>0</v>
      </c>
      <c r="H131" s="359">
        <f>SUM(C131:G131)</f>
        <v>166</v>
      </c>
      <c r="I131" s="360"/>
    </row>
    <row r="132" spans="1:9" ht="21.95" customHeight="1" thickBot="1" x14ac:dyDescent="0.2">
      <c r="A132" s="361" t="s">
        <v>116</v>
      </c>
      <c r="B132" s="362"/>
      <c r="C132" s="136">
        <v>9868142000</v>
      </c>
      <c r="D132" s="137">
        <v>681372600</v>
      </c>
      <c r="E132" s="136">
        <v>65955500</v>
      </c>
      <c r="F132" s="138">
        <v>1197700</v>
      </c>
      <c r="G132" s="87">
        <v>4400</v>
      </c>
      <c r="H132" s="363">
        <v>10616672200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  <row r="171" spans="1:9" s="17" customFormat="1" ht="9.9499999999999993" customHeight="1" x14ac:dyDescent="0.15">
      <c r="A171" s="16"/>
      <c r="B171" s="16"/>
      <c r="C171" s="16"/>
      <c r="D171" s="16"/>
      <c r="E171" s="16"/>
      <c r="F171" s="90"/>
      <c r="G171" s="90"/>
      <c r="H171" s="90"/>
      <c r="I171" s="90"/>
    </row>
    <row r="172" spans="1:9" s="17" customFormat="1" ht="28.5" hidden="1" x14ac:dyDescent="0.3">
      <c r="A172" s="365"/>
      <c r="B172" s="365"/>
      <c r="C172" s="365"/>
      <c r="D172" s="365"/>
      <c r="E172" s="365"/>
      <c r="F172" s="365"/>
      <c r="G172" s="365"/>
      <c r="H172" s="365"/>
      <c r="I172" s="365"/>
    </row>
    <row r="173" spans="1:9" s="17" customFormat="1" ht="12.75" hidden="1" customHeight="1" x14ac:dyDescent="0.3">
      <c r="A173" s="161"/>
      <c r="B173" s="161"/>
      <c r="C173" s="161"/>
      <c r="D173" s="161"/>
      <c r="E173" s="161"/>
      <c r="F173" s="161"/>
      <c r="G173" s="161"/>
      <c r="H173" s="161"/>
      <c r="I173" s="161"/>
    </row>
    <row r="174" spans="1:9" s="17" customFormat="1" ht="18" hidden="1" customHeight="1" x14ac:dyDescent="0.2">
      <c r="A174" s="162"/>
      <c r="B174" s="15"/>
      <c r="C174" s="15"/>
      <c r="D174" s="16"/>
      <c r="E174" s="16"/>
      <c r="F174" s="163"/>
      <c r="G174" s="163"/>
      <c r="H174" s="164"/>
      <c r="I174" s="366"/>
    </row>
    <row r="175" spans="1:9" s="17" customFormat="1" ht="18" customHeight="1" x14ac:dyDescent="0.15">
      <c r="A175" s="367"/>
      <c r="B175" s="368"/>
      <c r="C175" s="368"/>
      <c r="D175" s="368"/>
      <c r="E175" s="368"/>
      <c r="F175" s="368"/>
      <c r="G175" s="368"/>
      <c r="H175" s="368"/>
      <c r="I175" s="366"/>
    </row>
    <row r="176" spans="1:9" s="17" customFormat="1" ht="18.75" customHeight="1" x14ac:dyDescent="0.15">
      <c r="A176" s="165"/>
      <c r="B176" s="166"/>
      <c r="C176" s="166"/>
      <c r="D176" s="166"/>
      <c r="E176" s="166"/>
      <c r="F176" s="167"/>
      <c r="G176" s="167"/>
      <c r="H176" s="12"/>
      <c r="I176" s="12"/>
    </row>
    <row r="177" spans="1:9" s="17" customFormat="1" ht="6" customHeight="1" x14ac:dyDescent="0.15">
      <c r="A177" s="16"/>
      <c r="B177" s="16"/>
      <c r="C177" s="16"/>
      <c r="D177" s="16"/>
      <c r="E177" s="16"/>
      <c r="F177" s="90"/>
      <c r="G177" s="90"/>
      <c r="H177" s="90"/>
      <c r="I177" s="90"/>
    </row>
    <row r="178" spans="1:9" s="17" customFormat="1" x14ac:dyDescent="0.15"/>
    <row r="179" spans="1:9" s="17" customFormat="1" ht="18.75" customHeight="1" x14ac:dyDescent="0.15"/>
    <row r="180" spans="1:9" s="17" customFormat="1" ht="18.75" customHeight="1" x14ac:dyDescent="0.15"/>
    <row r="181" spans="1:9" s="17" customFormat="1" ht="18.75" customHeight="1" x14ac:dyDescent="0.15"/>
    <row r="182" spans="1:9" s="17" customFormat="1" ht="18.75" customHeight="1" x14ac:dyDescent="0.15"/>
    <row r="183" spans="1:9" s="17" customFormat="1" ht="18.75" customHeight="1" x14ac:dyDescent="0.15"/>
    <row r="184" spans="1:9" s="17" customFormat="1" ht="18.75" customHeight="1" x14ac:dyDescent="0.15"/>
    <row r="185" spans="1:9" s="17" customFormat="1" ht="18.75" customHeight="1" x14ac:dyDescent="0.15"/>
    <row r="186" spans="1:9" s="17" customFormat="1" ht="18.75" customHeight="1" x14ac:dyDescent="0.15"/>
    <row r="187" spans="1:9" s="17" customFormat="1" ht="18.75" customHeight="1" x14ac:dyDescent="0.15"/>
    <row r="188" spans="1:9" s="17" customFormat="1" ht="18.75" customHeight="1" x14ac:dyDescent="0.15"/>
    <row r="189" spans="1:9" s="17" customFormat="1" ht="18.75" customHeight="1" x14ac:dyDescent="0.15"/>
    <row r="190" spans="1:9" s="17" customFormat="1" ht="18.75" customHeight="1" x14ac:dyDescent="0.15"/>
    <row r="191" spans="1:9" s="17" customFormat="1" ht="18.75" customHeight="1" x14ac:dyDescent="0.15"/>
    <row r="192" spans="1:9" s="17" customFormat="1" ht="18.75" customHeight="1" x14ac:dyDescent="0.15"/>
    <row r="193" s="17" customFormat="1" ht="18.75" customHeight="1" x14ac:dyDescent="0.15"/>
    <row r="194" s="17" customFormat="1" ht="18.75" customHeight="1" x14ac:dyDescent="0.15"/>
    <row r="195" s="17" customFormat="1" ht="18.75" customHeight="1" x14ac:dyDescent="0.15"/>
    <row r="196" s="17" customFormat="1" ht="18.75" customHeight="1" x14ac:dyDescent="0.15"/>
    <row r="197" s="17" customFormat="1" ht="18.75" customHeight="1" x14ac:dyDescent="0.15"/>
    <row r="198" s="17" customFormat="1" ht="18.75" customHeight="1" x14ac:dyDescent="0.15"/>
    <row r="199" s="17" customFormat="1" ht="18.75" customHeight="1" x14ac:dyDescent="0.15"/>
    <row r="200" s="17" customFormat="1" ht="18.75" customHeight="1" x14ac:dyDescent="0.15"/>
    <row r="201" s="17" customFormat="1" ht="18.75" customHeight="1" x14ac:dyDescent="0.15"/>
    <row r="202" s="17" customFormat="1" ht="18.75" customHeight="1" x14ac:dyDescent="0.15"/>
    <row r="203" s="17" customFormat="1" ht="18.75" customHeight="1" x14ac:dyDescent="0.15"/>
    <row r="204" s="17" customFormat="1" ht="18.75" customHeight="1" x14ac:dyDescent="0.15"/>
    <row r="205" s="17" customFormat="1" ht="18.75" customHeight="1" x14ac:dyDescent="0.15"/>
    <row r="206" s="17" customFormat="1" ht="18.75" customHeight="1" x14ac:dyDescent="0.15"/>
    <row r="207" s="17" customFormat="1" ht="18.75" customHeight="1" x14ac:dyDescent="0.15"/>
    <row r="208" s="17" customFormat="1" ht="18.75" customHeight="1" x14ac:dyDescent="0.15"/>
    <row r="209" s="17" customFormat="1" ht="18.75" customHeight="1" x14ac:dyDescent="0.15"/>
    <row r="210" s="17" customFormat="1" ht="18.75" customHeight="1" x14ac:dyDescent="0.15"/>
    <row r="211" s="17" customFormat="1" ht="18.75" customHeight="1" x14ac:dyDescent="0.15"/>
    <row r="212" s="17" customFormat="1" ht="18.75" customHeight="1" x14ac:dyDescent="0.15"/>
    <row r="213" s="17" customFormat="1" ht="18.75" customHeight="1" x14ac:dyDescent="0.15"/>
    <row r="214" s="17" customFormat="1" ht="18.75" customHeight="1" x14ac:dyDescent="0.15"/>
    <row r="215" s="17" customFormat="1" ht="18.75" customHeight="1" x14ac:dyDescent="0.15"/>
    <row r="216" s="17" customFormat="1" ht="18.75" customHeight="1" x14ac:dyDescent="0.15"/>
    <row r="217" s="17" customFormat="1" ht="18.75" customHeight="1" x14ac:dyDescent="0.15"/>
    <row r="218" s="17" customFormat="1" ht="18.75" customHeight="1" x14ac:dyDescent="0.15"/>
    <row r="219" s="17" customFormat="1" ht="18.75" customHeight="1" x14ac:dyDescent="0.15"/>
    <row r="220" s="17" customFormat="1" ht="18.75" customHeight="1" x14ac:dyDescent="0.15"/>
    <row r="221" s="17" customFormat="1" ht="18.75" customHeight="1" x14ac:dyDescent="0.15"/>
    <row r="222" s="17" customFormat="1" ht="18.75" customHeight="1" x14ac:dyDescent="0.15"/>
    <row r="223" s="17" customFormat="1" ht="18.75" customHeight="1" x14ac:dyDescent="0.15"/>
    <row r="224" s="17" customFormat="1" ht="18.75" customHeight="1" x14ac:dyDescent="0.15"/>
    <row r="225" s="17" customFormat="1" ht="18.75" customHeight="1" x14ac:dyDescent="0.15"/>
    <row r="226" s="17" customFormat="1" ht="18.75" customHeight="1" x14ac:dyDescent="0.15"/>
    <row r="227" s="17" customFormat="1" ht="18.75" customHeight="1" x14ac:dyDescent="0.15"/>
    <row r="228" s="17" customFormat="1" ht="18.75" customHeight="1" x14ac:dyDescent="0.15"/>
    <row r="229" s="17" customFormat="1" ht="18.75" customHeight="1" x14ac:dyDescent="0.15"/>
    <row r="230" s="17" customFormat="1" ht="18.75" customHeight="1" x14ac:dyDescent="0.15"/>
    <row r="231" s="17" customFormat="1" ht="18.75" customHeight="1" x14ac:dyDescent="0.15"/>
    <row r="232" s="17" customFormat="1" ht="18.75" customHeight="1" x14ac:dyDescent="0.15"/>
    <row r="233" s="17" customFormat="1" ht="18.75" customHeight="1" x14ac:dyDescent="0.15"/>
    <row r="234" s="17" customFormat="1" ht="18.75" customHeight="1" x14ac:dyDescent="0.15"/>
    <row r="235" s="17" customFormat="1" ht="18.75" customHeight="1" x14ac:dyDescent="0.15"/>
    <row r="237" s="17" customFormat="1" x14ac:dyDescent="0.15"/>
  </sheetData>
  <mergeCells count="112">
    <mergeCell ref="A132:B132"/>
    <mergeCell ref="H132:I132"/>
    <mergeCell ref="A172:I172"/>
    <mergeCell ref="I174:I175"/>
    <mergeCell ref="A175:H175"/>
    <mergeCell ref="A125:B125"/>
    <mergeCell ref="C125:D125"/>
    <mergeCell ref="C128:D128"/>
    <mergeCell ref="E128:E129"/>
    <mergeCell ref="F128:G128"/>
    <mergeCell ref="H128:I129"/>
    <mergeCell ref="A130:B130"/>
    <mergeCell ref="H130:I130"/>
    <mergeCell ref="A131:B131"/>
    <mergeCell ref="H131:I131"/>
    <mergeCell ref="A106:D106"/>
    <mergeCell ref="A107:D107"/>
    <mergeCell ref="A108:D108"/>
    <mergeCell ref="A115:I115"/>
    <mergeCell ref="I117:I118"/>
    <mergeCell ref="A118:H118"/>
    <mergeCell ref="A122:D122"/>
    <mergeCell ref="A123:D123"/>
    <mergeCell ref="A124:B124"/>
    <mergeCell ref="C124:D124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A82:B86"/>
    <mergeCell ref="C82:D82"/>
    <mergeCell ref="C84:D84"/>
    <mergeCell ref="C85:D85"/>
    <mergeCell ref="C86:D86"/>
    <mergeCell ref="A87:D87"/>
    <mergeCell ref="A88:D88"/>
    <mergeCell ref="A89:D89"/>
    <mergeCell ref="A90:D90"/>
    <mergeCell ref="A72:B76"/>
    <mergeCell ref="C72:D72"/>
    <mergeCell ref="C73:D73"/>
    <mergeCell ref="C74:D74"/>
    <mergeCell ref="C75:D75"/>
    <mergeCell ref="C76:D76"/>
    <mergeCell ref="A77:B81"/>
    <mergeCell ref="C77:D77"/>
    <mergeCell ref="C78:D78"/>
    <mergeCell ref="C79:D79"/>
    <mergeCell ref="C80:D80"/>
    <mergeCell ref="C81:D81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48:B52"/>
    <mergeCell ref="C48:D48"/>
    <mergeCell ref="C50:D50"/>
    <mergeCell ref="C51:D51"/>
    <mergeCell ref="C52:D52"/>
    <mergeCell ref="A53:D53"/>
    <mergeCell ref="A54:D54"/>
    <mergeCell ref="A55:I55"/>
    <mergeCell ref="I57:I58"/>
    <mergeCell ref="A58:H5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2:B32"/>
    <mergeCell ref="C32:D32"/>
    <mergeCell ref="A33:B37"/>
    <mergeCell ref="C33:D33"/>
    <mergeCell ref="C34:D34"/>
    <mergeCell ref="C35:D35"/>
    <mergeCell ref="C36:D36"/>
    <mergeCell ref="C37:D37"/>
    <mergeCell ref="A38:D38"/>
    <mergeCell ref="A18:C18"/>
    <mergeCell ref="A19:C21"/>
    <mergeCell ref="A22:D22"/>
    <mergeCell ref="C23:D23"/>
    <mergeCell ref="C25:D25"/>
    <mergeCell ref="A26:C28"/>
    <mergeCell ref="A29:D29"/>
    <mergeCell ref="A30:B30"/>
    <mergeCell ref="C30:D30"/>
    <mergeCell ref="A1:I1"/>
    <mergeCell ref="I3:I4"/>
    <mergeCell ref="A4:H4"/>
    <mergeCell ref="A9:D9"/>
    <mergeCell ref="A10:B14"/>
    <mergeCell ref="C10:C11"/>
    <mergeCell ref="C12:C13"/>
    <mergeCell ref="C14:D14"/>
    <mergeCell ref="A15:C17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3" manualBreakCount="3">
    <brk id="54" max="8" man="1"/>
    <brk id="114" max="8" man="1"/>
    <brk id="1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8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118496</v>
      </c>
      <c r="F10" s="23">
        <v>0</v>
      </c>
      <c r="G10" s="23">
        <v>118490</v>
      </c>
      <c r="H10" s="23">
        <v>6</v>
      </c>
      <c r="I10" s="24">
        <f t="shared" ref="I10:I17" si="0">SUM(G10:H10)</f>
        <v>118496</v>
      </c>
    </row>
    <row r="11" spans="1:9" ht="23.1" customHeight="1" x14ac:dyDescent="0.15">
      <c r="A11" s="220"/>
      <c r="B11" s="221"/>
      <c r="C11" s="225"/>
      <c r="D11" s="25" t="s">
        <v>16</v>
      </c>
      <c r="E11" s="26">
        <v>745</v>
      </c>
      <c r="F11" s="27">
        <v>0</v>
      </c>
      <c r="G11" s="27">
        <v>745</v>
      </c>
      <c r="H11" s="27">
        <v>0</v>
      </c>
      <c r="I11" s="28">
        <f t="shared" si="0"/>
        <v>745</v>
      </c>
    </row>
    <row r="12" spans="1:9" ht="23.1" customHeight="1" x14ac:dyDescent="0.15">
      <c r="A12" s="220"/>
      <c r="B12" s="221"/>
      <c r="C12" s="226" t="s">
        <v>17</v>
      </c>
      <c r="D12" s="25" t="s">
        <v>18</v>
      </c>
      <c r="E12" s="26">
        <v>32746</v>
      </c>
      <c r="F12" s="27">
        <v>0</v>
      </c>
      <c r="G12" s="27">
        <v>32746</v>
      </c>
      <c r="H12" s="27">
        <v>0</v>
      </c>
      <c r="I12" s="28">
        <f t="shared" si="0"/>
        <v>32746</v>
      </c>
    </row>
    <row r="13" spans="1:9" ht="23.1" customHeight="1" x14ac:dyDescent="0.15">
      <c r="A13" s="220"/>
      <c r="B13" s="221"/>
      <c r="C13" s="225"/>
      <c r="D13" s="25" t="s">
        <v>19</v>
      </c>
      <c r="E13" s="26">
        <v>43540</v>
      </c>
      <c r="F13" s="27">
        <v>60</v>
      </c>
      <c r="G13" s="27">
        <v>43600</v>
      </c>
      <c r="H13" s="27">
        <v>0</v>
      </c>
      <c r="I13" s="28">
        <f t="shared" si="0"/>
        <v>43600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195527</v>
      </c>
      <c r="F14" s="27">
        <f>SUM(F10:F13)</f>
        <v>60</v>
      </c>
      <c r="G14" s="27">
        <f>SUM(G10:G13)</f>
        <v>195581</v>
      </c>
      <c r="H14" s="27">
        <f>SUM(H10:H13)</f>
        <v>6</v>
      </c>
      <c r="I14" s="28">
        <f t="shared" si="0"/>
        <v>195587</v>
      </c>
    </row>
    <row r="15" spans="1:9" ht="23.1" customHeight="1" x14ac:dyDescent="0.15">
      <c r="A15" s="229" t="s">
        <v>21</v>
      </c>
      <c r="B15" s="230"/>
      <c r="C15" s="231"/>
      <c r="D15" s="25" t="s">
        <v>18</v>
      </c>
      <c r="E15" s="30">
        <v>356085</v>
      </c>
      <c r="F15" s="27">
        <v>7009</v>
      </c>
      <c r="G15" s="27">
        <v>363075</v>
      </c>
      <c r="H15" s="27">
        <v>19</v>
      </c>
      <c r="I15" s="28">
        <f t="shared" si="0"/>
        <v>363094</v>
      </c>
    </row>
    <row r="16" spans="1:9" ht="23.1" customHeight="1" x14ac:dyDescent="0.15">
      <c r="A16" s="232"/>
      <c r="B16" s="233"/>
      <c r="C16" s="234"/>
      <c r="D16" s="25" t="s">
        <v>19</v>
      </c>
      <c r="E16" s="30">
        <v>288441</v>
      </c>
      <c r="F16" s="27">
        <v>11998</v>
      </c>
      <c r="G16" s="27">
        <v>300430</v>
      </c>
      <c r="H16" s="27">
        <v>9</v>
      </c>
      <c r="I16" s="28">
        <f t="shared" si="0"/>
        <v>300439</v>
      </c>
    </row>
    <row r="17" spans="1:9" ht="23.1" customHeight="1" x14ac:dyDescent="0.15">
      <c r="A17" s="235"/>
      <c r="B17" s="236"/>
      <c r="C17" s="237"/>
      <c r="D17" s="25" t="s">
        <v>22</v>
      </c>
      <c r="E17" s="31">
        <f>SUM(E15:E16)</f>
        <v>644526</v>
      </c>
      <c r="F17" s="27">
        <f>SUM(F15:F16)</f>
        <v>19007</v>
      </c>
      <c r="G17" s="27">
        <f>SUM(G15:G16)</f>
        <v>663505</v>
      </c>
      <c r="H17" s="26">
        <f>SUM(H15:H16)</f>
        <v>28</v>
      </c>
      <c r="I17" s="28">
        <f t="shared" si="0"/>
        <v>663533</v>
      </c>
    </row>
    <row r="18" spans="1:9" ht="23.1" customHeight="1" x14ac:dyDescent="0.15">
      <c r="A18" s="238" t="s">
        <v>23</v>
      </c>
      <c r="B18" s="239"/>
      <c r="C18" s="239"/>
      <c r="D18" s="32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25" t="s">
        <v>18</v>
      </c>
      <c r="E19" s="30">
        <v>632</v>
      </c>
      <c r="F19" s="27">
        <v>1</v>
      </c>
      <c r="G19" s="27">
        <v>633</v>
      </c>
      <c r="H19" s="27">
        <v>0</v>
      </c>
      <c r="I19" s="28">
        <f t="shared" ref="I19:I25" si="1">SUM(G19:H19)</f>
        <v>633</v>
      </c>
    </row>
    <row r="20" spans="1:9" ht="23.1" customHeight="1" x14ac:dyDescent="0.15">
      <c r="A20" s="232"/>
      <c r="B20" s="233"/>
      <c r="C20" s="234"/>
      <c r="D20" s="25" t="s">
        <v>19</v>
      </c>
      <c r="E20" s="30">
        <v>11082</v>
      </c>
      <c r="F20" s="27">
        <v>147</v>
      </c>
      <c r="G20" s="27">
        <v>11229</v>
      </c>
      <c r="H20" s="27">
        <v>0</v>
      </c>
      <c r="I20" s="28">
        <f t="shared" si="1"/>
        <v>11229</v>
      </c>
    </row>
    <row r="21" spans="1:9" ht="23.1" customHeight="1" x14ac:dyDescent="0.15">
      <c r="A21" s="235"/>
      <c r="B21" s="236"/>
      <c r="C21" s="237"/>
      <c r="D21" s="25" t="s">
        <v>22</v>
      </c>
      <c r="E21" s="31">
        <f>SUM(E19:E20)</f>
        <v>11714</v>
      </c>
      <c r="F21" s="27">
        <f>SUM(F19:F20)</f>
        <v>148</v>
      </c>
      <c r="G21" s="27">
        <f>SUM(G19:G20)</f>
        <v>11862</v>
      </c>
      <c r="H21" s="26">
        <f>SUM(H19:H20)</f>
        <v>0</v>
      </c>
      <c r="I21" s="28">
        <f t="shared" si="1"/>
        <v>11862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1341</v>
      </c>
      <c r="F22" s="36">
        <v>0</v>
      </c>
      <c r="G22" s="36">
        <v>1341</v>
      </c>
      <c r="H22" s="36">
        <v>0</v>
      </c>
      <c r="I22" s="37">
        <f t="shared" si="1"/>
        <v>1341</v>
      </c>
    </row>
    <row r="23" spans="1:9" ht="23.1" customHeight="1" x14ac:dyDescent="0.15">
      <c r="A23" s="38"/>
      <c r="B23" s="39"/>
      <c r="C23" s="243" t="s">
        <v>27</v>
      </c>
      <c r="D23" s="244"/>
      <c r="E23" s="35">
        <v>67</v>
      </c>
      <c r="F23" s="36">
        <v>0</v>
      </c>
      <c r="G23" s="36">
        <v>67</v>
      </c>
      <c r="H23" s="36">
        <v>0</v>
      </c>
      <c r="I23" s="37">
        <f t="shared" si="1"/>
        <v>67</v>
      </c>
    </row>
    <row r="24" spans="1:9" ht="23.1" customHeight="1" x14ac:dyDescent="0.15">
      <c r="A24" s="38"/>
      <c r="B24" s="39"/>
      <c r="C24" s="40"/>
      <c r="D24" s="41" t="s">
        <v>28</v>
      </c>
      <c r="E24" s="35">
        <v>8</v>
      </c>
      <c r="F24" s="36">
        <v>0</v>
      </c>
      <c r="G24" s="36">
        <v>8</v>
      </c>
      <c r="H24" s="36">
        <v>0</v>
      </c>
      <c r="I24" s="37">
        <f t="shared" si="1"/>
        <v>8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427</v>
      </c>
      <c r="F25" s="36">
        <v>0</v>
      </c>
      <c r="G25" s="36">
        <v>427</v>
      </c>
      <c r="H25" s="36">
        <v>0</v>
      </c>
      <c r="I25" s="37">
        <f t="shared" si="1"/>
        <v>427</v>
      </c>
    </row>
    <row r="26" spans="1:9" ht="23.1" customHeight="1" x14ac:dyDescent="0.15">
      <c r="A26" s="246" t="s">
        <v>30</v>
      </c>
      <c r="B26" s="230"/>
      <c r="C26" s="231"/>
      <c r="D26" s="25" t="s">
        <v>31</v>
      </c>
      <c r="E26" s="26">
        <v>1894</v>
      </c>
      <c r="F26" s="27">
        <v>0</v>
      </c>
      <c r="G26" s="33" t="s">
        <v>24</v>
      </c>
      <c r="H26" s="33" t="s">
        <v>24</v>
      </c>
      <c r="I26" s="28">
        <v>1894</v>
      </c>
    </row>
    <row r="27" spans="1:9" ht="23.1" customHeight="1" x14ac:dyDescent="0.15">
      <c r="A27" s="232"/>
      <c r="B27" s="233"/>
      <c r="C27" s="234"/>
      <c r="D27" s="25" t="s">
        <v>32</v>
      </c>
      <c r="E27" s="26">
        <v>11726</v>
      </c>
      <c r="F27" s="27">
        <v>0</v>
      </c>
      <c r="G27" s="33" t="s">
        <v>24</v>
      </c>
      <c r="H27" s="33" t="s">
        <v>24</v>
      </c>
      <c r="I27" s="28">
        <v>11726</v>
      </c>
    </row>
    <row r="28" spans="1:9" ht="23.1" customHeight="1" x14ac:dyDescent="0.15">
      <c r="A28" s="235"/>
      <c r="B28" s="236"/>
      <c r="C28" s="237"/>
      <c r="D28" s="25" t="s">
        <v>20</v>
      </c>
      <c r="E28" s="26">
        <f>SUM(E26:E27)</f>
        <v>13620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13620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373847</v>
      </c>
      <c r="F29" s="27">
        <v>3</v>
      </c>
      <c r="G29" s="33" t="s">
        <v>34</v>
      </c>
      <c r="H29" s="33" t="s">
        <v>35</v>
      </c>
      <c r="I29" s="28">
        <v>373850</v>
      </c>
    </row>
    <row r="30" spans="1:9" ht="23.1" customHeight="1" x14ac:dyDescent="0.15">
      <c r="A30" s="251"/>
      <c r="B30" s="252"/>
      <c r="C30" s="243" t="s">
        <v>36</v>
      </c>
      <c r="D30" s="244"/>
      <c r="E30" s="30">
        <v>135222</v>
      </c>
      <c r="F30" s="27">
        <v>0</v>
      </c>
      <c r="G30" s="33" t="s">
        <v>37</v>
      </c>
      <c r="H30" s="33" t="s">
        <v>34</v>
      </c>
      <c r="I30" s="28">
        <v>135222</v>
      </c>
    </row>
    <row r="31" spans="1:9" ht="23.1" customHeight="1" x14ac:dyDescent="0.15">
      <c r="A31" s="44"/>
      <c r="B31" s="45"/>
      <c r="C31" s="40"/>
      <c r="D31" s="41" t="s">
        <v>28</v>
      </c>
      <c r="E31" s="30">
        <v>15208</v>
      </c>
      <c r="F31" s="27">
        <v>0</v>
      </c>
      <c r="G31" s="33" t="s">
        <v>34</v>
      </c>
      <c r="H31" s="33" t="s">
        <v>37</v>
      </c>
      <c r="I31" s="28">
        <v>15208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44173</v>
      </c>
      <c r="F32" s="27">
        <v>0</v>
      </c>
      <c r="G32" s="33" t="s">
        <v>34</v>
      </c>
      <c r="H32" s="33" t="s">
        <v>34</v>
      </c>
      <c r="I32" s="28">
        <v>44173</v>
      </c>
    </row>
    <row r="33" spans="1:9" ht="23.1" customHeight="1" x14ac:dyDescent="0.15">
      <c r="A33" s="253" t="s">
        <v>38</v>
      </c>
      <c r="B33" s="254"/>
      <c r="C33" s="249" t="s">
        <v>39</v>
      </c>
      <c r="D33" s="250"/>
      <c r="E33" s="30">
        <v>9889</v>
      </c>
      <c r="F33" s="27">
        <v>31</v>
      </c>
      <c r="G33" s="27">
        <v>9920</v>
      </c>
      <c r="H33" s="27">
        <v>0</v>
      </c>
      <c r="I33" s="28">
        <f>SUM(G33:H33)</f>
        <v>9920</v>
      </c>
    </row>
    <row r="34" spans="1:9" ht="23.1" customHeight="1" x14ac:dyDescent="0.15">
      <c r="A34" s="220"/>
      <c r="B34" s="255"/>
      <c r="C34" s="249" t="s">
        <v>40</v>
      </c>
      <c r="D34" s="250"/>
      <c r="E34" s="30">
        <v>2686</v>
      </c>
      <c r="F34" s="27">
        <v>19</v>
      </c>
      <c r="G34" s="27">
        <v>2705</v>
      </c>
      <c r="H34" s="27">
        <v>0</v>
      </c>
      <c r="I34" s="28">
        <f>SUM(G34:H34)</f>
        <v>2705</v>
      </c>
    </row>
    <row r="35" spans="1:9" ht="23.1" customHeight="1" x14ac:dyDescent="0.15">
      <c r="A35" s="220"/>
      <c r="B35" s="255"/>
      <c r="C35" s="249" t="s">
        <v>41</v>
      </c>
      <c r="D35" s="250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20"/>
      <c r="B36" s="255"/>
      <c r="C36" s="249" t="s">
        <v>42</v>
      </c>
      <c r="D36" s="250"/>
      <c r="E36" s="30">
        <v>0</v>
      </c>
      <c r="F36" s="27">
        <v>0</v>
      </c>
      <c r="G36" s="27">
        <v>0</v>
      </c>
      <c r="H36" s="27">
        <v>0</v>
      </c>
      <c r="I36" s="28">
        <f>SUM(G36:H36)</f>
        <v>0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12577</v>
      </c>
      <c r="F37" s="27">
        <f>SUM(F33:F36)</f>
        <v>50</v>
      </c>
      <c r="G37" s="27">
        <f>SUM(G33:G36)</f>
        <v>12627</v>
      </c>
      <c r="H37" s="27">
        <f>SUM(H33:H36)</f>
        <v>0</v>
      </c>
      <c r="I37" s="28">
        <f>SUM(G37:H37)</f>
        <v>12627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22830</v>
      </c>
      <c r="F38" s="36">
        <v>0</v>
      </c>
      <c r="G38" s="46" t="s">
        <v>34</v>
      </c>
      <c r="H38" s="46" t="s">
        <v>44</v>
      </c>
      <c r="I38" s="37">
        <v>22830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5417</v>
      </c>
      <c r="F39" s="36">
        <v>0</v>
      </c>
      <c r="G39" s="36">
        <v>5417</v>
      </c>
      <c r="H39" s="36">
        <v>0</v>
      </c>
      <c r="I39" s="37">
        <f>SUM(G39:H39)</f>
        <v>5417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607</v>
      </c>
      <c r="F40" s="36">
        <v>0</v>
      </c>
      <c r="G40" s="36">
        <v>607</v>
      </c>
      <c r="H40" s="36">
        <v>0</v>
      </c>
      <c r="I40" s="37">
        <f>SUM(G40:H40)</f>
        <v>607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105623</v>
      </c>
      <c r="F41" s="36">
        <v>0</v>
      </c>
      <c r="G41" s="46" t="s">
        <v>34</v>
      </c>
      <c r="H41" s="46" t="s">
        <v>34</v>
      </c>
      <c r="I41" s="37">
        <v>105623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101504</v>
      </c>
      <c r="F42" s="36">
        <v>0</v>
      </c>
      <c r="G42" s="36">
        <v>101501</v>
      </c>
      <c r="H42" s="36">
        <v>3</v>
      </c>
      <c r="I42" s="37">
        <f>SUM(G42:H42)</f>
        <v>101504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3620</v>
      </c>
      <c r="F43" s="36">
        <v>0</v>
      </c>
      <c r="G43" s="46" t="s">
        <v>34</v>
      </c>
      <c r="H43" s="46" t="s">
        <v>37</v>
      </c>
      <c r="I43" s="37">
        <v>3620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1780</v>
      </c>
      <c r="F44" s="36">
        <v>0</v>
      </c>
      <c r="G44" s="46" t="s">
        <v>34</v>
      </c>
      <c r="H44" s="52" t="s">
        <v>34</v>
      </c>
      <c r="I44" s="37">
        <v>1780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3</v>
      </c>
      <c r="F45" s="53">
        <v>0</v>
      </c>
      <c r="G45" s="46" t="s">
        <v>37</v>
      </c>
      <c r="H45" s="52" t="s">
        <v>37</v>
      </c>
      <c r="I45" s="37">
        <v>3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37</v>
      </c>
      <c r="H46" s="52" t="s">
        <v>37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239</v>
      </c>
      <c r="F47" s="53">
        <v>0</v>
      </c>
      <c r="G47" s="36">
        <v>239</v>
      </c>
      <c r="H47" s="48">
        <v>0</v>
      </c>
      <c r="I47" s="37">
        <f>SUM(G47:H47)</f>
        <v>239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80237</v>
      </c>
      <c r="F48" s="53">
        <v>0</v>
      </c>
      <c r="G48" s="46" t="s">
        <v>37</v>
      </c>
      <c r="H48" s="52" t="s">
        <v>37</v>
      </c>
      <c r="I48" s="37">
        <v>80237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40890</v>
      </c>
      <c r="F49" s="53">
        <v>0</v>
      </c>
      <c r="G49" s="46" t="s">
        <v>37</v>
      </c>
      <c r="H49" s="52" t="s">
        <v>37</v>
      </c>
      <c r="I49" s="37">
        <v>40890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3</v>
      </c>
      <c r="F50" s="53">
        <v>0</v>
      </c>
      <c r="G50" s="46" t="s">
        <v>37</v>
      </c>
      <c r="H50" s="52" t="s">
        <v>37</v>
      </c>
      <c r="I50" s="37">
        <v>3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37</v>
      </c>
      <c r="H51" s="52" t="s">
        <v>37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6937</v>
      </c>
      <c r="F52" s="53">
        <v>0</v>
      </c>
      <c r="G52" s="36">
        <v>6937</v>
      </c>
      <c r="H52" s="48">
        <v>0</v>
      </c>
      <c r="I52" s="37">
        <f>SUM(G52:H52)</f>
        <v>6937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541</v>
      </c>
      <c r="F53" s="53">
        <v>0</v>
      </c>
      <c r="G53" s="46" t="s">
        <v>34</v>
      </c>
      <c r="H53" s="52" t="s">
        <v>34</v>
      </c>
      <c r="I53" s="37">
        <v>541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34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4月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5" t="s">
        <v>7</v>
      </c>
      <c r="B60" s="216"/>
      <c r="C60" s="216"/>
      <c r="D60" s="217"/>
      <c r="E60" s="66" t="s">
        <v>8</v>
      </c>
      <c r="F60" s="19" t="s">
        <v>9</v>
      </c>
      <c r="G60" s="19" t="s">
        <v>10</v>
      </c>
      <c r="H60" s="19" t="s">
        <v>11</v>
      </c>
      <c r="I60" s="20" t="s">
        <v>12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721</v>
      </c>
      <c r="F61" s="68">
        <v>0</v>
      </c>
      <c r="G61" s="33" t="s">
        <v>34</v>
      </c>
      <c r="H61" s="69" t="s">
        <v>34</v>
      </c>
      <c r="I61" s="37">
        <v>721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3800</v>
      </c>
      <c r="F62" s="68">
        <v>34</v>
      </c>
      <c r="G62" s="33" t="s">
        <v>34</v>
      </c>
      <c r="H62" s="69" t="s">
        <v>34</v>
      </c>
      <c r="I62" s="37">
        <v>3834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188</v>
      </c>
      <c r="F63" s="68">
        <v>3</v>
      </c>
      <c r="G63" s="33" t="s">
        <v>34</v>
      </c>
      <c r="H63" s="69" t="s">
        <v>37</v>
      </c>
      <c r="I63" s="37">
        <v>191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4709</v>
      </c>
      <c r="F64" s="27">
        <f>SUM(F61:F63)</f>
        <v>37</v>
      </c>
      <c r="G64" s="33" t="s">
        <v>34</v>
      </c>
      <c r="H64" s="33" t="s">
        <v>34</v>
      </c>
      <c r="I64" s="28">
        <f>SUM(I61:I63)</f>
        <v>4746</v>
      </c>
    </row>
    <row r="65" spans="1:9" ht="23.1" customHeight="1" x14ac:dyDescent="0.15">
      <c r="A65" s="286" t="s">
        <v>64</v>
      </c>
      <c r="B65" s="287"/>
      <c r="C65" s="248" t="s">
        <v>65</v>
      </c>
      <c r="D65" s="70" t="s">
        <v>66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67</v>
      </c>
      <c r="E66" s="30">
        <v>704</v>
      </c>
      <c r="F66" s="27">
        <v>0</v>
      </c>
      <c r="G66" s="27">
        <v>704</v>
      </c>
      <c r="H66" s="27">
        <v>0</v>
      </c>
      <c r="I66" s="37">
        <f t="shared" si="2"/>
        <v>704</v>
      </c>
    </row>
    <row r="67" spans="1:9" ht="23.1" customHeight="1" x14ac:dyDescent="0.15">
      <c r="A67" s="288"/>
      <c r="B67" s="289"/>
      <c r="C67" s="248" t="s">
        <v>68</v>
      </c>
      <c r="D67" s="70" t="s">
        <v>69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88"/>
      <c r="B68" s="289"/>
      <c r="C68" s="295"/>
      <c r="D68" s="70" t="s">
        <v>67</v>
      </c>
      <c r="E68" s="30">
        <v>3776</v>
      </c>
      <c r="F68" s="27">
        <v>30</v>
      </c>
      <c r="G68" s="27">
        <v>3806</v>
      </c>
      <c r="H68" s="27">
        <v>0</v>
      </c>
      <c r="I68" s="37">
        <f t="shared" si="2"/>
        <v>3806</v>
      </c>
    </row>
    <row r="69" spans="1:9" ht="23.1" customHeight="1" x14ac:dyDescent="0.15">
      <c r="A69" s="288"/>
      <c r="B69" s="289"/>
      <c r="C69" s="248" t="s">
        <v>70</v>
      </c>
      <c r="D69" s="70" t="s">
        <v>69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71</v>
      </c>
      <c r="E70" s="30">
        <v>169</v>
      </c>
      <c r="F70" s="27">
        <v>3</v>
      </c>
      <c r="G70" s="27">
        <v>172</v>
      </c>
      <c r="H70" s="27">
        <v>0</v>
      </c>
      <c r="I70" s="37">
        <f t="shared" si="2"/>
        <v>172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4649</v>
      </c>
      <c r="F71" s="27">
        <f>SUM(F65:F70)</f>
        <v>33</v>
      </c>
      <c r="G71" s="27">
        <f>SUM(G65:G70)</f>
        <v>4682</v>
      </c>
      <c r="H71" s="27">
        <f>SUM(H65:H70)</f>
        <v>0</v>
      </c>
      <c r="I71" s="37">
        <f t="shared" si="2"/>
        <v>4682</v>
      </c>
    </row>
    <row r="72" spans="1:9" ht="23.1" customHeight="1" x14ac:dyDescent="0.15">
      <c r="A72" s="286" t="s">
        <v>72</v>
      </c>
      <c r="B72" s="287"/>
      <c r="C72" s="249" t="s">
        <v>73</v>
      </c>
      <c r="D72" s="250"/>
      <c r="E72" s="71">
        <v>777</v>
      </c>
      <c r="F72" s="72">
        <v>0</v>
      </c>
      <c r="G72" s="27">
        <v>777</v>
      </c>
      <c r="H72" s="27">
        <v>0</v>
      </c>
      <c r="I72" s="37">
        <f t="shared" si="2"/>
        <v>777</v>
      </c>
    </row>
    <row r="73" spans="1:9" ht="23.1" customHeight="1" x14ac:dyDescent="0.15">
      <c r="A73" s="288"/>
      <c r="B73" s="289"/>
      <c r="C73" s="249" t="s">
        <v>74</v>
      </c>
      <c r="D73" s="250"/>
      <c r="E73" s="71">
        <v>3849</v>
      </c>
      <c r="F73" s="72">
        <v>36</v>
      </c>
      <c r="G73" s="27">
        <v>3885</v>
      </c>
      <c r="H73" s="27">
        <v>0</v>
      </c>
      <c r="I73" s="37">
        <f t="shared" si="2"/>
        <v>3885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204</v>
      </c>
      <c r="F74" s="72">
        <v>3</v>
      </c>
      <c r="G74" s="27">
        <v>207</v>
      </c>
      <c r="H74" s="27">
        <v>0</v>
      </c>
      <c r="I74" s="37">
        <f t="shared" si="2"/>
        <v>207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54</v>
      </c>
      <c r="F75" s="72">
        <v>0</v>
      </c>
      <c r="G75" s="27">
        <v>54</v>
      </c>
      <c r="H75" s="27">
        <v>0</v>
      </c>
      <c r="I75" s="37">
        <f t="shared" si="2"/>
        <v>54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4884</v>
      </c>
      <c r="F76" s="72">
        <f>SUM(F72:F75)</f>
        <v>39</v>
      </c>
      <c r="G76" s="72">
        <f>SUM(G72:G75)</f>
        <v>4923</v>
      </c>
      <c r="H76" s="72">
        <f>SUM(H72:H75)</f>
        <v>0</v>
      </c>
      <c r="I76" s="37">
        <f t="shared" si="2"/>
        <v>4923</v>
      </c>
    </row>
    <row r="77" spans="1:9" ht="23.1" customHeight="1" x14ac:dyDescent="0.15">
      <c r="A77" s="286" t="s">
        <v>77</v>
      </c>
      <c r="B77" s="287"/>
      <c r="C77" s="249" t="s">
        <v>78</v>
      </c>
      <c r="D77" s="250"/>
      <c r="E77" s="30">
        <v>6986</v>
      </c>
      <c r="F77" s="27">
        <v>1</v>
      </c>
      <c r="G77" s="33" t="s">
        <v>34</v>
      </c>
      <c r="H77" s="33" t="s">
        <v>34</v>
      </c>
      <c r="I77" s="37">
        <v>6987</v>
      </c>
    </row>
    <row r="78" spans="1:9" ht="23.1" customHeight="1" x14ac:dyDescent="0.15">
      <c r="A78" s="288"/>
      <c r="B78" s="289"/>
      <c r="C78" s="249" t="s">
        <v>80</v>
      </c>
      <c r="D78" s="250"/>
      <c r="E78" s="30">
        <v>32843</v>
      </c>
      <c r="F78" s="27">
        <v>642</v>
      </c>
      <c r="G78" s="33" t="s">
        <v>37</v>
      </c>
      <c r="H78" s="33" t="s">
        <v>37</v>
      </c>
      <c r="I78" s="37">
        <v>33485</v>
      </c>
    </row>
    <row r="79" spans="1:9" ht="23.1" customHeight="1" x14ac:dyDescent="0.15">
      <c r="A79" s="288"/>
      <c r="B79" s="289"/>
      <c r="C79" s="249" t="s">
        <v>81</v>
      </c>
      <c r="D79" s="250"/>
      <c r="E79" s="30">
        <v>1607</v>
      </c>
      <c r="F79" s="27">
        <v>17</v>
      </c>
      <c r="G79" s="33" t="s">
        <v>82</v>
      </c>
      <c r="H79" s="33" t="s">
        <v>37</v>
      </c>
      <c r="I79" s="37">
        <v>1624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354</v>
      </c>
      <c r="F80" s="74">
        <v>0</v>
      </c>
      <c r="G80" s="33" t="s">
        <v>34</v>
      </c>
      <c r="H80" s="33" t="s">
        <v>37</v>
      </c>
      <c r="I80" s="75">
        <v>354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41790</v>
      </c>
      <c r="F81" s="27">
        <f>SUM(F77:F80)</f>
        <v>660</v>
      </c>
      <c r="G81" s="33" t="s">
        <v>37</v>
      </c>
      <c r="H81" s="33" t="s">
        <v>34</v>
      </c>
      <c r="I81" s="28">
        <f>SUM(I77:I80)</f>
        <v>42450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35575</v>
      </c>
      <c r="F82" s="27">
        <v>0</v>
      </c>
      <c r="G82" s="33" t="s">
        <v>44</v>
      </c>
      <c r="H82" s="33" t="s">
        <v>34</v>
      </c>
      <c r="I82" s="28">
        <v>35575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35506</v>
      </c>
      <c r="F83" s="36">
        <v>0</v>
      </c>
      <c r="G83" s="46" t="s">
        <v>44</v>
      </c>
      <c r="H83" s="46" t="s">
        <v>37</v>
      </c>
      <c r="I83" s="37">
        <v>35506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8866</v>
      </c>
      <c r="F84" s="27">
        <v>0</v>
      </c>
      <c r="G84" s="33" t="s">
        <v>37</v>
      </c>
      <c r="H84" s="33" t="s">
        <v>44</v>
      </c>
      <c r="I84" s="28">
        <v>8866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524</v>
      </c>
      <c r="F85" s="27">
        <v>0</v>
      </c>
      <c r="G85" s="33" t="s">
        <v>37</v>
      </c>
      <c r="H85" s="33" t="s">
        <v>37</v>
      </c>
      <c r="I85" s="28">
        <v>524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44965</v>
      </c>
      <c r="F86" s="72">
        <f>SUM(F82,F84,F85)</f>
        <v>0</v>
      </c>
      <c r="G86" s="33" t="s">
        <v>37</v>
      </c>
      <c r="H86" s="79" t="s">
        <v>34</v>
      </c>
      <c r="I86" s="80">
        <f>SUM(I82,I84,I85)</f>
        <v>44965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348220</v>
      </c>
      <c r="F87" s="82">
        <v>60</v>
      </c>
      <c r="G87" s="46" t="s">
        <v>44</v>
      </c>
      <c r="H87" s="46" t="s">
        <v>44</v>
      </c>
      <c r="I87" s="37">
        <v>348280</v>
      </c>
    </row>
    <row r="88" spans="1:9" ht="23.1" customHeight="1" thickBot="1" x14ac:dyDescent="0.2">
      <c r="A88" s="308" t="s">
        <v>88</v>
      </c>
      <c r="B88" s="309"/>
      <c r="C88" s="309"/>
      <c r="D88" s="310"/>
      <c r="E88" s="83">
        <f>SUM(E14,E17,E18,E21,E22,E76)</f>
        <v>857992</v>
      </c>
      <c r="F88" s="83">
        <f>SUM(F14,F17,F18,F21,F22,F76)</f>
        <v>19254</v>
      </c>
      <c r="G88" s="83">
        <f>SUM(G14,G17,G21,G22,G76)</f>
        <v>877212</v>
      </c>
      <c r="H88" s="83">
        <f>SUM(H14,H17,H21,H22,H76)</f>
        <v>34</v>
      </c>
      <c r="I88" s="87">
        <f>SUM(I14,I17,I18,I21,I22,I76)</f>
        <v>877246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1480231</v>
      </c>
      <c r="F89" s="84">
        <f>SUM(F14,F17,F18,F21,F22,F28,F29,F37,F38,F39,F40,F41,F48,F50,F51,F52,F53,F54,F76)</f>
        <v>19307</v>
      </c>
      <c r="G89" s="85" t="s">
        <v>37</v>
      </c>
      <c r="H89" s="85" t="s">
        <v>37</v>
      </c>
      <c r="I89" s="87">
        <f>SUM(I14,I17,I18,I21,I22,I28,I29,I37,I38,I39,I40,I41,I48,I50,I51,I52,I53,I54,I76)</f>
        <v>1499538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79</v>
      </c>
      <c r="F90" s="85" t="s">
        <v>37</v>
      </c>
      <c r="G90" s="85" t="s">
        <v>37</v>
      </c>
      <c r="H90" s="85" t="s">
        <v>37</v>
      </c>
      <c r="I90" s="87">
        <f>SUM(I11,I13,I16,I18,I20,I22)</f>
        <v>357354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0.11878977148709682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93</v>
      </c>
      <c r="B94" s="312"/>
      <c r="C94" s="312"/>
      <c r="D94" s="313"/>
      <c r="E94" s="94" t="s">
        <v>8</v>
      </c>
      <c r="F94" s="95" t="s">
        <v>9</v>
      </c>
      <c r="G94" s="95" t="s">
        <v>10</v>
      </c>
      <c r="H94" s="95" t="s">
        <v>11</v>
      </c>
      <c r="I94" s="96" t="s">
        <v>94</v>
      </c>
    </row>
    <row r="95" spans="1:9" s="17" customFormat="1" ht="23.1" hidden="1" customHeight="1" thickBot="1" x14ac:dyDescent="0.2">
      <c r="A95" s="314" t="s">
        <v>95</v>
      </c>
      <c r="B95" s="315"/>
      <c r="C95" s="97" t="s">
        <v>96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97</v>
      </c>
      <c r="B96" s="317"/>
      <c r="C96" s="318"/>
      <c r="D96" s="98" t="s">
        <v>18</v>
      </c>
      <c r="E96" s="99">
        <v>264244</v>
      </c>
      <c r="F96" s="100">
        <v>2011</v>
      </c>
      <c r="G96" s="100">
        <v>266255</v>
      </c>
      <c r="H96" s="101" t="s">
        <v>34</v>
      </c>
      <c r="I96" s="102">
        <f t="shared" ref="I96" si="3">SUM(G96:H96)</f>
        <v>266255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99</v>
      </c>
      <c r="B99" s="312"/>
      <c r="C99" s="312"/>
      <c r="D99" s="313"/>
      <c r="E99" s="94" t="s">
        <v>8</v>
      </c>
      <c r="F99" s="95" t="s">
        <v>9</v>
      </c>
      <c r="G99" s="95" t="s">
        <v>10</v>
      </c>
      <c r="H99" s="95" t="s">
        <v>11</v>
      </c>
      <c r="I99" s="96" t="s">
        <v>100</v>
      </c>
    </row>
    <row r="100" spans="1:9" s="17" customFormat="1" ht="23.1" hidden="1" customHeight="1" x14ac:dyDescent="0.15">
      <c r="A100" s="319" t="s">
        <v>13</v>
      </c>
      <c r="B100" s="320"/>
      <c r="C100" s="325" t="s">
        <v>101</v>
      </c>
      <c r="D100" s="104" t="s">
        <v>15</v>
      </c>
      <c r="E100" s="105">
        <f>E10+E95</f>
        <v>118496</v>
      </c>
      <c r="F100" s="106">
        <f>F10+F95</f>
        <v>0</v>
      </c>
      <c r="G100" s="106">
        <f>G10+G95</f>
        <v>118490</v>
      </c>
      <c r="H100" s="106">
        <f>H10</f>
        <v>6</v>
      </c>
      <c r="I100" s="107">
        <f>I10+I95</f>
        <v>118496</v>
      </c>
    </row>
    <row r="101" spans="1:9" s="17" customFormat="1" ht="23.1" hidden="1" customHeight="1" x14ac:dyDescent="0.15">
      <c r="A101" s="321"/>
      <c r="B101" s="322"/>
      <c r="C101" s="326"/>
      <c r="D101" s="41" t="s">
        <v>16</v>
      </c>
      <c r="E101" s="35">
        <f>E11</f>
        <v>745</v>
      </c>
      <c r="F101" s="35">
        <f t="shared" ref="F101:I101" si="4">F11</f>
        <v>0</v>
      </c>
      <c r="G101" s="35">
        <f t="shared" si="4"/>
        <v>745</v>
      </c>
      <c r="H101" s="35">
        <f>H11</f>
        <v>0</v>
      </c>
      <c r="I101" s="37">
        <f t="shared" si="4"/>
        <v>745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119241</v>
      </c>
      <c r="F102" s="108">
        <f>F100+F101</f>
        <v>0</v>
      </c>
      <c r="G102" s="108">
        <f>G100+G101</f>
        <v>119235</v>
      </c>
      <c r="H102" s="108">
        <f t="shared" ref="H102:I102" si="5">H100+H101</f>
        <v>6</v>
      </c>
      <c r="I102" s="60">
        <f t="shared" si="5"/>
        <v>119241</v>
      </c>
    </row>
    <row r="103" spans="1:9" s="17" customFormat="1" ht="23.1" customHeight="1" x14ac:dyDescent="0.15">
      <c r="A103" s="328" t="s">
        <v>102</v>
      </c>
      <c r="B103" s="329"/>
      <c r="C103" s="330"/>
      <c r="D103" s="104" t="s">
        <v>18</v>
      </c>
      <c r="E103" s="105">
        <f>E15+E96</f>
        <v>620329</v>
      </c>
      <c r="F103" s="106">
        <f>F15+F96</f>
        <v>9020</v>
      </c>
      <c r="G103" s="106">
        <f>G15+G96</f>
        <v>629330</v>
      </c>
      <c r="H103" s="106">
        <f>H15</f>
        <v>19</v>
      </c>
      <c r="I103" s="107">
        <f t="shared" ref="I103" si="6">I15+I96</f>
        <v>629349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288441</v>
      </c>
      <c r="F104" s="110">
        <f t="shared" ref="F104:I104" si="7">F16</f>
        <v>11998</v>
      </c>
      <c r="G104" s="110">
        <f t="shared" si="7"/>
        <v>300430</v>
      </c>
      <c r="H104" s="111">
        <f t="shared" si="7"/>
        <v>9</v>
      </c>
      <c r="I104" s="112">
        <f t="shared" si="7"/>
        <v>300439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908770</v>
      </c>
      <c r="F105" s="108">
        <f t="shared" ref="F105:I105" si="8">F103+F104</f>
        <v>21018</v>
      </c>
      <c r="G105" s="108">
        <f t="shared" si="8"/>
        <v>929760</v>
      </c>
      <c r="H105" s="114">
        <f t="shared" si="8"/>
        <v>28</v>
      </c>
      <c r="I105" s="60">
        <f t="shared" si="8"/>
        <v>929788</v>
      </c>
    </row>
    <row r="106" spans="1:9" s="17" customFormat="1" ht="23.1" customHeight="1" thickBot="1" x14ac:dyDescent="0.2">
      <c r="A106" s="316" t="s">
        <v>88</v>
      </c>
      <c r="B106" s="317"/>
      <c r="C106" s="317"/>
      <c r="D106" s="335"/>
      <c r="E106" s="83">
        <f>E88+E95+E96</f>
        <v>1122236</v>
      </c>
      <c r="F106" s="83">
        <f>F88+F95+F96</f>
        <v>21265</v>
      </c>
      <c r="G106" s="83">
        <f>G88+G95+G96</f>
        <v>1143467</v>
      </c>
      <c r="H106" s="83">
        <f>H88</f>
        <v>34</v>
      </c>
      <c r="I106" s="87">
        <f>I88+I95+I96</f>
        <v>1143501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1744475</v>
      </c>
      <c r="F107" s="84">
        <f>F89+F95+F96</f>
        <v>21318</v>
      </c>
      <c r="G107" s="85" t="s">
        <v>37</v>
      </c>
      <c r="H107" s="85" t="s">
        <v>37</v>
      </c>
      <c r="I107" s="87">
        <f>I89+I95+I96</f>
        <v>1765793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0.67687365291872981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4月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104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7</v>
      </c>
      <c r="B122" s="312"/>
      <c r="C122" s="312"/>
      <c r="D122" s="313"/>
      <c r="E122" s="94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373847</v>
      </c>
      <c r="F123" s="105">
        <f>F29</f>
        <v>3</v>
      </c>
      <c r="G123" s="119" t="s">
        <v>34</v>
      </c>
      <c r="H123" s="119" t="s">
        <v>34</v>
      </c>
      <c r="I123" s="107">
        <f>I29</f>
        <v>373850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631</v>
      </c>
      <c r="F124" s="36">
        <v>0</v>
      </c>
      <c r="G124" s="46" t="s">
        <v>34</v>
      </c>
      <c r="H124" s="46" t="s">
        <v>34</v>
      </c>
      <c r="I124" s="37">
        <v>631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373216</v>
      </c>
      <c r="F125" s="114">
        <f>F123-F124</f>
        <v>3</v>
      </c>
      <c r="G125" s="58" t="s">
        <v>34</v>
      </c>
      <c r="H125" s="58" t="s">
        <v>34</v>
      </c>
      <c r="I125" s="60">
        <f>I123-I124</f>
        <v>373219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108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1035006</v>
      </c>
      <c r="D130" s="131">
        <v>89133</v>
      </c>
      <c r="E130" s="132">
        <v>10443</v>
      </c>
      <c r="F130" s="130">
        <v>292</v>
      </c>
      <c r="G130" s="131">
        <v>2</v>
      </c>
      <c r="H130" s="355">
        <v>1134876</v>
      </c>
      <c r="I130" s="356"/>
    </row>
    <row r="131" spans="1:9" ht="21.95" customHeight="1" thickBot="1" x14ac:dyDescent="0.2">
      <c r="A131" s="357" t="s">
        <v>115</v>
      </c>
      <c r="B131" s="358"/>
      <c r="C131" s="133">
        <v>293</v>
      </c>
      <c r="D131" s="134">
        <v>0</v>
      </c>
      <c r="E131" s="135">
        <v>0</v>
      </c>
      <c r="F131" s="133">
        <v>0</v>
      </c>
      <c r="G131" s="134">
        <v>0</v>
      </c>
      <c r="H131" s="359">
        <v>293</v>
      </c>
      <c r="I131" s="360"/>
    </row>
    <row r="132" spans="1:9" ht="21.95" customHeight="1" thickBot="1" x14ac:dyDescent="0.2">
      <c r="A132" s="361" t="s">
        <v>116</v>
      </c>
      <c r="B132" s="362"/>
      <c r="C132" s="136">
        <v>6751193900</v>
      </c>
      <c r="D132" s="137">
        <v>471115400</v>
      </c>
      <c r="E132" s="136">
        <v>53669200</v>
      </c>
      <c r="F132" s="138">
        <v>846800</v>
      </c>
      <c r="G132" s="87">
        <v>8800</v>
      </c>
      <c r="H132" s="363">
        <v>7276834100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117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118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97878</v>
      </c>
      <c r="F10" s="23">
        <v>0</v>
      </c>
      <c r="G10" s="23">
        <v>97874</v>
      </c>
      <c r="H10" s="23">
        <v>4</v>
      </c>
      <c r="I10" s="24">
        <f t="shared" ref="I10:I17" si="0">SUM(G10:H10)</f>
        <v>97878</v>
      </c>
    </row>
    <row r="11" spans="1:9" ht="23.1" customHeight="1" x14ac:dyDescent="0.15">
      <c r="A11" s="220"/>
      <c r="B11" s="221"/>
      <c r="C11" s="225"/>
      <c r="D11" s="144" t="s">
        <v>16</v>
      </c>
      <c r="E11" s="26">
        <v>717</v>
      </c>
      <c r="F11" s="27">
        <v>0</v>
      </c>
      <c r="G11" s="27">
        <v>717</v>
      </c>
      <c r="H11" s="27">
        <v>0</v>
      </c>
      <c r="I11" s="28">
        <f t="shared" si="0"/>
        <v>717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23218</v>
      </c>
      <c r="F12" s="27">
        <v>0</v>
      </c>
      <c r="G12" s="27">
        <v>23218</v>
      </c>
      <c r="H12" s="27">
        <v>0</v>
      </c>
      <c r="I12" s="28">
        <f t="shared" si="0"/>
        <v>23218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26775</v>
      </c>
      <c r="F13" s="27">
        <v>35</v>
      </c>
      <c r="G13" s="27">
        <v>26810</v>
      </c>
      <c r="H13" s="27">
        <v>0</v>
      </c>
      <c r="I13" s="28">
        <f t="shared" si="0"/>
        <v>26810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148588</v>
      </c>
      <c r="F14" s="27">
        <f>SUM(F10:F13)</f>
        <v>35</v>
      </c>
      <c r="G14" s="27">
        <f>SUM(G10:G13)</f>
        <v>148619</v>
      </c>
      <c r="H14" s="27">
        <f>SUM(H10:H13)</f>
        <v>4</v>
      </c>
      <c r="I14" s="28">
        <f t="shared" si="0"/>
        <v>148623</v>
      </c>
    </row>
    <row r="15" spans="1:9" ht="23.1" customHeight="1" x14ac:dyDescent="0.15">
      <c r="A15" s="229" t="s">
        <v>21</v>
      </c>
      <c r="B15" s="230"/>
      <c r="C15" s="231"/>
      <c r="D15" s="144" t="s">
        <v>18</v>
      </c>
      <c r="E15" s="30">
        <v>354652</v>
      </c>
      <c r="F15" s="27">
        <v>5955</v>
      </c>
      <c r="G15" s="27">
        <v>360555</v>
      </c>
      <c r="H15" s="27">
        <v>52</v>
      </c>
      <c r="I15" s="28">
        <f t="shared" si="0"/>
        <v>360607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284228</v>
      </c>
      <c r="F16" s="27">
        <v>10705</v>
      </c>
      <c r="G16" s="27">
        <v>294922</v>
      </c>
      <c r="H16" s="27">
        <v>11</v>
      </c>
      <c r="I16" s="28">
        <f t="shared" si="0"/>
        <v>294933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638880</v>
      </c>
      <c r="F17" s="27">
        <f>SUM(F15:F16)</f>
        <v>16660</v>
      </c>
      <c r="G17" s="27">
        <f>SUM(G15:G16)</f>
        <v>655477</v>
      </c>
      <c r="H17" s="26">
        <f>SUM(H15:H16)</f>
        <v>63</v>
      </c>
      <c r="I17" s="28">
        <f t="shared" si="0"/>
        <v>655540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576</v>
      </c>
      <c r="F19" s="27">
        <v>2</v>
      </c>
      <c r="G19" s="27">
        <v>578</v>
      </c>
      <c r="H19" s="27">
        <v>0</v>
      </c>
      <c r="I19" s="28">
        <f t="shared" ref="I19:I25" si="1">SUM(G19:H19)</f>
        <v>578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9038</v>
      </c>
      <c r="F20" s="27">
        <v>84</v>
      </c>
      <c r="G20" s="27">
        <v>9122</v>
      </c>
      <c r="H20" s="27">
        <v>0</v>
      </c>
      <c r="I20" s="28">
        <f t="shared" si="1"/>
        <v>9122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9614</v>
      </c>
      <c r="F21" s="27">
        <f>SUM(F19:F20)</f>
        <v>86</v>
      </c>
      <c r="G21" s="27">
        <f>SUM(G19:G20)</f>
        <v>9700</v>
      </c>
      <c r="H21" s="26">
        <f>SUM(H19:H20)</f>
        <v>0</v>
      </c>
      <c r="I21" s="28">
        <f t="shared" si="1"/>
        <v>9700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1191</v>
      </c>
      <c r="F22" s="36">
        <v>0</v>
      </c>
      <c r="G22" s="36">
        <v>1191</v>
      </c>
      <c r="H22" s="36">
        <v>0</v>
      </c>
      <c r="I22" s="37">
        <f t="shared" si="1"/>
        <v>1191</v>
      </c>
    </row>
    <row r="23" spans="1:9" ht="23.1" customHeight="1" x14ac:dyDescent="0.15">
      <c r="A23" s="147"/>
      <c r="B23" s="148"/>
      <c r="C23" s="243" t="s">
        <v>27</v>
      </c>
      <c r="D23" s="244"/>
      <c r="E23" s="35">
        <v>75</v>
      </c>
      <c r="F23" s="36">
        <v>0</v>
      </c>
      <c r="G23" s="36">
        <v>75</v>
      </c>
      <c r="H23" s="36">
        <v>0</v>
      </c>
      <c r="I23" s="37">
        <f t="shared" si="1"/>
        <v>75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7</v>
      </c>
      <c r="F24" s="36">
        <v>0</v>
      </c>
      <c r="G24" s="36">
        <v>7</v>
      </c>
      <c r="H24" s="36">
        <v>0</v>
      </c>
      <c r="I24" s="37">
        <f t="shared" si="1"/>
        <v>7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421</v>
      </c>
      <c r="F25" s="36">
        <v>0</v>
      </c>
      <c r="G25" s="36">
        <v>421</v>
      </c>
      <c r="H25" s="36">
        <v>0</v>
      </c>
      <c r="I25" s="37">
        <f t="shared" si="1"/>
        <v>421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1644</v>
      </c>
      <c r="F26" s="27">
        <v>0</v>
      </c>
      <c r="G26" s="33" t="s">
        <v>24</v>
      </c>
      <c r="H26" s="33" t="s">
        <v>24</v>
      </c>
      <c r="I26" s="28">
        <v>1644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7811</v>
      </c>
      <c r="F27" s="27">
        <v>0</v>
      </c>
      <c r="G27" s="33" t="s">
        <v>24</v>
      </c>
      <c r="H27" s="33" t="s">
        <v>24</v>
      </c>
      <c r="I27" s="28">
        <v>7811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9455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9455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386660</v>
      </c>
      <c r="F29" s="27">
        <v>0</v>
      </c>
      <c r="G29" s="33" t="s">
        <v>34</v>
      </c>
      <c r="H29" s="33" t="s">
        <v>34</v>
      </c>
      <c r="I29" s="28">
        <v>386660</v>
      </c>
    </row>
    <row r="30" spans="1:9" ht="23.1" customHeight="1" x14ac:dyDescent="0.15">
      <c r="A30" s="251"/>
      <c r="B30" s="252"/>
      <c r="C30" s="243" t="s">
        <v>119</v>
      </c>
      <c r="D30" s="244"/>
      <c r="E30" s="30">
        <v>137097</v>
      </c>
      <c r="F30" s="27">
        <v>0</v>
      </c>
      <c r="G30" s="33" t="s">
        <v>34</v>
      </c>
      <c r="H30" s="33" t="s">
        <v>34</v>
      </c>
      <c r="I30" s="28">
        <v>137097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15705</v>
      </c>
      <c r="F31" s="27">
        <v>0</v>
      </c>
      <c r="G31" s="33" t="s">
        <v>34</v>
      </c>
      <c r="H31" s="33" t="s">
        <v>34</v>
      </c>
      <c r="I31" s="28">
        <v>15705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46568</v>
      </c>
      <c r="F32" s="27">
        <v>0</v>
      </c>
      <c r="G32" s="33" t="s">
        <v>34</v>
      </c>
      <c r="H32" s="33" t="s">
        <v>120</v>
      </c>
      <c r="I32" s="28">
        <v>46568</v>
      </c>
    </row>
    <row r="33" spans="1:9" ht="23.1" customHeight="1" x14ac:dyDescent="0.15">
      <c r="A33" s="253" t="s">
        <v>38</v>
      </c>
      <c r="B33" s="254"/>
      <c r="C33" s="249" t="s">
        <v>39</v>
      </c>
      <c r="D33" s="250"/>
      <c r="E33" s="30">
        <v>10420</v>
      </c>
      <c r="F33" s="27">
        <v>26</v>
      </c>
      <c r="G33" s="27">
        <v>10446</v>
      </c>
      <c r="H33" s="27">
        <v>0</v>
      </c>
      <c r="I33" s="28">
        <f>SUM(G33:H33)</f>
        <v>10446</v>
      </c>
    </row>
    <row r="34" spans="1:9" ht="23.1" customHeight="1" x14ac:dyDescent="0.15">
      <c r="A34" s="220"/>
      <c r="B34" s="255"/>
      <c r="C34" s="249" t="s">
        <v>40</v>
      </c>
      <c r="D34" s="250"/>
      <c r="E34" s="30">
        <v>2433</v>
      </c>
      <c r="F34" s="27">
        <v>5</v>
      </c>
      <c r="G34" s="27">
        <v>2438</v>
      </c>
      <c r="H34" s="27">
        <v>0</v>
      </c>
      <c r="I34" s="28">
        <f>SUM(G34:H34)</f>
        <v>2438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0</v>
      </c>
      <c r="F35" s="27">
        <v>0</v>
      </c>
      <c r="G35" s="27">
        <v>0</v>
      </c>
      <c r="H35" s="27">
        <v>0</v>
      </c>
      <c r="I35" s="28">
        <f>SUM(G35:H35)</f>
        <v>0</v>
      </c>
    </row>
    <row r="36" spans="1:9" ht="23.1" customHeight="1" x14ac:dyDescent="0.15">
      <c r="A36" s="220"/>
      <c r="B36" s="255"/>
      <c r="C36" s="249" t="s">
        <v>122</v>
      </c>
      <c r="D36" s="250"/>
      <c r="E36" s="30">
        <v>4</v>
      </c>
      <c r="F36" s="27">
        <v>0</v>
      </c>
      <c r="G36" s="27">
        <v>4</v>
      </c>
      <c r="H36" s="27">
        <v>0</v>
      </c>
      <c r="I36" s="28">
        <f>SUM(G36:H36)</f>
        <v>4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12857</v>
      </c>
      <c r="F37" s="27">
        <f>SUM(F33:F36)</f>
        <v>31</v>
      </c>
      <c r="G37" s="27">
        <f>SUM(G33:G36)</f>
        <v>12888</v>
      </c>
      <c r="H37" s="27">
        <f>SUM(H33:H36)</f>
        <v>0</v>
      </c>
      <c r="I37" s="28">
        <f>SUM(G37:H37)</f>
        <v>12888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18607</v>
      </c>
      <c r="F38" s="36">
        <v>0</v>
      </c>
      <c r="G38" s="46" t="s">
        <v>34</v>
      </c>
      <c r="H38" s="46" t="s">
        <v>34</v>
      </c>
      <c r="I38" s="37">
        <v>18607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5809</v>
      </c>
      <c r="F39" s="36">
        <v>0</v>
      </c>
      <c r="G39" s="36">
        <v>5809</v>
      </c>
      <c r="H39" s="36">
        <v>0</v>
      </c>
      <c r="I39" s="37">
        <f>SUM(G39:H39)</f>
        <v>5809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712</v>
      </c>
      <c r="F40" s="36">
        <v>0</v>
      </c>
      <c r="G40" s="36">
        <v>712</v>
      </c>
      <c r="H40" s="36">
        <v>0</v>
      </c>
      <c r="I40" s="37">
        <f>SUM(G40:H40)</f>
        <v>712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124108</v>
      </c>
      <c r="F41" s="36">
        <v>0</v>
      </c>
      <c r="G41" s="46" t="s">
        <v>123</v>
      </c>
      <c r="H41" s="46" t="s">
        <v>123</v>
      </c>
      <c r="I41" s="37">
        <v>124108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116368</v>
      </c>
      <c r="F42" s="36">
        <v>0</v>
      </c>
      <c r="G42" s="36">
        <v>116364</v>
      </c>
      <c r="H42" s="36">
        <v>4</v>
      </c>
      <c r="I42" s="37">
        <f>SUM(G42:H42)</f>
        <v>116368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7034</v>
      </c>
      <c r="F43" s="36">
        <v>0</v>
      </c>
      <c r="G43" s="46" t="s">
        <v>34</v>
      </c>
      <c r="H43" s="46" t="s">
        <v>123</v>
      </c>
      <c r="I43" s="37">
        <v>7034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3504</v>
      </c>
      <c r="F44" s="36">
        <v>0</v>
      </c>
      <c r="G44" s="46" t="s">
        <v>34</v>
      </c>
      <c r="H44" s="52" t="s">
        <v>34</v>
      </c>
      <c r="I44" s="37">
        <v>3504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7</v>
      </c>
      <c r="F45" s="53">
        <v>0</v>
      </c>
      <c r="G45" s="46" t="s">
        <v>123</v>
      </c>
      <c r="H45" s="52" t="s">
        <v>124</v>
      </c>
      <c r="I45" s="37">
        <v>7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34</v>
      </c>
      <c r="H46" s="52" t="s">
        <v>34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270</v>
      </c>
      <c r="F47" s="53">
        <v>0</v>
      </c>
      <c r="G47" s="36">
        <v>270</v>
      </c>
      <c r="H47" s="48">
        <v>0</v>
      </c>
      <c r="I47" s="37">
        <f>SUM(G47:H47)</f>
        <v>270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62602</v>
      </c>
      <c r="F48" s="53">
        <v>0</v>
      </c>
      <c r="G48" s="46" t="s">
        <v>34</v>
      </c>
      <c r="H48" s="52" t="s">
        <v>120</v>
      </c>
      <c r="I48" s="37">
        <v>62602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30968</v>
      </c>
      <c r="F49" s="53">
        <v>0</v>
      </c>
      <c r="G49" s="46" t="s">
        <v>34</v>
      </c>
      <c r="H49" s="52" t="s">
        <v>34</v>
      </c>
      <c r="I49" s="37">
        <v>30968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2</v>
      </c>
      <c r="F50" s="53">
        <v>0</v>
      </c>
      <c r="G50" s="46" t="s">
        <v>34</v>
      </c>
      <c r="H50" s="52" t="s">
        <v>34</v>
      </c>
      <c r="I50" s="37">
        <v>2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34</v>
      </c>
      <c r="H51" s="52" t="s">
        <v>34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5727</v>
      </c>
      <c r="F52" s="53">
        <v>0</v>
      </c>
      <c r="G52" s="36">
        <v>5727</v>
      </c>
      <c r="H52" s="48">
        <v>0</v>
      </c>
      <c r="I52" s="37">
        <f>SUM(G52:H52)</f>
        <v>5727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407</v>
      </c>
      <c r="F53" s="53">
        <v>0</v>
      </c>
      <c r="G53" s="46" t="s">
        <v>34</v>
      </c>
      <c r="H53" s="52" t="s">
        <v>34</v>
      </c>
      <c r="I53" s="37">
        <v>407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34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5月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215" t="s">
        <v>7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489</v>
      </c>
      <c r="F61" s="68">
        <v>0</v>
      </c>
      <c r="G61" s="33" t="s">
        <v>34</v>
      </c>
      <c r="H61" s="69" t="s">
        <v>34</v>
      </c>
      <c r="I61" s="37">
        <v>489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3547</v>
      </c>
      <c r="F62" s="68">
        <v>19</v>
      </c>
      <c r="G62" s="33" t="s">
        <v>34</v>
      </c>
      <c r="H62" s="69" t="s">
        <v>120</v>
      </c>
      <c r="I62" s="37">
        <v>3566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166</v>
      </c>
      <c r="F63" s="68">
        <v>1</v>
      </c>
      <c r="G63" s="33" t="s">
        <v>34</v>
      </c>
      <c r="H63" s="69" t="s">
        <v>34</v>
      </c>
      <c r="I63" s="37">
        <v>167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4202</v>
      </c>
      <c r="F64" s="27">
        <f>SUM(F61:F63)</f>
        <v>20</v>
      </c>
      <c r="G64" s="33" t="s">
        <v>123</v>
      </c>
      <c r="H64" s="33" t="s">
        <v>34</v>
      </c>
      <c r="I64" s="28">
        <f>SUM(I61:I63)</f>
        <v>4222</v>
      </c>
    </row>
    <row r="65" spans="1:9" ht="23.1" customHeight="1" x14ac:dyDescent="0.15">
      <c r="A65" s="286" t="s">
        <v>64</v>
      </c>
      <c r="B65" s="287"/>
      <c r="C65" s="248" t="s">
        <v>126</v>
      </c>
      <c r="D65" s="70" t="s">
        <v>66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16</v>
      </c>
      <c r="E66" s="30">
        <v>483</v>
      </c>
      <c r="F66" s="27">
        <v>0</v>
      </c>
      <c r="G66" s="27">
        <v>483</v>
      </c>
      <c r="H66" s="27">
        <v>0</v>
      </c>
      <c r="I66" s="37">
        <f t="shared" si="2"/>
        <v>483</v>
      </c>
    </row>
    <row r="67" spans="1:9" ht="23.1" customHeight="1" x14ac:dyDescent="0.15">
      <c r="A67" s="288"/>
      <c r="B67" s="289"/>
      <c r="C67" s="248" t="s">
        <v>68</v>
      </c>
      <c r="D67" s="70" t="s">
        <v>66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88"/>
      <c r="B68" s="289"/>
      <c r="C68" s="295"/>
      <c r="D68" s="70" t="s">
        <v>16</v>
      </c>
      <c r="E68" s="30">
        <v>3413</v>
      </c>
      <c r="F68" s="27">
        <v>19</v>
      </c>
      <c r="G68" s="27">
        <v>3432</v>
      </c>
      <c r="H68" s="27">
        <v>0</v>
      </c>
      <c r="I68" s="37">
        <f t="shared" si="2"/>
        <v>3432</v>
      </c>
    </row>
    <row r="69" spans="1:9" ht="23.1" customHeight="1" x14ac:dyDescent="0.15">
      <c r="A69" s="288"/>
      <c r="B69" s="289"/>
      <c r="C69" s="248" t="s">
        <v>70</v>
      </c>
      <c r="D69" s="70" t="s">
        <v>66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162</v>
      </c>
      <c r="F70" s="27">
        <v>1</v>
      </c>
      <c r="G70" s="27">
        <v>163</v>
      </c>
      <c r="H70" s="27">
        <v>0</v>
      </c>
      <c r="I70" s="37">
        <f t="shared" si="2"/>
        <v>163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4058</v>
      </c>
      <c r="F71" s="27">
        <f>SUM(F65:F70)</f>
        <v>20</v>
      </c>
      <c r="G71" s="27">
        <f>SUM(G65:G70)</f>
        <v>4078</v>
      </c>
      <c r="H71" s="27">
        <f>SUM(H65:H70)</f>
        <v>0</v>
      </c>
      <c r="I71" s="37">
        <f t="shared" si="2"/>
        <v>4078</v>
      </c>
    </row>
    <row r="72" spans="1:9" ht="23.1" customHeight="1" x14ac:dyDescent="0.15">
      <c r="A72" s="286" t="s">
        <v>72</v>
      </c>
      <c r="B72" s="287"/>
      <c r="C72" s="249" t="s">
        <v>129</v>
      </c>
      <c r="D72" s="250"/>
      <c r="E72" s="71">
        <v>524</v>
      </c>
      <c r="F72" s="72">
        <v>0</v>
      </c>
      <c r="G72" s="27">
        <v>524</v>
      </c>
      <c r="H72" s="27">
        <v>0</v>
      </c>
      <c r="I72" s="37">
        <f t="shared" si="2"/>
        <v>524</v>
      </c>
    </row>
    <row r="73" spans="1:9" ht="23.1" customHeight="1" x14ac:dyDescent="0.15">
      <c r="A73" s="288"/>
      <c r="B73" s="289"/>
      <c r="C73" s="249" t="s">
        <v>21</v>
      </c>
      <c r="D73" s="250"/>
      <c r="E73" s="71">
        <v>3581</v>
      </c>
      <c r="F73" s="72">
        <v>20</v>
      </c>
      <c r="G73" s="27">
        <v>3601</v>
      </c>
      <c r="H73" s="27">
        <v>0</v>
      </c>
      <c r="I73" s="37">
        <f t="shared" si="2"/>
        <v>3601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179</v>
      </c>
      <c r="F74" s="72">
        <v>1</v>
      </c>
      <c r="G74" s="27">
        <v>180</v>
      </c>
      <c r="H74" s="27">
        <v>0</v>
      </c>
      <c r="I74" s="37">
        <f t="shared" si="2"/>
        <v>180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35</v>
      </c>
      <c r="F75" s="72">
        <v>0</v>
      </c>
      <c r="G75" s="27">
        <v>35</v>
      </c>
      <c r="H75" s="27">
        <v>0</v>
      </c>
      <c r="I75" s="37">
        <f t="shared" si="2"/>
        <v>35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4319</v>
      </c>
      <c r="F76" s="72">
        <f>SUM(F72:F75)</f>
        <v>21</v>
      </c>
      <c r="G76" s="72">
        <f>SUM(G72:G75)</f>
        <v>4340</v>
      </c>
      <c r="H76" s="72">
        <f>SUM(H72:H75)</f>
        <v>0</v>
      </c>
      <c r="I76" s="37">
        <f t="shared" si="2"/>
        <v>4340</v>
      </c>
    </row>
    <row r="77" spans="1:9" ht="23.1" customHeight="1" x14ac:dyDescent="0.15">
      <c r="A77" s="286" t="s">
        <v>77</v>
      </c>
      <c r="B77" s="287"/>
      <c r="C77" s="249" t="s">
        <v>128</v>
      </c>
      <c r="D77" s="250"/>
      <c r="E77" s="30">
        <v>4369</v>
      </c>
      <c r="F77" s="27">
        <v>1</v>
      </c>
      <c r="G77" s="33" t="s">
        <v>34</v>
      </c>
      <c r="H77" s="33" t="s">
        <v>34</v>
      </c>
      <c r="I77" s="37">
        <v>4370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31664</v>
      </c>
      <c r="F78" s="27">
        <v>550</v>
      </c>
      <c r="G78" s="33" t="s">
        <v>123</v>
      </c>
      <c r="H78" s="33" t="s">
        <v>123</v>
      </c>
      <c r="I78" s="37">
        <v>32214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1294</v>
      </c>
      <c r="F79" s="27">
        <v>13</v>
      </c>
      <c r="G79" s="33" t="s">
        <v>34</v>
      </c>
      <c r="H79" s="33" t="s">
        <v>34</v>
      </c>
      <c r="I79" s="37">
        <v>1307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343</v>
      </c>
      <c r="F80" s="74">
        <v>0</v>
      </c>
      <c r="G80" s="33" t="s">
        <v>34</v>
      </c>
      <c r="H80" s="33" t="s">
        <v>123</v>
      </c>
      <c r="I80" s="75">
        <v>343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37670</v>
      </c>
      <c r="F81" s="27">
        <f>SUM(F77:F80)</f>
        <v>564</v>
      </c>
      <c r="G81" s="33" t="s">
        <v>133</v>
      </c>
      <c r="H81" s="33" t="s">
        <v>34</v>
      </c>
      <c r="I81" s="28">
        <f>SUM(I77:I80)</f>
        <v>38234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29566</v>
      </c>
      <c r="F82" s="27">
        <v>0</v>
      </c>
      <c r="G82" s="33" t="s">
        <v>120</v>
      </c>
      <c r="H82" s="33" t="s">
        <v>34</v>
      </c>
      <c r="I82" s="28">
        <v>29566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29499</v>
      </c>
      <c r="F83" s="36">
        <v>0</v>
      </c>
      <c r="G83" s="46" t="s">
        <v>123</v>
      </c>
      <c r="H83" s="46" t="s">
        <v>123</v>
      </c>
      <c r="I83" s="37">
        <v>29499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8914</v>
      </c>
      <c r="F84" s="27">
        <v>0</v>
      </c>
      <c r="G84" s="33" t="s">
        <v>34</v>
      </c>
      <c r="H84" s="33" t="s">
        <v>34</v>
      </c>
      <c r="I84" s="28">
        <v>8914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568</v>
      </c>
      <c r="F85" s="27">
        <v>0</v>
      </c>
      <c r="G85" s="33" t="s">
        <v>34</v>
      </c>
      <c r="H85" s="33" t="s">
        <v>34</v>
      </c>
      <c r="I85" s="28">
        <v>568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39048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39048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299665</v>
      </c>
      <c r="F87" s="82">
        <v>35</v>
      </c>
      <c r="G87" s="46" t="s">
        <v>123</v>
      </c>
      <c r="H87" s="46" t="s">
        <v>123</v>
      </c>
      <c r="I87" s="37">
        <v>299700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802592</v>
      </c>
      <c r="F88" s="83">
        <f>SUM(F14,F17,F18,F21,F22,F76)</f>
        <v>16802</v>
      </c>
      <c r="G88" s="83">
        <f>SUM(G14,G17,G21,G22,G76)</f>
        <v>819327</v>
      </c>
      <c r="H88" s="83">
        <f>SUM(H14,H17,H21,H22,H76)</f>
        <v>67</v>
      </c>
      <c r="I88" s="87">
        <f>SUM(I14,I17,I18,I21,I22,I76)</f>
        <v>819394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1429538</v>
      </c>
      <c r="F89" s="84">
        <f>SUM(F14,F17,F18,F21,F22,F28,F29,F37,F38,F39,F40,F41,F48,F50,F51,F52,F53,F54,F76)</f>
        <v>16833</v>
      </c>
      <c r="G89" s="85" t="s">
        <v>123</v>
      </c>
      <c r="H89" s="85" t="s">
        <v>123</v>
      </c>
      <c r="I89" s="87">
        <f>SUM(I14,I17,I18,I21,I22,I28,I29,I37,I38,I39,I40,I41,I48,I50,I51,I52,I53,I54,I76)</f>
        <v>1446371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332773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0.1148951387282021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304772</v>
      </c>
      <c r="F96" s="100">
        <v>2697</v>
      </c>
      <c r="G96" s="100">
        <v>307469</v>
      </c>
      <c r="H96" s="101" t="s">
        <v>123</v>
      </c>
      <c r="I96" s="102">
        <f t="shared" ref="I96" si="3">SUM(G96:H96)</f>
        <v>307469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97878</v>
      </c>
      <c r="F100" s="106">
        <f>F10+F95</f>
        <v>0</v>
      </c>
      <c r="G100" s="106">
        <f>G10+G95</f>
        <v>97874</v>
      </c>
      <c r="H100" s="106">
        <f>H10</f>
        <v>4</v>
      </c>
      <c r="I100" s="107">
        <f>I10+I95</f>
        <v>97878</v>
      </c>
    </row>
    <row r="101" spans="1:9" s="17" customFormat="1" ht="23.1" hidden="1" customHeight="1" x14ac:dyDescent="0.15">
      <c r="A101" s="321"/>
      <c r="B101" s="322"/>
      <c r="C101" s="326"/>
      <c r="D101" s="141" t="s">
        <v>16</v>
      </c>
      <c r="E101" s="35">
        <f>E11</f>
        <v>717</v>
      </c>
      <c r="F101" s="35">
        <f t="shared" ref="F101:I101" si="4">F11</f>
        <v>0</v>
      </c>
      <c r="G101" s="35">
        <f t="shared" si="4"/>
        <v>717</v>
      </c>
      <c r="H101" s="35">
        <f>H11</f>
        <v>0</v>
      </c>
      <c r="I101" s="37">
        <f t="shared" si="4"/>
        <v>717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98595</v>
      </c>
      <c r="F102" s="108">
        <f>F100+F101</f>
        <v>0</v>
      </c>
      <c r="G102" s="108">
        <f>G100+G101</f>
        <v>98591</v>
      </c>
      <c r="H102" s="108">
        <f t="shared" ref="H102:I102" si="5">H100+H101</f>
        <v>4</v>
      </c>
      <c r="I102" s="60">
        <f t="shared" si="5"/>
        <v>98595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659424</v>
      </c>
      <c r="F103" s="106">
        <f>F15+F96</f>
        <v>8652</v>
      </c>
      <c r="G103" s="106">
        <f>G15+G96</f>
        <v>668024</v>
      </c>
      <c r="H103" s="106">
        <f>H15</f>
        <v>52</v>
      </c>
      <c r="I103" s="107">
        <f t="shared" ref="I103" si="6">I15+I96</f>
        <v>668076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284228</v>
      </c>
      <c r="F104" s="110">
        <f t="shared" ref="F104:I104" si="7">F16</f>
        <v>10705</v>
      </c>
      <c r="G104" s="110">
        <f t="shared" si="7"/>
        <v>294922</v>
      </c>
      <c r="H104" s="111">
        <f t="shared" si="7"/>
        <v>11</v>
      </c>
      <c r="I104" s="112">
        <f t="shared" si="7"/>
        <v>294933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943652</v>
      </c>
      <c r="F105" s="108">
        <f t="shared" ref="F105:I105" si="8">F103+F104</f>
        <v>19357</v>
      </c>
      <c r="G105" s="108">
        <f t="shared" si="8"/>
        <v>962946</v>
      </c>
      <c r="H105" s="114">
        <f t="shared" si="8"/>
        <v>63</v>
      </c>
      <c r="I105" s="60">
        <f t="shared" si="8"/>
        <v>963009</v>
      </c>
    </row>
    <row r="106" spans="1:9" s="17" customFormat="1" ht="23.1" customHeight="1" thickBot="1" x14ac:dyDescent="0.2">
      <c r="A106" s="316" t="s">
        <v>135</v>
      </c>
      <c r="B106" s="317"/>
      <c r="C106" s="317"/>
      <c r="D106" s="335"/>
      <c r="E106" s="83">
        <f>E88+E95+E96</f>
        <v>1107364</v>
      </c>
      <c r="F106" s="83">
        <f>F88+F95+F96</f>
        <v>19499</v>
      </c>
      <c r="G106" s="83">
        <f>G88+G95+G96</f>
        <v>1126796</v>
      </c>
      <c r="H106" s="83">
        <f>H88</f>
        <v>67</v>
      </c>
      <c r="I106" s="87">
        <f>I88+I95+I96</f>
        <v>1126863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1734310</v>
      </c>
      <c r="F107" s="84">
        <f>F89+F95+F96</f>
        <v>19530</v>
      </c>
      <c r="G107" s="85" t="s">
        <v>123</v>
      </c>
      <c r="H107" s="85" t="s">
        <v>34</v>
      </c>
      <c r="I107" s="87">
        <f>I89+I95+I96</f>
        <v>1753840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0.69373806475328892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5月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136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386660</v>
      </c>
      <c r="F123" s="105">
        <f>F29</f>
        <v>0</v>
      </c>
      <c r="G123" s="119" t="s">
        <v>34</v>
      </c>
      <c r="H123" s="119" t="s">
        <v>34</v>
      </c>
      <c r="I123" s="107">
        <f>I29</f>
        <v>386660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519</v>
      </c>
      <c r="F124" s="36">
        <v>0</v>
      </c>
      <c r="G124" s="46" t="s">
        <v>34</v>
      </c>
      <c r="H124" s="46" t="s">
        <v>123</v>
      </c>
      <c r="I124" s="37">
        <v>519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386141</v>
      </c>
      <c r="F125" s="114">
        <f>F123-F124</f>
        <v>0</v>
      </c>
      <c r="G125" s="58" t="s">
        <v>34</v>
      </c>
      <c r="H125" s="58" t="s">
        <v>34</v>
      </c>
      <c r="I125" s="60">
        <f>I123-I124</f>
        <v>386141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140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1041350</v>
      </c>
      <c r="D130" s="131">
        <v>74094</v>
      </c>
      <c r="E130" s="132">
        <v>11867</v>
      </c>
      <c r="F130" s="130">
        <v>250</v>
      </c>
      <c r="G130" s="131">
        <v>0</v>
      </c>
      <c r="H130" s="355">
        <v>1127561</v>
      </c>
      <c r="I130" s="356"/>
    </row>
    <row r="131" spans="1:9" ht="21.95" customHeight="1" thickBot="1" x14ac:dyDescent="0.2">
      <c r="A131" s="357" t="s">
        <v>115</v>
      </c>
      <c r="B131" s="358"/>
      <c r="C131" s="133">
        <v>258</v>
      </c>
      <c r="D131" s="134">
        <v>0</v>
      </c>
      <c r="E131" s="135">
        <v>0</v>
      </c>
      <c r="F131" s="133">
        <v>0</v>
      </c>
      <c r="G131" s="134">
        <v>0</v>
      </c>
      <c r="H131" s="359">
        <v>258</v>
      </c>
      <c r="I131" s="360"/>
    </row>
    <row r="132" spans="1:9" ht="21.95" customHeight="1" thickBot="1" x14ac:dyDescent="0.2">
      <c r="A132" s="361" t="s">
        <v>116</v>
      </c>
      <c r="B132" s="362"/>
      <c r="C132" s="136">
        <v>6641517000</v>
      </c>
      <c r="D132" s="137">
        <v>399017900</v>
      </c>
      <c r="E132" s="136">
        <v>59276700</v>
      </c>
      <c r="F132" s="138">
        <v>725000</v>
      </c>
      <c r="G132" s="87">
        <v>0</v>
      </c>
      <c r="H132" s="363">
        <v>7100536600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141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142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143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144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128074</v>
      </c>
      <c r="F10" s="23">
        <v>0</v>
      </c>
      <c r="G10" s="23">
        <v>128070</v>
      </c>
      <c r="H10" s="23">
        <v>4</v>
      </c>
      <c r="I10" s="24">
        <f t="shared" ref="I10:I17" si="0">SUM(G10:H10)</f>
        <v>128074</v>
      </c>
    </row>
    <row r="11" spans="1:9" ht="23.1" customHeight="1" x14ac:dyDescent="0.15">
      <c r="A11" s="220"/>
      <c r="B11" s="221"/>
      <c r="C11" s="225"/>
      <c r="D11" s="144" t="s">
        <v>145</v>
      </c>
      <c r="E11" s="26">
        <v>752</v>
      </c>
      <c r="F11" s="27">
        <v>0</v>
      </c>
      <c r="G11" s="27">
        <v>752</v>
      </c>
      <c r="H11" s="27">
        <v>0</v>
      </c>
      <c r="I11" s="28">
        <f t="shared" si="0"/>
        <v>752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23876</v>
      </c>
      <c r="F12" s="27">
        <v>0</v>
      </c>
      <c r="G12" s="27">
        <v>23876</v>
      </c>
      <c r="H12" s="27">
        <v>0</v>
      </c>
      <c r="I12" s="28">
        <f t="shared" si="0"/>
        <v>23876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26784</v>
      </c>
      <c r="F13" s="27">
        <v>31</v>
      </c>
      <c r="G13" s="27">
        <v>26815</v>
      </c>
      <c r="H13" s="27">
        <v>0</v>
      </c>
      <c r="I13" s="28">
        <f t="shared" si="0"/>
        <v>26815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179486</v>
      </c>
      <c r="F14" s="27">
        <f>SUM(F10:F13)</f>
        <v>31</v>
      </c>
      <c r="G14" s="27">
        <f>SUM(G10:G13)</f>
        <v>179513</v>
      </c>
      <c r="H14" s="27">
        <f>SUM(H10:H13)</f>
        <v>4</v>
      </c>
      <c r="I14" s="28">
        <f t="shared" si="0"/>
        <v>179517</v>
      </c>
    </row>
    <row r="15" spans="1:9" ht="23.1" customHeight="1" x14ac:dyDescent="0.15">
      <c r="A15" s="229" t="s">
        <v>146</v>
      </c>
      <c r="B15" s="230"/>
      <c r="C15" s="231"/>
      <c r="D15" s="144" t="s">
        <v>18</v>
      </c>
      <c r="E15" s="30">
        <v>373823</v>
      </c>
      <c r="F15" s="27">
        <v>7126</v>
      </c>
      <c r="G15" s="27">
        <v>380844</v>
      </c>
      <c r="H15" s="27">
        <v>105</v>
      </c>
      <c r="I15" s="28">
        <f t="shared" si="0"/>
        <v>380949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324973</v>
      </c>
      <c r="F16" s="27">
        <v>12772</v>
      </c>
      <c r="G16" s="27">
        <v>337722</v>
      </c>
      <c r="H16" s="27">
        <v>23</v>
      </c>
      <c r="I16" s="28">
        <f t="shared" si="0"/>
        <v>337745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698796</v>
      </c>
      <c r="F17" s="27">
        <f>SUM(F15:F16)</f>
        <v>19898</v>
      </c>
      <c r="G17" s="27">
        <f>SUM(G15:G16)</f>
        <v>718566</v>
      </c>
      <c r="H17" s="26">
        <f>SUM(H15:H16)</f>
        <v>128</v>
      </c>
      <c r="I17" s="28">
        <f t="shared" si="0"/>
        <v>718694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591</v>
      </c>
      <c r="F19" s="27">
        <v>4</v>
      </c>
      <c r="G19" s="27">
        <v>595</v>
      </c>
      <c r="H19" s="27">
        <v>0</v>
      </c>
      <c r="I19" s="28">
        <f t="shared" ref="I19:I25" si="1">SUM(G19:H19)</f>
        <v>595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9427</v>
      </c>
      <c r="F20" s="27">
        <v>131</v>
      </c>
      <c r="G20" s="27">
        <v>9558</v>
      </c>
      <c r="H20" s="27">
        <v>0</v>
      </c>
      <c r="I20" s="28">
        <f t="shared" si="1"/>
        <v>9558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10018</v>
      </c>
      <c r="F21" s="27">
        <f>SUM(F19:F20)</f>
        <v>135</v>
      </c>
      <c r="G21" s="27">
        <f>SUM(G19:G20)</f>
        <v>10153</v>
      </c>
      <c r="H21" s="26">
        <f>SUM(H19:H20)</f>
        <v>0</v>
      </c>
      <c r="I21" s="28">
        <f t="shared" si="1"/>
        <v>10153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1453</v>
      </c>
      <c r="F22" s="36">
        <v>0</v>
      </c>
      <c r="G22" s="36">
        <v>1453</v>
      </c>
      <c r="H22" s="36">
        <v>0</v>
      </c>
      <c r="I22" s="37">
        <f t="shared" si="1"/>
        <v>1453</v>
      </c>
    </row>
    <row r="23" spans="1:9" ht="23.1" customHeight="1" x14ac:dyDescent="0.15">
      <c r="A23" s="147"/>
      <c r="B23" s="148"/>
      <c r="C23" s="243" t="s">
        <v>147</v>
      </c>
      <c r="D23" s="244"/>
      <c r="E23" s="35">
        <v>81</v>
      </c>
      <c r="F23" s="36">
        <v>0</v>
      </c>
      <c r="G23" s="36">
        <v>81</v>
      </c>
      <c r="H23" s="36">
        <v>0</v>
      </c>
      <c r="I23" s="37">
        <f t="shared" si="1"/>
        <v>81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8</v>
      </c>
      <c r="F24" s="36">
        <v>0</v>
      </c>
      <c r="G24" s="36">
        <v>8</v>
      </c>
      <c r="H24" s="36">
        <v>0</v>
      </c>
      <c r="I24" s="37">
        <f t="shared" si="1"/>
        <v>8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507</v>
      </c>
      <c r="F25" s="36">
        <v>0</v>
      </c>
      <c r="G25" s="36">
        <v>507</v>
      </c>
      <c r="H25" s="36">
        <v>0</v>
      </c>
      <c r="I25" s="37">
        <f t="shared" si="1"/>
        <v>507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1728</v>
      </c>
      <c r="F26" s="27">
        <v>0</v>
      </c>
      <c r="G26" s="33" t="s">
        <v>24</v>
      </c>
      <c r="H26" s="33" t="s">
        <v>24</v>
      </c>
      <c r="I26" s="28">
        <v>1728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8293</v>
      </c>
      <c r="F27" s="27">
        <v>0</v>
      </c>
      <c r="G27" s="33" t="s">
        <v>24</v>
      </c>
      <c r="H27" s="33" t="s">
        <v>24</v>
      </c>
      <c r="I27" s="28">
        <v>8293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10021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10021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416123</v>
      </c>
      <c r="F29" s="27">
        <v>3</v>
      </c>
      <c r="G29" s="33" t="s">
        <v>123</v>
      </c>
      <c r="H29" s="33" t="s">
        <v>123</v>
      </c>
      <c r="I29" s="28">
        <v>416126</v>
      </c>
    </row>
    <row r="30" spans="1:9" ht="23.1" customHeight="1" x14ac:dyDescent="0.15">
      <c r="A30" s="251"/>
      <c r="B30" s="252"/>
      <c r="C30" s="243" t="s">
        <v>119</v>
      </c>
      <c r="D30" s="244"/>
      <c r="E30" s="30">
        <v>150692</v>
      </c>
      <c r="F30" s="27">
        <v>1</v>
      </c>
      <c r="G30" s="33" t="s">
        <v>123</v>
      </c>
      <c r="H30" s="33" t="s">
        <v>123</v>
      </c>
      <c r="I30" s="28">
        <v>150693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17404</v>
      </c>
      <c r="F31" s="27">
        <v>0</v>
      </c>
      <c r="G31" s="33" t="s">
        <v>123</v>
      </c>
      <c r="H31" s="33" t="s">
        <v>123</v>
      </c>
      <c r="I31" s="28">
        <v>17404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49721</v>
      </c>
      <c r="F32" s="27">
        <v>0</v>
      </c>
      <c r="G32" s="33" t="s">
        <v>123</v>
      </c>
      <c r="H32" s="33" t="s">
        <v>123</v>
      </c>
      <c r="I32" s="28">
        <v>49721</v>
      </c>
    </row>
    <row r="33" spans="1:9" ht="23.1" customHeight="1" x14ac:dyDescent="0.15">
      <c r="A33" s="253" t="s">
        <v>148</v>
      </c>
      <c r="B33" s="254"/>
      <c r="C33" s="249" t="s">
        <v>149</v>
      </c>
      <c r="D33" s="250"/>
      <c r="E33" s="30">
        <v>10951</v>
      </c>
      <c r="F33" s="27">
        <v>36</v>
      </c>
      <c r="G33" s="27">
        <v>10986</v>
      </c>
      <c r="H33" s="27">
        <v>1</v>
      </c>
      <c r="I33" s="28">
        <f>SUM(G33:H33)</f>
        <v>10987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2511</v>
      </c>
      <c r="F34" s="27">
        <v>13</v>
      </c>
      <c r="G34" s="27">
        <v>2524</v>
      </c>
      <c r="H34" s="27">
        <v>0</v>
      </c>
      <c r="I34" s="28">
        <f>SUM(G34:H34)</f>
        <v>2524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0</v>
      </c>
      <c r="F35" s="27">
        <v>0</v>
      </c>
      <c r="G35" s="27">
        <v>0</v>
      </c>
      <c r="H35" s="27">
        <v>0</v>
      </c>
      <c r="I35" s="28">
        <f>SUM(G35:H35)</f>
        <v>0</v>
      </c>
    </row>
    <row r="36" spans="1:9" ht="23.1" customHeight="1" x14ac:dyDescent="0.15">
      <c r="A36" s="220"/>
      <c r="B36" s="255"/>
      <c r="C36" s="249" t="s">
        <v>151</v>
      </c>
      <c r="D36" s="250"/>
      <c r="E36" s="30">
        <v>1</v>
      </c>
      <c r="F36" s="27">
        <v>0</v>
      </c>
      <c r="G36" s="27">
        <v>1</v>
      </c>
      <c r="H36" s="27">
        <v>0</v>
      </c>
      <c r="I36" s="28">
        <f>SUM(G36:H36)</f>
        <v>1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13463</v>
      </c>
      <c r="F37" s="27">
        <f>SUM(F33:F36)</f>
        <v>49</v>
      </c>
      <c r="G37" s="27">
        <f>SUM(G33:G36)</f>
        <v>13511</v>
      </c>
      <c r="H37" s="27">
        <f>SUM(H33:H36)</f>
        <v>1</v>
      </c>
      <c r="I37" s="28">
        <f>SUM(G37:H37)</f>
        <v>13512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21921</v>
      </c>
      <c r="F38" s="36">
        <v>0</v>
      </c>
      <c r="G38" s="46" t="s">
        <v>123</v>
      </c>
      <c r="H38" s="46" t="s">
        <v>123</v>
      </c>
      <c r="I38" s="37">
        <v>21921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6293</v>
      </c>
      <c r="F39" s="36">
        <v>0</v>
      </c>
      <c r="G39" s="36">
        <v>6293</v>
      </c>
      <c r="H39" s="36">
        <v>0</v>
      </c>
      <c r="I39" s="37">
        <f>SUM(G39:H39)</f>
        <v>6293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692</v>
      </c>
      <c r="F40" s="36">
        <v>0</v>
      </c>
      <c r="G40" s="36">
        <v>692</v>
      </c>
      <c r="H40" s="36">
        <v>0</v>
      </c>
      <c r="I40" s="37">
        <f>SUM(G40:H40)</f>
        <v>692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144069</v>
      </c>
      <c r="F41" s="36">
        <v>2</v>
      </c>
      <c r="G41" s="46" t="s">
        <v>123</v>
      </c>
      <c r="H41" s="46" t="s">
        <v>123</v>
      </c>
      <c r="I41" s="37">
        <v>144071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133952</v>
      </c>
      <c r="F42" s="36">
        <v>2</v>
      </c>
      <c r="G42" s="36">
        <v>133946</v>
      </c>
      <c r="H42" s="36">
        <v>8</v>
      </c>
      <c r="I42" s="37">
        <f>SUM(G42:H42)</f>
        <v>133954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9401</v>
      </c>
      <c r="F43" s="36">
        <v>0</v>
      </c>
      <c r="G43" s="46" t="s">
        <v>123</v>
      </c>
      <c r="H43" s="46" t="s">
        <v>123</v>
      </c>
      <c r="I43" s="37">
        <v>9401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4764</v>
      </c>
      <c r="F44" s="36">
        <v>0</v>
      </c>
      <c r="G44" s="46" t="s">
        <v>123</v>
      </c>
      <c r="H44" s="52" t="s">
        <v>123</v>
      </c>
      <c r="I44" s="37">
        <v>4764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1</v>
      </c>
      <c r="F45" s="53">
        <v>0</v>
      </c>
      <c r="G45" s="46" t="s">
        <v>123</v>
      </c>
      <c r="H45" s="52" t="s">
        <v>123</v>
      </c>
      <c r="I45" s="37">
        <v>1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123</v>
      </c>
      <c r="H46" s="52" t="s">
        <v>123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284</v>
      </c>
      <c r="F47" s="53">
        <v>0</v>
      </c>
      <c r="G47" s="36">
        <v>284</v>
      </c>
      <c r="H47" s="48">
        <v>0</v>
      </c>
      <c r="I47" s="37">
        <f>SUM(G47:H47)</f>
        <v>284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74104</v>
      </c>
      <c r="F48" s="53">
        <v>0</v>
      </c>
      <c r="G48" s="46" t="s">
        <v>123</v>
      </c>
      <c r="H48" s="52" t="s">
        <v>123</v>
      </c>
      <c r="I48" s="37">
        <v>74104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35961</v>
      </c>
      <c r="F49" s="53">
        <v>0</v>
      </c>
      <c r="G49" s="46" t="s">
        <v>123</v>
      </c>
      <c r="H49" s="52" t="s">
        <v>123</v>
      </c>
      <c r="I49" s="37">
        <v>35961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1</v>
      </c>
      <c r="F50" s="53">
        <v>0</v>
      </c>
      <c r="G50" s="46" t="s">
        <v>123</v>
      </c>
      <c r="H50" s="52" t="s">
        <v>123</v>
      </c>
      <c r="I50" s="37">
        <v>1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123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6069</v>
      </c>
      <c r="F52" s="53">
        <v>0</v>
      </c>
      <c r="G52" s="36">
        <v>6069</v>
      </c>
      <c r="H52" s="48">
        <v>0</v>
      </c>
      <c r="I52" s="37">
        <f>SUM(G52:H52)</f>
        <v>6069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500</v>
      </c>
      <c r="F53" s="53">
        <v>0</v>
      </c>
      <c r="G53" s="46" t="s">
        <v>123</v>
      </c>
      <c r="H53" s="52" t="s">
        <v>123</v>
      </c>
      <c r="I53" s="37">
        <v>500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123</v>
      </c>
      <c r="H54" s="59" t="s">
        <v>123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6月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136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438</v>
      </c>
      <c r="F61" s="68">
        <v>0</v>
      </c>
      <c r="G61" s="33" t="s">
        <v>123</v>
      </c>
      <c r="H61" s="69" t="s">
        <v>123</v>
      </c>
      <c r="I61" s="37">
        <v>438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4096</v>
      </c>
      <c r="F62" s="68">
        <v>39</v>
      </c>
      <c r="G62" s="33" t="s">
        <v>123</v>
      </c>
      <c r="H62" s="69" t="s">
        <v>123</v>
      </c>
      <c r="I62" s="37">
        <v>4135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172</v>
      </c>
      <c r="F63" s="68">
        <v>2</v>
      </c>
      <c r="G63" s="33" t="s">
        <v>123</v>
      </c>
      <c r="H63" s="69" t="s">
        <v>123</v>
      </c>
      <c r="I63" s="37">
        <v>174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4706</v>
      </c>
      <c r="F64" s="27">
        <f>SUM(F61:F63)</f>
        <v>41</v>
      </c>
      <c r="G64" s="33" t="s">
        <v>123</v>
      </c>
      <c r="H64" s="33" t="s">
        <v>123</v>
      </c>
      <c r="I64" s="28">
        <f>SUM(I61:I63)</f>
        <v>4747</v>
      </c>
    </row>
    <row r="65" spans="1:9" ht="23.1" customHeight="1" x14ac:dyDescent="0.15">
      <c r="A65" s="286" t="s">
        <v>153</v>
      </c>
      <c r="B65" s="287"/>
      <c r="C65" s="248" t="s">
        <v>126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444</v>
      </c>
      <c r="F66" s="27">
        <v>0</v>
      </c>
      <c r="G66" s="27">
        <v>444</v>
      </c>
      <c r="H66" s="27">
        <v>0</v>
      </c>
      <c r="I66" s="37">
        <f t="shared" si="2"/>
        <v>444</v>
      </c>
    </row>
    <row r="67" spans="1:9" ht="23.1" customHeight="1" x14ac:dyDescent="0.15">
      <c r="A67" s="288"/>
      <c r="B67" s="289"/>
      <c r="C67" s="248" t="s">
        <v>155</v>
      </c>
      <c r="D67" s="70" t="s">
        <v>154</v>
      </c>
      <c r="E67" s="30">
        <v>2</v>
      </c>
      <c r="F67" s="27">
        <v>0</v>
      </c>
      <c r="G67" s="27">
        <v>2</v>
      </c>
      <c r="H67" s="27">
        <v>0</v>
      </c>
      <c r="I67" s="37">
        <f t="shared" si="2"/>
        <v>2</v>
      </c>
    </row>
    <row r="68" spans="1:9" ht="23.1" customHeight="1" x14ac:dyDescent="0.15">
      <c r="A68" s="288"/>
      <c r="B68" s="289"/>
      <c r="C68" s="295"/>
      <c r="D68" s="70" t="s">
        <v>127</v>
      </c>
      <c r="E68" s="30">
        <v>4046</v>
      </c>
      <c r="F68" s="27">
        <v>38</v>
      </c>
      <c r="G68" s="27">
        <v>4084</v>
      </c>
      <c r="H68" s="27">
        <v>0</v>
      </c>
      <c r="I68" s="37">
        <f t="shared" si="2"/>
        <v>4084</v>
      </c>
    </row>
    <row r="69" spans="1:9" ht="23.1" customHeight="1" x14ac:dyDescent="0.15">
      <c r="A69" s="288"/>
      <c r="B69" s="289"/>
      <c r="C69" s="248" t="s">
        <v>156</v>
      </c>
      <c r="D69" s="70" t="s">
        <v>154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156</v>
      </c>
      <c r="F70" s="27">
        <v>2</v>
      </c>
      <c r="G70" s="27">
        <v>158</v>
      </c>
      <c r="H70" s="27">
        <v>0</v>
      </c>
      <c r="I70" s="37">
        <f t="shared" si="2"/>
        <v>158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4648</v>
      </c>
      <c r="F71" s="27">
        <f>SUM(F65:F70)</f>
        <v>40</v>
      </c>
      <c r="G71" s="27">
        <f>SUM(G65:G70)</f>
        <v>4688</v>
      </c>
      <c r="H71" s="27">
        <f>SUM(H65:H70)</f>
        <v>0</v>
      </c>
      <c r="I71" s="37">
        <f t="shared" si="2"/>
        <v>4688</v>
      </c>
    </row>
    <row r="72" spans="1:9" ht="23.1" customHeight="1" x14ac:dyDescent="0.15">
      <c r="A72" s="286" t="s">
        <v>157</v>
      </c>
      <c r="B72" s="287"/>
      <c r="C72" s="249" t="s">
        <v>129</v>
      </c>
      <c r="D72" s="250"/>
      <c r="E72" s="71">
        <v>486</v>
      </c>
      <c r="F72" s="72">
        <v>0</v>
      </c>
      <c r="G72" s="27">
        <v>486</v>
      </c>
      <c r="H72" s="27">
        <v>0</v>
      </c>
      <c r="I72" s="37">
        <f t="shared" si="2"/>
        <v>486</v>
      </c>
    </row>
    <row r="73" spans="1:9" ht="23.1" customHeight="1" x14ac:dyDescent="0.15">
      <c r="A73" s="288"/>
      <c r="B73" s="289"/>
      <c r="C73" s="249" t="s">
        <v>130</v>
      </c>
      <c r="D73" s="250"/>
      <c r="E73" s="71">
        <v>4152</v>
      </c>
      <c r="F73" s="72">
        <v>39</v>
      </c>
      <c r="G73" s="27">
        <v>4191</v>
      </c>
      <c r="H73" s="27">
        <v>0</v>
      </c>
      <c r="I73" s="37">
        <f t="shared" si="2"/>
        <v>4191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185</v>
      </c>
      <c r="F74" s="72">
        <v>2</v>
      </c>
      <c r="G74" s="27">
        <v>187</v>
      </c>
      <c r="H74" s="27">
        <v>0</v>
      </c>
      <c r="I74" s="37">
        <f t="shared" si="2"/>
        <v>187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42</v>
      </c>
      <c r="F75" s="72">
        <v>0</v>
      </c>
      <c r="G75" s="27">
        <v>42</v>
      </c>
      <c r="H75" s="27">
        <v>0</v>
      </c>
      <c r="I75" s="37">
        <f t="shared" si="2"/>
        <v>42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4865</v>
      </c>
      <c r="F76" s="72">
        <f>SUM(F72:F75)</f>
        <v>41</v>
      </c>
      <c r="G76" s="72">
        <f>SUM(G72:G75)</f>
        <v>4906</v>
      </c>
      <c r="H76" s="72">
        <f>SUM(H72:H75)</f>
        <v>0</v>
      </c>
      <c r="I76" s="37">
        <f t="shared" si="2"/>
        <v>4906</v>
      </c>
    </row>
    <row r="77" spans="1:9" ht="23.1" customHeight="1" x14ac:dyDescent="0.15">
      <c r="A77" s="286" t="s">
        <v>77</v>
      </c>
      <c r="B77" s="287"/>
      <c r="C77" s="249" t="s">
        <v>129</v>
      </c>
      <c r="D77" s="250"/>
      <c r="E77" s="30">
        <v>4297</v>
      </c>
      <c r="F77" s="27">
        <v>2</v>
      </c>
      <c r="G77" s="33" t="s">
        <v>123</v>
      </c>
      <c r="H77" s="33" t="s">
        <v>123</v>
      </c>
      <c r="I77" s="37">
        <v>4299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36332</v>
      </c>
      <c r="F78" s="27">
        <v>693</v>
      </c>
      <c r="G78" s="33" t="s">
        <v>123</v>
      </c>
      <c r="H78" s="33" t="s">
        <v>123</v>
      </c>
      <c r="I78" s="37">
        <v>37025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1273</v>
      </c>
      <c r="F79" s="27">
        <v>18</v>
      </c>
      <c r="G79" s="33" t="s">
        <v>123</v>
      </c>
      <c r="H79" s="33" t="s">
        <v>123</v>
      </c>
      <c r="I79" s="37">
        <v>1291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368</v>
      </c>
      <c r="F80" s="74">
        <v>0</v>
      </c>
      <c r="G80" s="33" t="s">
        <v>123</v>
      </c>
      <c r="H80" s="33" t="s">
        <v>123</v>
      </c>
      <c r="I80" s="75">
        <v>368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42270</v>
      </c>
      <c r="F81" s="27">
        <f>SUM(F77:F80)</f>
        <v>713</v>
      </c>
      <c r="G81" s="33" t="s">
        <v>123</v>
      </c>
      <c r="H81" s="33" t="s">
        <v>123</v>
      </c>
      <c r="I81" s="28">
        <f>SUM(I77:I80)</f>
        <v>42983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38267</v>
      </c>
      <c r="F82" s="27">
        <v>0</v>
      </c>
      <c r="G82" s="33" t="s">
        <v>123</v>
      </c>
      <c r="H82" s="33" t="s">
        <v>123</v>
      </c>
      <c r="I82" s="28">
        <v>38267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38189</v>
      </c>
      <c r="F83" s="36">
        <v>0</v>
      </c>
      <c r="G83" s="46" t="s">
        <v>123</v>
      </c>
      <c r="H83" s="46" t="s">
        <v>123</v>
      </c>
      <c r="I83" s="37">
        <v>38189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9675</v>
      </c>
      <c r="F84" s="27">
        <v>0</v>
      </c>
      <c r="G84" s="33" t="s">
        <v>123</v>
      </c>
      <c r="H84" s="33" t="s">
        <v>123</v>
      </c>
      <c r="I84" s="28">
        <v>9675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640</v>
      </c>
      <c r="F85" s="27">
        <v>0</v>
      </c>
      <c r="G85" s="33" t="s">
        <v>123</v>
      </c>
      <c r="H85" s="33" t="s">
        <v>123</v>
      </c>
      <c r="I85" s="28">
        <v>640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48582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48582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340213</v>
      </c>
      <c r="F87" s="82">
        <v>31</v>
      </c>
      <c r="G87" s="46" t="s">
        <v>123</v>
      </c>
      <c r="H87" s="46" t="s">
        <v>123</v>
      </c>
      <c r="I87" s="37">
        <v>340244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894618</v>
      </c>
      <c r="F88" s="83">
        <f>SUM(F14,F17,F18,F21,F22,F76)</f>
        <v>20105</v>
      </c>
      <c r="G88" s="83">
        <f>SUM(G14,G17,G21,G22,G76)</f>
        <v>914591</v>
      </c>
      <c r="H88" s="83">
        <f>SUM(H14,H17,H21,H22,H76)</f>
        <v>132</v>
      </c>
      <c r="I88" s="87">
        <f>SUM(I14,I17,I18,I21,I22,I76)</f>
        <v>914723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1587874</v>
      </c>
      <c r="F89" s="84">
        <f>SUM(F14,F17,F18,F21,F22,F28,F29,F37,F38,F39,F40,F41,F48,F50,F51,F52,F53,F54,F76)</f>
        <v>20159</v>
      </c>
      <c r="G89" s="85" t="s">
        <v>123</v>
      </c>
      <c r="H89" s="85" t="s">
        <v>123</v>
      </c>
      <c r="I89" s="87">
        <f>SUM(I14,I17,I18,I21,I22,I28,I29,I37,I38,I39,I40,I41,I48,I50,I51,I52,I53,I54,I76)</f>
        <v>1608033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376323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0.11421837092072501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331983</v>
      </c>
      <c r="F96" s="100">
        <v>2651</v>
      </c>
      <c r="G96" s="100">
        <v>334634</v>
      </c>
      <c r="H96" s="101" t="s">
        <v>123</v>
      </c>
      <c r="I96" s="102">
        <f t="shared" ref="I96" si="3">SUM(G96:H96)</f>
        <v>334634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128074</v>
      </c>
      <c r="F100" s="106">
        <f>F10+F95</f>
        <v>0</v>
      </c>
      <c r="G100" s="106">
        <f>G10+G95</f>
        <v>128070</v>
      </c>
      <c r="H100" s="106">
        <f>H10</f>
        <v>4</v>
      </c>
      <c r="I100" s="107">
        <f>I10+I95</f>
        <v>128074</v>
      </c>
    </row>
    <row r="101" spans="1:9" s="17" customFormat="1" ht="23.1" hidden="1" customHeight="1" x14ac:dyDescent="0.15">
      <c r="A101" s="321"/>
      <c r="B101" s="322"/>
      <c r="C101" s="326"/>
      <c r="D101" s="141" t="s">
        <v>127</v>
      </c>
      <c r="E101" s="35">
        <f>E11</f>
        <v>752</v>
      </c>
      <c r="F101" s="35">
        <f t="shared" ref="F101:I101" si="4">F11</f>
        <v>0</v>
      </c>
      <c r="G101" s="35">
        <f t="shared" si="4"/>
        <v>752</v>
      </c>
      <c r="H101" s="35">
        <f>H11</f>
        <v>0</v>
      </c>
      <c r="I101" s="37">
        <f t="shared" si="4"/>
        <v>752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128826</v>
      </c>
      <c r="F102" s="108">
        <f>F100+F101</f>
        <v>0</v>
      </c>
      <c r="G102" s="108">
        <f>G100+G101</f>
        <v>128822</v>
      </c>
      <c r="H102" s="108">
        <f t="shared" ref="H102:I102" si="5">H100+H101</f>
        <v>4</v>
      </c>
      <c r="I102" s="60">
        <f t="shared" si="5"/>
        <v>128826</v>
      </c>
    </row>
    <row r="103" spans="1:9" s="17" customFormat="1" ht="23.1" customHeight="1" x14ac:dyDescent="0.15">
      <c r="A103" s="328" t="s">
        <v>158</v>
      </c>
      <c r="B103" s="329"/>
      <c r="C103" s="330"/>
      <c r="D103" s="149" t="s">
        <v>18</v>
      </c>
      <c r="E103" s="105">
        <f>E15+E96</f>
        <v>705806</v>
      </c>
      <c r="F103" s="106">
        <f>F15+F96</f>
        <v>9777</v>
      </c>
      <c r="G103" s="106">
        <f>G15+G96</f>
        <v>715478</v>
      </c>
      <c r="H103" s="106">
        <f>H15</f>
        <v>105</v>
      </c>
      <c r="I103" s="107">
        <f t="shared" ref="I103" si="6">I15+I96</f>
        <v>715583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324973</v>
      </c>
      <c r="F104" s="110">
        <f t="shared" ref="F104:I104" si="7">F16</f>
        <v>12772</v>
      </c>
      <c r="G104" s="110">
        <f t="shared" si="7"/>
        <v>337722</v>
      </c>
      <c r="H104" s="111">
        <f t="shared" si="7"/>
        <v>23</v>
      </c>
      <c r="I104" s="112">
        <f t="shared" si="7"/>
        <v>337745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1030779</v>
      </c>
      <c r="F105" s="108">
        <f t="shared" ref="F105:I105" si="8">F103+F104</f>
        <v>22549</v>
      </c>
      <c r="G105" s="108">
        <f t="shared" si="8"/>
        <v>1053200</v>
      </c>
      <c r="H105" s="114">
        <f t="shared" si="8"/>
        <v>128</v>
      </c>
      <c r="I105" s="60">
        <f t="shared" si="8"/>
        <v>1053328</v>
      </c>
    </row>
    <row r="106" spans="1:9" s="17" customFormat="1" ht="23.1" customHeight="1" thickBot="1" x14ac:dyDescent="0.2">
      <c r="A106" s="316" t="s">
        <v>159</v>
      </c>
      <c r="B106" s="317"/>
      <c r="C106" s="317"/>
      <c r="D106" s="335"/>
      <c r="E106" s="83">
        <f>E88+E95+E96</f>
        <v>1226601</v>
      </c>
      <c r="F106" s="83">
        <f>F88+F95+F96</f>
        <v>22756</v>
      </c>
      <c r="G106" s="83">
        <f>G88+G95+G96</f>
        <v>1249225</v>
      </c>
      <c r="H106" s="83">
        <f>H88</f>
        <v>132</v>
      </c>
      <c r="I106" s="87">
        <f>I88+I95+I96</f>
        <v>1249357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1919857</v>
      </c>
      <c r="F107" s="84">
        <f>F89+F95+F96</f>
        <v>22810</v>
      </c>
      <c r="G107" s="85" t="s">
        <v>160</v>
      </c>
      <c r="H107" s="85" t="s">
        <v>160</v>
      </c>
      <c r="I107" s="87">
        <f>I89+I95+I96</f>
        <v>1942667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0.67935438913614754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6月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143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144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416123</v>
      </c>
      <c r="F123" s="105">
        <f>F29</f>
        <v>3</v>
      </c>
      <c r="G123" s="119" t="s">
        <v>160</v>
      </c>
      <c r="H123" s="119" t="s">
        <v>160</v>
      </c>
      <c r="I123" s="107">
        <f>I29</f>
        <v>416126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473</v>
      </c>
      <c r="F124" s="36">
        <v>0</v>
      </c>
      <c r="G124" s="46" t="s">
        <v>160</v>
      </c>
      <c r="H124" s="46" t="s">
        <v>160</v>
      </c>
      <c r="I124" s="37">
        <v>473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415650</v>
      </c>
      <c r="F125" s="114">
        <f>F123-F124</f>
        <v>3</v>
      </c>
      <c r="G125" s="58" t="s">
        <v>34</v>
      </c>
      <c r="H125" s="58" t="s">
        <v>160</v>
      </c>
      <c r="I125" s="60">
        <f>I123-I124</f>
        <v>415653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161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1133480</v>
      </c>
      <c r="D130" s="131">
        <v>96191</v>
      </c>
      <c r="E130" s="132">
        <v>14567</v>
      </c>
      <c r="F130" s="130">
        <v>288</v>
      </c>
      <c r="G130" s="131">
        <v>2</v>
      </c>
      <c r="H130" s="355">
        <v>1244528</v>
      </c>
      <c r="I130" s="356"/>
    </row>
    <row r="131" spans="1:9" ht="21.95" customHeight="1" thickBot="1" x14ac:dyDescent="0.2">
      <c r="A131" s="357" t="s">
        <v>115</v>
      </c>
      <c r="B131" s="358"/>
      <c r="C131" s="133">
        <v>256</v>
      </c>
      <c r="D131" s="134">
        <v>0</v>
      </c>
      <c r="E131" s="135">
        <v>0</v>
      </c>
      <c r="F131" s="133">
        <v>0</v>
      </c>
      <c r="G131" s="134">
        <v>0</v>
      </c>
      <c r="H131" s="359">
        <v>256</v>
      </c>
      <c r="I131" s="360"/>
    </row>
    <row r="132" spans="1:9" ht="21.95" customHeight="1" thickBot="1" x14ac:dyDescent="0.2">
      <c r="A132" s="361" t="s">
        <v>116</v>
      </c>
      <c r="B132" s="362"/>
      <c r="C132" s="136">
        <v>7245733400</v>
      </c>
      <c r="D132" s="137">
        <v>507144300</v>
      </c>
      <c r="E132" s="136">
        <v>72098800</v>
      </c>
      <c r="F132" s="138">
        <v>835200</v>
      </c>
      <c r="G132" s="87">
        <v>8800</v>
      </c>
      <c r="H132" s="363">
        <v>7825820500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141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162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163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164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165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132621</v>
      </c>
      <c r="F10" s="23">
        <v>0</v>
      </c>
      <c r="G10" s="23">
        <v>132618</v>
      </c>
      <c r="H10" s="23">
        <v>3</v>
      </c>
      <c r="I10" s="24">
        <f t="shared" ref="I10:I17" si="0">SUM(G10:H10)</f>
        <v>132621</v>
      </c>
    </row>
    <row r="11" spans="1:9" ht="23.1" customHeight="1" x14ac:dyDescent="0.15">
      <c r="A11" s="220"/>
      <c r="B11" s="221"/>
      <c r="C11" s="225"/>
      <c r="D11" s="144" t="s">
        <v>145</v>
      </c>
      <c r="E11" s="26">
        <v>784</v>
      </c>
      <c r="F11" s="27">
        <v>0</v>
      </c>
      <c r="G11" s="27">
        <v>784</v>
      </c>
      <c r="H11" s="27">
        <v>0</v>
      </c>
      <c r="I11" s="28">
        <f t="shared" si="0"/>
        <v>784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22854</v>
      </c>
      <c r="F12" s="27">
        <v>0</v>
      </c>
      <c r="G12" s="27">
        <v>22854</v>
      </c>
      <c r="H12" s="27">
        <v>0</v>
      </c>
      <c r="I12" s="28">
        <f t="shared" si="0"/>
        <v>22854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23935</v>
      </c>
      <c r="F13" s="27">
        <v>33</v>
      </c>
      <c r="G13" s="27">
        <v>23968</v>
      </c>
      <c r="H13" s="27">
        <v>0</v>
      </c>
      <c r="I13" s="28">
        <f t="shared" si="0"/>
        <v>23968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180194</v>
      </c>
      <c r="F14" s="27">
        <f>SUM(F10:F13)</f>
        <v>33</v>
      </c>
      <c r="G14" s="27">
        <f>SUM(G10:G13)</f>
        <v>180224</v>
      </c>
      <c r="H14" s="27">
        <f>SUM(H10:H13)</f>
        <v>3</v>
      </c>
      <c r="I14" s="28">
        <f t="shared" si="0"/>
        <v>180227</v>
      </c>
    </row>
    <row r="15" spans="1:9" ht="23.1" customHeight="1" x14ac:dyDescent="0.15">
      <c r="A15" s="229" t="s">
        <v>21</v>
      </c>
      <c r="B15" s="230"/>
      <c r="C15" s="231"/>
      <c r="D15" s="144" t="s">
        <v>18</v>
      </c>
      <c r="E15" s="30">
        <v>344572</v>
      </c>
      <c r="F15" s="27">
        <v>6098</v>
      </c>
      <c r="G15" s="27">
        <v>350576</v>
      </c>
      <c r="H15" s="27">
        <v>94</v>
      </c>
      <c r="I15" s="28">
        <f t="shared" si="0"/>
        <v>350670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292154</v>
      </c>
      <c r="F16" s="27">
        <v>11245</v>
      </c>
      <c r="G16" s="27">
        <v>303374</v>
      </c>
      <c r="H16" s="27">
        <v>25</v>
      </c>
      <c r="I16" s="28">
        <f t="shared" si="0"/>
        <v>303399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636726</v>
      </c>
      <c r="F17" s="27">
        <f>SUM(F15:F16)</f>
        <v>17343</v>
      </c>
      <c r="G17" s="27">
        <f>SUM(G15:G16)</f>
        <v>653950</v>
      </c>
      <c r="H17" s="26">
        <f>SUM(H15:H16)</f>
        <v>119</v>
      </c>
      <c r="I17" s="28">
        <f t="shared" si="0"/>
        <v>654069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567</v>
      </c>
      <c r="F19" s="27">
        <v>5</v>
      </c>
      <c r="G19" s="27">
        <v>572</v>
      </c>
      <c r="H19" s="27">
        <v>0</v>
      </c>
      <c r="I19" s="28">
        <f t="shared" ref="I19:I25" si="1">SUM(G19:H19)</f>
        <v>572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9002</v>
      </c>
      <c r="F20" s="27">
        <v>80</v>
      </c>
      <c r="G20" s="27">
        <v>9082</v>
      </c>
      <c r="H20" s="27">
        <v>0</v>
      </c>
      <c r="I20" s="28">
        <f t="shared" si="1"/>
        <v>9082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9569</v>
      </c>
      <c r="F21" s="27">
        <f>SUM(F19:F20)</f>
        <v>85</v>
      </c>
      <c r="G21" s="27">
        <f>SUM(G19:G20)</f>
        <v>9654</v>
      </c>
      <c r="H21" s="26">
        <f>SUM(H19:H20)</f>
        <v>0</v>
      </c>
      <c r="I21" s="28">
        <f t="shared" si="1"/>
        <v>9654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1345</v>
      </c>
      <c r="F22" s="36">
        <v>0</v>
      </c>
      <c r="G22" s="36">
        <v>1345</v>
      </c>
      <c r="H22" s="36">
        <v>0</v>
      </c>
      <c r="I22" s="37">
        <f t="shared" si="1"/>
        <v>1345</v>
      </c>
    </row>
    <row r="23" spans="1:9" ht="23.1" customHeight="1" x14ac:dyDescent="0.15">
      <c r="A23" s="147"/>
      <c r="B23" s="148"/>
      <c r="C23" s="243" t="s">
        <v>119</v>
      </c>
      <c r="D23" s="244"/>
      <c r="E23" s="35">
        <v>69</v>
      </c>
      <c r="F23" s="36">
        <v>0</v>
      </c>
      <c r="G23" s="36">
        <v>69</v>
      </c>
      <c r="H23" s="36">
        <v>0</v>
      </c>
      <c r="I23" s="37">
        <f t="shared" si="1"/>
        <v>69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4</v>
      </c>
      <c r="F24" s="36">
        <v>0</v>
      </c>
      <c r="G24" s="36">
        <v>4</v>
      </c>
      <c r="H24" s="36">
        <v>0</v>
      </c>
      <c r="I24" s="37">
        <f t="shared" si="1"/>
        <v>4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460</v>
      </c>
      <c r="F25" s="36">
        <v>0</v>
      </c>
      <c r="G25" s="36">
        <v>460</v>
      </c>
      <c r="H25" s="36">
        <v>0</v>
      </c>
      <c r="I25" s="37">
        <f t="shared" si="1"/>
        <v>460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1958</v>
      </c>
      <c r="F26" s="27">
        <v>0</v>
      </c>
      <c r="G26" s="33" t="s">
        <v>24</v>
      </c>
      <c r="H26" s="33" t="s">
        <v>24</v>
      </c>
      <c r="I26" s="28">
        <v>1958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7695</v>
      </c>
      <c r="F27" s="27">
        <v>0</v>
      </c>
      <c r="G27" s="33" t="s">
        <v>24</v>
      </c>
      <c r="H27" s="33" t="s">
        <v>24</v>
      </c>
      <c r="I27" s="28">
        <v>7695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9653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9653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391754</v>
      </c>
      <c r="F29" s="27">
        <v>2</v>
      </c>
      <c r="G29" s="33" t="s">
        <v>123</v>
      </c>
      <c r="H29" s="33" t="s">
        <v>123</v>
      </c>
      <c r="I29" s="28">
        <v>391756</v>
      </c>
    </row>
    <row r="30" spans="1:9" ht="23.1" customHeight="1" x14ac:dyDescent="0.15">
      <c r="A30" s="251"/>
      <c r="B30" s="252"/>
      <c r="C30" s="243" t="s">
        <v>27</v>
      </c>
      <c r="D30" s="244"/>
      <c r="E30" s="30">
        <v>142175</v>
      </c>
      <c r="F30" s="27">
        <v>0</v>
      </c>
      <c r="G30" s="33" t="s">
        <v>34</v>
      </c>
      <c r="H30" s="33" t="s">
        <v>34</v>
      </c>
      <c r="I30" s="28">
        <v>142175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16500</v>
      </c>
      <c r="F31" s="27">
        <v>0</v>
      </c>
      <c r="G31" s="33" t="s">
        <v>123</v>
      </c>
      <c r="H31" s="33" t="s">
        <v>34</v>
      </c>
      <c r="I31" s="28">
        <v>16500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48191</v>
      </c>
      <c r="F32" s="27">
        <v>0</v>
      </c>
      <c r="G32" s="33" t="s">
        <v>166</v>
      </c>
      <c r="H32" s="33" t="s">
        <v>167</v>
      </c>
      <c r="I32" s="28">
        <v>48191</v>
      </c>
    </row>
    <row r="33" spans="1:9" ht="23.1" customHeight="1" x14ac:dyDescent="0.15">
      <c r="A33" s="253" t="s">
        <v>38</v>
      </c>
      <c r="B33" s="254"/>
      <c r="C33" s="249" t="s">
        <v>168</v>
      </c>
      <c r="D33" s="250"/>
      <c r="E33" s="30">
        <v>9766</v>
      </c>
      <c r="F33" s="27">
        <v>42</v>
      </c>
      <c r="G33" s="27">
        <v>9808</v>
      </c>
      <c r="H33" s="27">
        <v>0</v>
      </c>
      <c r="I33" s="28">
        <f>SUM(G33:H33)</f>
        <v>9808</v>
      </c>
    </row>
    <row r="34" spans="1:9" ht="23.1" customHeight="1" x14ac:dyDescent="0.15">
      <c r="A34" s="220"/>
      <c r="B34" s="255"/>
      <c r="C34" s="249" t="s">
        <v>169</v>
      </c>
      <c r="D34" s="250"/>
      <c r="E34" s="30">
        <v>2281</v>
      </c>
      <c r="F34" s="27">
        <v>5</v>
      </c>
      <c r="G34" s="27">
        <v>2286</v>
      </c>
      <c r="H34" s="27">
        <v>0</v>
      </c>
      <c r="I34" s="28">
        <f>SUM(G34:H34)</f>
        <v>2286</v>
      </c>
    </row>
    <row r="35" spans="1:9" ht="23.1" customHeight="1" x14ac:dyDescent="0.15">
      <c r="A35" s="220"/>
      <c r="B35" s="255"/>
      <c r="C35" s="249" t="s">
        <v>170</v>
      </c>
      <c r="D35" s="250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20"/>
      <c r="B36" s="255"/>
      <c r="C36" s="249" t="s">
        <v>42</v>
      </c>
      <c r="D36" s="250"/>
      <c r="E36" s="30">
        <v>1</v>
      </c>
      <c r="F36" s="27">
        <v>0</v>
      </c>
      <c r="G36" s="27">
        <v>1</v>
      </c>
      <c r="H36" s="27">
        <v>0</v>
      </c>
      <c r="I36" s="28">
        <f>SUM(G36:H36)</f>
        <v>1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12050</v>
      </c>
      <c r="F37" s="27">
        <f>SUM(F33:F36)</f>
        <v>47</v>
      </c>
      <c r="G37" s="27">
        <f>SUM(G33:G36)</f>
        <v>12097</v>
      </c>
      <c r="H37" s="27">
        <f>SUM(H33:H36)</f>
        <v>0</v>
      </c>
      <c r="I37" s="28">
        <f>SUM(G37:H37)</f>
        <v>12097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17546</v>
      </c>
      <c r="F38" s="36">
        <v>0</v>
      </c>
      <c r="G38" s="46" t="s">
        <v>123</v>
      </c>
      <c r="H38" s="46" t="s">
        <v>34</v>
      </c>
      <c r="I38" s="37">
        <v>17546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5655</v>
      </c>
      <c r="F39" s="36">
        <v>0</v>
      </c>
      <c r="G39" s="36">
        <v>5649</v>
      </c>
      <c r="H39" s="36">
        <v>6</v>
      </c>
      <c r="I39" s="37">
        <f>SUM(G39:H39)</f>
        <v>5655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623</v>
      </c>
      <c r="F40" s="36">
        <v>0</v>
      </c>
      <c r="G40" s="36">
        <v>623</v>
      </c>
      <c r="H40" s="36">
        <v>0</v>
      </c>
      <c r="I40" s="37">
        <f>SUM(G40:H40)</f>
        <v>623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138086</v>
      </c>
      <c r="F41" s="36">
        <v>4</v>
      </c>
      <c r="G41" s="46" t="s">
        <v>123</v>
      </c>
      <c r="H41" s="46" t="s">
        <v>34</v>
      </c>
      <c r="I41" s="37">
        <v>138090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128214</v>
      </c>
      <c r="F42" s="36">
        <v>4</v>
      </c>
      <c r="G42" s="36">
        <v>128217</v>
      </c>
      <c r="H42" s="36">
        <v>1</v>
      </c>
      <c r="I42" s="37">
        <f>SUM(G42:H42)</f>
        <v>128218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9247</v>
      </c>
      <c r="F43" s="36">
        <v>0</v>
      </c>
      <c r="G43" s="46" t="s">
        <v>171</v>
      </c>
      <c r="H43" s="46" t="s">
        <v>171</v>
      </c>
      <c r="I43" s="37">
        <v>9247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4711</v>
      </c>
      <c r="F44" s="36">
        <v>0</v>
      </c>
      <c r="G44" s="46" t="s">
        <v>123</v>
      </c>
      <c r="H44" s="52" t="s">
        <v>123</v>
      </c>
      <c r="I44" s="37">
        <v>4711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4</v>
      </c>
      <c r="F45" s="53">
        <v>0</v>
      </c>
      <c r="G45" s="46" t="s">
        <v>34</v>
      </c>
      <c r="H45" s="52" t="s">
        <v>123</v>
      </c>
      <c r="I45" s="37">
        <v>4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1</v>
      </c>
      <c r="F46" s="53">
        <v>0</v>
      </c>
      <c r="G46" s="46" t="s">
        <v>123</v>
      </c>
      <c r="H46" s="52" t="s">
        <v>34</v>
      </c>
      <c r="I46" s="37">
        <v>1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251</v>
      </c>
      <c r="F47" s="53">
        <v>0</v>
      </c>
      <c r="G47" s="36">
        <v>251</v>
      </c>
      <c r="H47" s="48">
        <v>0</v>
      </c>
      <c r="I47" s="37">
        <f>SUM(G47:H47)</f>
        <v>251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61389</v>
      </c>
      <c r="F48" s="53">
        <v>0</v>
      </c>
      <c r="G48" s="46" t="s">
        <v>123</v>
      </c>
      <c r="H48" s="52" t="s">
        <v>34</v>
      </c>
      <c r="I48" s="37">
        <v>61389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31121</v>
      </c>
      <c r="F49" s="53">
        <v>0</v>
      </c>
      <c r="G49" s="46" t="s">
        <v>123</v>
      </c>
      <c r="H49" s="52" t="s">
        <v>34</v>
      </c>
      <c r="I49" s="37">
        <v>31121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0</v>
      </c>
      <c r="F50" s="53">
        <v>0</v>
      </c>
      <c r="G50" s="46" t="s">
        <v>123</v>
      </c>
      <c r="H50" s="52" t="s">
        <v>123</v>
      </c>
      <c r="I50" s="37">
        <v>0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34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5707</v>
      </c>
      <c r="F52" s="53">
        <v>0</v>
      </c>
      <c r="G52" s="36">
        <v>5707</v>
      </c>
      <c r="H52" s="48">
        <v>0</v>
      </c>
      <c r="I52" s="37">
        <f>SUM(G52:H52)</f>
        <v>5707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614</v>
      </c>
      <c r="F53" s="53">
        <v>0</v>
      </c>
      <c r="G53" s="46" t="s">
        <v>171</v>
      </c>
      <c r="H53" s="52" t="s">
        <v>123</v>
      </c>
      <c r="I53" s="37">
        <v>614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34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7月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172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414</v>
      </c>
      <c r="F61" s="68">
        <v>0</v>
      </c>
      <c r="G61" s="33" t="s">
        <v>123</v>
      </c>
      <c r="H61" s="69" t="s">
        <v>34</v>
      </c>
      <c r="I61" s="37">
        <v>414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3767</v>
      </c>
      <c r="F62" s="68">
        <v>18</v>
      </c>
      <c r="G62" s="33" t="s">
        <v>123</v>
      </c>
      <c r="H62" s="69" t="s">
        <v>123</v>
      </c>
      <c r="I62" s="37">
        <v>3785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165</v>
      </c>
      <c r="F63" s="68">
        <v>2</v>
      </c>
      <c r="G63" s="33" t="s">
        <v>123</v>
      </c>
      <c r="H63" s="69" t="s">
        <v>123</v>
      </c>
      <c r="I63" s="37">
        <v>167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4346</v>
      </c>
      <c r="F64" s="27">
        <f>SUM(F61:F63)</f>
        <v>20</v>
      </c>
      <c r="G64" s="33" t="s">
        <v>171</v>
      </c>
      <c r="H64" s="33" t="s">
        <v>123</v>
      </c>
      <c r="I64" s="28">
        <f>SUM(I61:I63)</f>
        <v>4366</v>
      </c>
    </row>
    <row r="65" spans="1:9" ht="23.1" customHeight="1" x14ac:dyDescent="0.15">
      <c r="A65" s="286" t="s">
        <v>173</v>
      </c>
      <c r="B65" s="287"/>
      <c r="C65" s="248" t="s">
        <v>126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407</v>
      </c>
      <c r="F66" s="27">
        <v>0</v>
      </c>
      <c r="G66" s="27">
        <v>407</v>
      </c>
      <c r="H66" s="27">
        <v>0</v>
      </c>
      <c r="I66" s="37">
        <f t="shared" si="2"/>
        <v>407</v>
      </c>
    </row>
    <row r="67" spans="1:9" ht="23.1" customHeight="1" x14ac:dyDescent="0.15">
      <c r="A67" s="288"/>
      <c r="B67" s="289"/>
      <c r="C67" s="248" t="s">
        <v>155</v>
      </c>
      <c r="D67" s="70" t="s">
        <v>174</v>
      </c>
      <c r="E67" s="30">
        <v>4</v>
      </c>
      <c r="F67" s="27">
        <v>0</v>
      </c>
      <c r="G67" s="27">
        <v>4</v>
      </c>
      <c r="H67" s="27">
        <v>0</v>
      </c>
      <c r="I67" s="37">
        <f t="shared" si="2"/>
        <v>4</v>
      </c>
    </row>
    <row r="68" spans="1:9" ht="23.1" customHeight="1" x14ac:dyDescent="0.15">
      <c r="A68" s="288"/>
      <c r="B68" s="289"/>
      <c r="C68" s="295"/>
      <c r="D68" s="70" t="s">
        <v>16</v>
      </c>
      <c r="E68" s="30">
        <v>3783</v>
      </c>
      <c r="F68" s="27">
        <v>16</v>
      </c>
      <c r="G68" s="27">
        <v>3799</v>
      </c>
      <c r="H68" s="27">
        <v>0</v>
      </c>
      <c r="I68" s="37">
        <f t="shared" si="2"/>
        <v>3799</v>
      </c>
    </row>
    <row r="69" spans="1:9" ht="23.1" customHeight="1" x14ac:dyDescent="0.15">
      <c r="A69" s="288"/>
      <c r="B69" s="289"/>
      <c r="C69" s="248" t="s">
        <v>156</v>
      </c>
      <c r="D69" s="70" t="s">
        <v>154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144</v>
      </c>
      <c r="F70" s="27">
        <v>2</v>
      </c>
      <c r="G70" s="27">
        <v>146</v>
      </c>
      <c r="H70" s="27">
        <v>0</v>
      </c>
      <c r="I70" s="37">
        <f t="shared" si="2"/>
        <v>146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4338</v>
      </c>
      <c r="F71" s="27">
        <f>SUM(F65:F70)</f>
        <v>18</v>
      </c>
      <c r="G71" s="27">
        <f>SUM(G65:G70)</f>
        <v>4356</v>
      </c>
      <c r="H71" s="27">
        <f>SUM(H65:H70)</f>
        <v>0</v>
      </c>
      <c r="I71" s="37">
        <f t="shared" si="2"/>
        <v>4356</v>
      </c>
    </row>
    <row r="72" spans="1:9" ht="23.1" customHeight="1" x14ac:dyDescent="0.15">
      <c r="A72" s="286" t="s">
        <v>157</v>
      </c>
      <c r="B72" s="287"/>
      <c r="C72" s="249" t="s">
        <v>128</v>
      </c>
      <c r="D72" s="250"/>
      <c r="E72" s="71">
        <v>459</v>
      </c>
      <c r="F72" s="72">
        <v>0</v>
      </c>
      <c r="G72" s="27">
        <v>459</v>
      </c>
      <c r="H72" s="27">
        <v>0</v>
      </c>
      <c r="I72" s="37">
        <f t="shared" si="2"/>
        <v>459</v>
      </c>
    </row>
    <row r="73" spans="1:9" ht="23.1" customHeight="1" x14ac:dyDescent="0.15">
      <c r="A73" s="288"/>
      <c r="B73" s="289"/>
      <c r="C73" s="249" t="s">
        <v>130</v>
      </c>
      <c r="D73" s="250"/>
      <c r="E73" s="71">
        <v>3816</v>
      </c>
      <c r="F73" s="72">
        <v>18</v>
      </c>
      <c r="G73" s="27">
        <v>3834</v>
      </c>
      <c r="H73" s="27">
        <v>0</v>
      </c>
      <c r="I73" s="37">
        <f t="shared" si="2"/>
        <v>3834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174</v>
      </c>
      <c r="F74" s="72">
        <v>2</v>
      </c>
      <c r="G74" s="27">
        <v>176</v>
      </c>
      <c r="H74" s="27">
        <v>0</v>
      </c>
      <c r="I74" s="37">
        <f t="shared" si="2"/>
        <v>176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46</v>
      </c>
      <c r="F75" s="72">
        <v>0</v>
      </c>
      <c r="G75" s="27">
        <v>46</v>
      </c>
      <c r="H75" s="27">
        <v>0</v>
      </c>
      <c r="I75" s="37">
        <f t="shared" si="2"/>
        <v>46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4495</v>
      </c>
      <c r="F76" s="72">
        <f>SUM(F72:F75)</f>
        <v>20</v>
      </c>
      <c r="G76" s="72">
        <f>SUM(G72:G75)</f>
        <v>4515</v>
      </c>
      <c r="H76" s="72">
        <f>SUM(H72:H75)</f>
        <v>0</v>
      </c>
      <c r="I76" s="37">
        <f t="shared" si="2"/>
        <v>4515</v>
      </c>
    </row>
    <row r="77" spans="1:9" ht="23.1" customHeight="1" x14ac:dyDescent="0.15">
      <c r="A77" s="286" t="s">
        <v>77</v>
      </c>
      <c r="B77" s="287"/>
      <c r="C77" s="249" t="s">
        <v>175</v>
      </c>
      <c r="D77" s="250"/>
      <c r="E77" s="30">
        <v>3839</v>
      </c>
      <c r="F77" s="27">
        <v>1</v>
      </c>
      <c r="G77" s="33" t="s">
        <v>123</v>
      </c>
      <c r="H77" s="33" t="s">
        <v>123</v>
      </c>
      <c r="I77" s="37">
        <v>3840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32724</v>
      </c>
      <c r="F78" s="27">
        <v>613</v>
      </c>
      <c r="G78" s="33" t="s">
        <v>123</v>
      </c>
      <c r="H78" s="33" t="s">
        <v>34</v>
      </c>
      <c r="I78" s="37">
        <v>33337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1187</v>
      </c>
      <c r="F79" s="27">
        <v>18</v>
      </c>
      <c r="G79" s="33" t="s">
        <v>34</v>
      </c>
      <c r="H79" s="33" t="s">
        <v>123</v>
      </c>
      <c r="I79" s="37">
        <v>1205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416</v>
      </c>
      <c r="F80" s="74">
        <v>0</v>
      </c>
      <c r="G80" s="33" t="s">
        <v>123</v>
      </c>
      <c r="H80" s="33" t="s">
        <v>123</v>
      </c>
      <c r="I80" s="75">
        <v>416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38166</v>
      </c>
      <c r="F81" s="27">
        <f>SUM(F77:F80)</f>
        <v>632</v>
      </c>
      <c r="G81" s="33" t="s">
        <v>166</v>
      </c>
      <c r="H81" s="33" t="s">
        <v>166</v>
      </c>
      <c r="I81" s="28">
        <f>SUM(I77:I80)</f>
        <v>38798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40040</v>
      </c>
      <c r="F82" s="27">
        <v>0</v>
      </c>
      <c r="G82" s="33" t="s">
        <v>123</v>
      </c>
      <c r="H82" s="33" t="s">
        <v>123</v>
      </c>
      <c r="I82" s="28">
        <v>40040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39957</v>
      </c>
      <c r="F83" s="36">
        <v>0</v>
      </c>
      <c r="G83" s="46" t="s">
        <v>123</v>
      </c>
      <c r="H83" s="46" t="s">
        <v>166</v>
      </c>
      <c r="I83" s="37">
        <v>39957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9335</v>
      </c>
      <c r="F84" s="27">
        <v>0</v>
      </c>
      <c r="G84" s="33" t="s">
        <v>34</v>
      </c>
      <c r="H84" s="33" t="s">
        <v>123</v>
      </c>
      <c r="I84" s="28">
        <v>9335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598</v>
      </c>
      <c r="F85" s="27">
        <v>0</v>
      </c>
      <c r="G85" s="33" t="s">
        <v>123</v>
      </c>
      <c r="H85" s="33" t="s">
        <v>123</v>
      </c>
      <c r="I85" s="28">
        <v>598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49973</v>
      </c>
      <c r="F86" s="72">
        <f>SUM(F82,F84,F85)</f>
        <v>0</v>
      </c>
      <c r="G86" s="33" t="s">
        <v>123</v>
      </c>
      <c r="H86" s="79" t="s">
        <v>166</v>
      </c>
      <c r="I86" s="80">
        <f>SUM(I82,I84,I85)</f>
        <v>49973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333259</v>
      </c>
      <c r="F87" s="82">
        <v>33</v>
      </c>
      <c r="G87" s="46" t="s">
        <v>123</v>
      </c>
      <c r="H87" s="46" t="s">
        <v>123</v>
      </c>
      <c r="I87" s="37">
        <v>333292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832329</v>
      </c>
      <c r="F88" s="83">
        <f>SUM(F14,F17,F18,F21,F22,F76)</f>
        <v>17481</v>
      </c>
      <c r="G88" s="83">
        <f>SUM(G14,G17,G21,G22,G76)</f>
        <v>849688</v>
      </c>
      <c r="H88" s="83">
        <f>SUM(H14,H17,H21,H22,H76)</f>
        <v>122</v>
      </c>
      <c r="I88" s="87">
        <f>SUM(I14,I17,I18,I21,I22,I76)</f>
        <v>849810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1475406</v>
      </c>
      <c r="F89" s="84">
        <f>SUM(F14,F17,F18,F21,F22,F28,F29,F37,F38,F39,F40,F41,F48,F50,F51,F52,F53,F54,F76)</f>
        <v>17534</v>
      </c>
      <c r="G89" s="85" t="s">
        <v>123</v>
      </c>
      <c r="H89" s="85" t="s">
        <v>123</v>
      </c>
      <c r="I89" s="87">
        <f>SUM(I14,I17,I18,I21,I22,I28,I29,I37,I38,I39,I40,I41,I48,I50,I51,I52,I53,I54,I76)</f>
        <v>1492940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34</v>
      </c>
      <c r="G90" s="85" t="s">
        <v>123</v>
      </c>
      <c r="H90" s="85" t="s">
        <v>123</v>
      </c>
      <c r="I90" s="87">
        <f>SUM(I11,I13,I16,I18,I20,I22)</f>
        <v>338578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0.1145910248155521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21</v>
      </c>
      <c r="B96" s="317"/>
      <c r="C96" s="318"/>
      <c r="D96" s="98" t="s">
        <v>18</v>
      </c>
      <c r="E96" s="99">
        <v>311216</v>
      </c>
      <c r="F96" s="100">
        <v>2497</v>
      </c>
      <c r="G96" s="100">
        <v>313713</v>
      </c>
      <c r="H96" s="101" t="s">
        <v>34</v>
      </c>
      <c r="I96" s="102">
        <f t="shared" ref="I96" si="3">SUM(G96:H96)</f>
        <v>313713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7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132621</v>
      </c>
      <c r="F100" s="106">
        <f>F10+F95</f>
        <v>0</v>
      </c>
      <c r="G100" s="106">
        <f>G10+G95</f>
        <v>132618</v>
      </c>
      <c r="H100" s="106">
        <f>H10</f>
        <v>3</v>
      </c>
      <c r="I100" s="107">
        <f>I10+I95</f>
        <v>132621</v>
      </c>
    </row>
    <row r="101" spans="1:9" s="17" customFormat="1" ht="23.1" hidden="1" customHeight="1" x14ac:dyDescent="0.15">
      <c r="A101" s="321"/>
      <c r="B101" s="322"/>
      <c r="C101" s="326"/>
      <c r="D101" s="141" t="s">
        <v>127</v>
      </c>
      <c r="E101" s="35">
        <f>E11</f>
        <v>784</v>
      </c>
      <c r="F101" s="35">
        <f t="shared" ref="F101:I101" si="4">F11</f>
        <v>0</v>
      </c>
      <c r="G101" s="35">
        <f t="shared" si="4"/>
        <v>784</v>
      </c>
      <c r="H101" s="35">
        <f>H11</f>
        <v>0</v>
      </c>
      <c r="I101" s="37">
        <f t="shared" si="4"/>
        <v>784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133405</v>
      </c>
      <c r="F102" s="108">
        <f>F100+F101</f>
        <v>0</v>
      </c>
      <c r="G102" s="108">
        <f>G100+G101</f>
        <v>133402</v>
      </c>
      <c r="H102" s="108">
        <f t="shared" ref="H102:I102" si="5">H100+H101</f>
        <v>3</v>
      </c>
      <c r="I102" s="60">
        <f t="shared" si="5"/>
        <v>133405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655788</v>
      </c>
      <c r="F103" s="106">
        <f>F15+F96</f>
        <v>8595</v>
      </c>
      <c r="G103" s="106">
        <f>G15+G96</f>
        <v>664289</v>
      </c>
      <c r="H103" s="106">
        <f>H15</f>
        <v>94</v>
      </c>
      <c r="I103" s="107">
        <f t="shared" ref="I103" si="6">I15+I96</f>
        <v>664383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292154</v>
      </c>
      <c r="F104" s="110">
        <f t="shared" ref="F104:I104" si="7">F16</f>
        <v>11245</v>
      </c>
      <c r="G104" s="110">
        <f t="shared" si="7"/>
        <v>303374</v>
      </c>
      <c r="H104" s="111">
        <f t="shared" si="7"/>
        <v>25</v>
      </c>
      <c r="I104" s="112">
        <f t="shared" si="7"/>
        <v>303399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947942</v>
      </c>
      <c r="F105" s="108">
        <f t="shared" ref="F105:I105" si="8">F103+F104</f>
        <v>19840</v>
      </c>
      <c r="G105" s="108">
        <f t="shared" si="8"/>
        <v>967663</v>
      </c>
      <c r="H105" s="114">
        <f t="shared" si="8"/>
        <v>119</v>
      </c>
      <c r="I105" s="60">
        <f t="shared" si="8"/>
        <v>967782</v>
      </c>
    </row>
    <row r="106" spans="1:9" s="17" customFormat="1" ht="23.1" customHeight="1" thickBot="1" x14ac:dyDescent="0.2">
      <c r="A106" s="316" t="s">
        <v>135</v>
      </c>
      <c r="B106" s="317"/>
      <c r="C106" s="317"/>
      <c r="D106" s="335"/>
      <c r="E106" s="83">
        <f>E88+E95+E96</f>
        <v>1143545</v>
      </c>
      <c r="F106" s="83">
        <f>F88+F95+F96</f>
        <v>19978</v>
      </c>
      <c r="G106" s="83">
        <f>G88+G95+G96</f>
        <v>1163401</v>
      </c>
      <c r="H106" s="83">
        <f>H88</f>
        <v>122</v>
      </c>
      <c r="I106" s="87">
        <f>I88+I95+I96</f>
        <v>1163523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1786622</v>
      </c>
      <c r="F107" s="84">
        <f>F89+F95+F96</f>
        <v>20031</v>
      </c>
      <c r="G107" s="85" t="s">
        <v>123</v>
      </c>
      <c r="H107" s="85" t="s">
        <v>176</v>
      </c>
      <c r="I107" s="87">
        <f>I89+I95+I96</f>
        <v>1806653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0.6865006788718947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7月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177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136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391754</v>
      </c>
      <c r="F123" s="105">
        <f>F29</f>
        <v>2</v>
      </c>
      <c r="G123" s="119" t="s">
        <v>34</v>
      </c>
      <c r="H123" s="119" t="s">
        <v>34</v>
      </c>
      <c r="I123" s="151">
        <f>I29</f>
        <v>391756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382</v>
      </c>
      <c r="F124" s="36">
        <v>0</v>
      </c>
      <c r="G124" s="46" t="s">
        <v>34</v>
      </c>
      <c r="H124" s="46" t="s">
        <v>34</v>
      </c>
      <c r="I124" s="37">
        <v>382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391372</v>
      </c>
      <c r="F125" s="114">
        <f>F123-F124</f>
        <v>2</v>
      </c>
      <c r="G125" s="58" t="s">
        <v>34</v>
      </c>
      <c r="H125" s="58" t="s">
        <v>34</v>
      </c>
      <c r="I125" s="152">
        <f>I123-I124</f>
        <v>391374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53"/>
      <c r="I126" s="154"/>
    </row>
    <row r="127" spans="1:9" ht="18" customHeight="1" thickBot="1" x14ac:dyDescent="0.2">
      <c r="A127" s="120" t="s">
        <v>140</v>
      </c>
      <c r="B127" s="120"/>
      <c r="C127" s="120"/>
      <c r="D127" s="103"/>
      <c r="E127" s="118"/>
      <c r="F127" s="118"/>
      <c r="G127" s="118"/>
      <c r="H127" s="155"/>
      <c r="I127" s="156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1047352</v>
      </c>
      <c r="D130" s="131">
        <v>97873</v>
      </c>
      <c r="E130" s="132">
        <v>10343</v>
      </c>
      <c r="F130" s="130">
        <v>293</v>
      </c>
      <c r="G130" s="131">
        <v>1</v>
      </c>
      <c r="H130" s="355">
        <v>1155862</v>
      </c>
      <c r="I130" s="356"/>
    </row>
    <row r="131" spans="1:9" ht="21.95" customHeight="1" thickBot="1" x14ac:dyDescent="0.2">
      <c r="A131" s="357" t="s">
        <v>115</v>
      </c>
      <c r="B131" s="358"/>
      <c r="C131" s="133">
        <v>182</v>
      </c>
      <c r="D131" s="134">
        <v>0</v>
      </c>
      <c r="E131" s="135">
        <v>0</v>
      </c>
      <c r="F131" s="133">
        <v>0</v>
      </c>
      <c r="G131" s="134">
        <v>0</v>
      </c>
      <c r="H131" s="359">
        <v>182</v>
      </c>
      <c r="I131" s="360"/>
    </row>
    <row r="132" spans="1:9" ht="21.95" customHeight="1" thickBot="1" x14ac:dyDescent="0.2">
      <c r="A132" s="361" t="s">
        <v>116</v>
      </c>
      <c r="B132" s="362"/>
      <c r="C132" s="136">
        <v>6666165900</v>
      </c>
      <c r="D132" s="137">
        <v>505104600</v>
      </c>
      <c r="E132" s="136">
        <v>51576300</v>
      </c>
      <c r="F132" s="138">
        <v>849700</v>
      </c>
      <c r="G132" s="87">
        <v>4400</v>
      </c>
      <c r="H132" s="363">
        <v>7223700900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178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179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172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108783</v>
      </c>
      <c r="F10" s="23">
        <v>0</v>
      </c>
      <c r="G10" s="23">
        <v>108780</v>
      </c>
      <c r="H10" s="23">
        <v>3</v>
      </c>
      <c r="I10" s="24">
        <f t="shared" ref="I10:I17" si="0">SUM(G10:H10)</f>
        <v>108783</v>
      </c>
    </row>
    <row r="11" spans="1:9" ht="23.1" customHeight="1" x14ac:dyDescent="0.15">
      <c r="A11" s="220"/>
      <c r="B11" s="221"/>
      <c r="C11" s="225"/>
      <c r="D11" s="144" t="s">
        <v>16</v>
      </c>
      <c r="E11" s="26">
        <v>678</v>
      </c>
      <c r="F11" s="27">
        <v>0</v>
      </c>
      <c r="G11" s="27">
        <v>678</v>
      </c>
      <c r="H11" s="27">
        <v>0</v>
      </c>
      <c r="I11" s="28">
        <f t="shared" si="0"/>
        <v>678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20334</v>
      </c>
      <c r="F12" s="27">
        <v>0</v>
      </c>
      <c r="G12" s="27">
        <v>20334</v>
      </c>
      <c r="H12" s="27">
        <v>0</v>
      </c>
      <c r="I12" s="28">
        <f t="shared" si="0"/>
        <v>20334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21496</v>
      </c>
      <c r="F13" s="27">
        <v>28</v>
      </c>
      <c r="G13" s="27">
        <v>21524</v>
      </c>
      <c r="H13" s="27">
        <v>0</v>
      </c>
      <c r="I13" s="28">
        <f t="shared" si="0"/>
        <v>21524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151291</v>
      </c>
      <c r="F14" s="27">
        <f>SUM(F10:F13)</f>
        <v>28</v>
      </c>
      <c r="G14" s="27">
        <f>SUM(G10:G13)</f>
        <v>151316</v>
      </c>
      <c r="H14" s="27">
        <f>SUM(H10:H13)</f>
        <v>3</v>
      </c>
      <c r="I14" s="28">
        <f t="shared" si="0"/>
        <v>151319</v>
      </c>
    </row>
    <row r="15" spans="1:9" ht="23.1" customHeight="1" x14ac:dyDescent="0.15">
      <c r="A15" s="229" t="s">
        <v>21</v>
      </c>
      <c r="B15" s="230"/>
      <c r="C15" s="231"/>
      <c r="D15" s="144" t="s">
        <v>18</v>
      </c>
      <c r="E15" s="30">
        <v>331403</v>
      </c>
      <c r="F15" s="27">
        <v>5337</v>
      </c>
      <c r="G15" s="27">
        <v>336648</v>
      </c>
      <c r="H15" s="27">
        <v>92</v>
      </c>
      <c r="I15" s="28">
        <f t="shared" si="0"/>
        <v>336740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272236</v>
      </c>
      <c r="F16" s="27">
        <v>9591</v>
      </c>
      <c r="G16" s="27">
        <v>281805</v>
      </c>
      <c r="H16" s="27">
        <v>22</v>
      </c>
      <c r="I16" s="28">
        <f t="shared" si="0"/>
        <v>281827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603639</v>
      </c>
      <c r="F17" s="27">
        <f>SUM(F15:F16)</f>
        <v>14928</v>
      </c>
      <c r="G17" s="27">
        <f>SUM(G15:G16)</f>
        <v>618453</v>
      </c>
      <c r="H17" s="26">
        <f>SUM(H15:H16)</f>
        <v>114</v>
      </c>
      <c r="I17" s="28">
        <f t="shared" si="0"/>
        <v>618567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534</v>
      </c>
      <c r="F19" s="27">
        <v>2</v>
      </c>
      <c r="G19" s="27">
        <v>536</v>
      </c>
      <c r="H19" s="27">
        <v>0</v>
      </c>
      <c r="I19" s="28">
        <f t="shared" ref="I19:I25" si="1">SUM(G19:H19)</f>
        <v>536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8473</v>
      </c>
      <c r="F20" s="27">
        <v>99</v>
      </c>
      <c r="G20" s="27">
        <v>8572</v>
      </c>
      <c r="H20" s="27">
        <v>0</v>
      </c>
      <c r="I20" s="28">
        <f t="shared" si="1"/>
        <v>8572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9007</v>
      </c>
      <c r="F21" s="27">
        <f>SUM(F19:F20)</f>
        <v>101</v>
      </c>
      <c r="G21" s="27">
        <f>SUM(G19:G20)</f>
        <v>9108</v>
      </c>
      <c r="H21" s="26">
        <f>SUM(H19:H20)</f>
        <v>0</v>
      </c>
      <c r="I21" s="28">
        <f t="shared" si="1"/>
        <v>9108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1312</v>
      </c>
      <c r="F22" s="36">
        <v>0</v>
      </c>
      <c r="G22" s="36">
        <v>1312</v>
      </c>
      <c r="H22" s="36">
        <v>0</v>
      </c>
      <c r="I22" s="37">
        <f t="shared" si="1"/>
        <v>1312</v>
      </c>
    </row>
    <row r="23" spans="1:9" ht="23.1" customHeight="1" x14ac:dyDescent="0.15">
      <c r="A23" s="147"/>
      <c r="B23" s="148"/>
      <c r="C23" s="243" t="s">
        <v>27</v>
      </c>
      <c r="D23" s="244"/>
      <c r="E23" s="35">
        <v>88</v>
      </c>
      <c r="F23" s="36">
        <v>0</v>
      </c>
      <c r="G23" s="36">
        <v>88</v>
      </c>
      <c r="H23" s="36">
        <v>0</v>
      </c>
      <c r="I23" s="37">
        <f t="shared" si="1"/>
        <v>88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14</v>
      </c>
      <c r="F24" s="36">
        <v>0</v>
      </c>
      <c r="G24" s="36">
        <v>14</v>
      </c>
      <c r="H24" s="36">
        <v>0</v>
      </c>
      <c r="I24" s="37">
        <f t="shared" si="1"/>
        <v>14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505</v>
      </c>
      <c r="F25" s="36">
        <v>0</v>
      </c>
      <c r="G25" s="36">
        <v>505</v>
      </c>
      <c r="H25" s="36">
        <v>0</v>
      </c>
      <c r="I25" s="37">
        <f t="shared" si="1"/>
        <v>505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1671</v>
      </c>
      <c r="F26" s="27">
        <v>0</v>
      </c>
      <c r="G26" s="33" t="s">
        <v>24</v>
      </c>
      <c r="H26" s="33" t="s">
        <v>24</v>
      </c>
      <c r="I26" s="28">
        <v>1671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7076</v>
      </c>
      <c r="F27" s="27">
        <v>0</v>
      </c>
      <c r="G27" s="33" t="s">
        <v>24</v>
      </c>
      <c r="H27" s="33" t="s">
        <v>24</v>
      </c>
      <c r="I27" s="28">
        <v>7076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8747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8747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394609</v>
      </c>
      <c r="F29" s="27">
        <v>2</v>
      </c>
      <c r="G29" s="33" t="s">
        <v>166</v>
      </c>
      <c r="H29" s="33" t="s">
        <v>34</v>
      </c>
      <c r="I29" s="28">
        <v>394611</v>
      </c>
    </row>
    <row r="30" spans="1:9" ht="23.1" customHeight="1" x14ac:dyDescent="0.15">
      <c r="A30" s="251"/>
      <c r="B30" s="252"/>
      <c r="C30" s="243" t="s">
        <v>119</v>
      </c>
      <c r="D30" s="244"/>
      <c r="E30" s="30">
        <v>142468</v>
      </c>
      <c r="F30" s="27">
        <v>2</v>
      </c>
      <c r="G30" s="33" t="s">
        <v>123</v>
      </c>
      <c r="H30" s="33" t="s">
        <v>166</v>
      </c>
      <c r="I30" s="28">
        <v>142470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16747</v>
      </c>
      <c r="F31" s="27">
        <v>0</v>
      </c>
      <c r="G31" s="33" t="s">
        <v>34</v>
      </c>
      <c r="H31" s="33" t="s">
        <v>180</v>
      </c>
      <c r="I31" s="28">
        <v>16747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48469</v>
      </c>
      <c r="F32" s="27">
        <v>0</v>
      </c>
      <c r="G32" s="33" t="s">
        <v>181</v>
      </c>
      <c r="H32" s="33" t="s">
        <v>166</v>
      </c>
      <c r="I32" s="28">
        <v>48469</v>
      </c>
    </row>
    <row r="33" spans="1:9" ht="23.1" customHeight="1" x14ac:dyDescent="0.15">
      <c r="A33" s="253" t="s">
        <v>182</v>
      </c>
      <c r="B33" s="254"/>
      <c r="C33" s="249" t="s">
        <v>149</v>
      </c>
      <c r="D33" s="250"/>
      <c r="E33" s="30">
        <v>9976</v>
      </c>
      <c r="F33" s="27">
        <v>25</v>
      </c>
      <c r="G33" s="27">
        <v>10001</v>
      </c>
      <c r="H33" s="27">
        <v>0</v>
      </c>
      <c r="I33" s="28">
        <f>SUM(G33:H33)</f>
        <v>10001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2332</v>
      </c>
      <c r="F34" s="27">
        <v>19</v>
      </c>
      <c r="G34" s="27">
        <v>2350</v>
      </c>
      <c r="H34" s="27">
        <v>1</v>
      </c>
      <c r="I34" s="28">
        <f>SUM(G34:H34)</f>
        <v>2351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20"/>
      <c r="B36" s="255"/>
      <c r="C36" s="249" t="s">
        <v>183</v>
      </c>
      <c r="D36" s="250"/>
      <c r="E36" s="30">
        <v>4</v>
      </c>
      <c r="F36" s="27">
        <v>0</v>
      </c>
      <c r="G36" s="27">
        <v>4</v>
      </c>
      <c r="H36" s="27">
        <v>0</v>
      </c>
      <c r="I36" s="28">
        <f>SUM(G36:H36)</f>
        <v>4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12314</v>
      </c>
      <c r="F37" s="27">
        <f>SUM(F33:F36)</f>
        <v>44</v>
      </c>
      <c r="G37" s="27">
        <f>SUM(G33:G36)</f>
        <v>12357</v>
      </c>
      <c r="H37" s="27">
        <f>SUM(H33:H36)</f>
        <v>1</v>
      </c>
      <c r="I37" s="28">
        <f>SUM(G37:H37)</f>
        <v>12358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16885</v>
      </c>
      <c r="F38" s="36">
        <v>0</v>
      </c>
      <c r="G38" s="46" t="s">
        <v>166</v>
      </c>
      <c r="H38" s="46" t="s">
        <v>180</v>
      </c>
      <c r="I38" s="37">
        <v>16885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5692</v>
      </c>
      <c r="F39" s="36">
        <v>0</v>
      </c>
      <c r="G39" s="36">
        <v>5676</v>
      </c>
      <c r="H39" s="36">
        <v>16</v>
      </c>
      <c r="I39" s="37">
        <f>SUM(G39:H39)</f>
        <v>5692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624</v>
      </c>
      <c r="F40" s="36">
        <v>0</v>
      </c>
      <c r="G40" s="36">
        <v>624</v>
      </c>
      <c r="H40" s="36">
        <v>0</v>
      </c>
      <c r="I40" s="37">
        <f>SUM(G40:H40)</f>
        <v>624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138873</v>
      </c>
      <c r="F41" s="36">
        <v>3</v>
      </c>
      <c r="G41" s="46" t="s">
        <v>184</v>
      </c>
      <c r="H41" s="46" t="s">
        <v>181</v>
      </c>
      <c r="I41" s="37">
        <v>138876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128729</v>
      </c>
      <c r="F42" s="36">
        <v>3</v>
      </c>
      <c r="G42" s="36">
        <v>128727</v>
      </c>
      <c r="H42" s="36">
        <v>5</v>
      </c>
      <c r="I42" s="37">
        <f>SUM(G42:H42)</f>
        <v>128732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9545</v>
      </c>
      <c r="F43" s="36">
        <v>0</v>
      </c>
      <c r="G43" s="46" t="s">
        <v>123</v>
      </c>
      <c r="H43" s="46" t="s">
        <v>123</v>
      </c>
      <c r="I43" s="37">
        <v>9545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5002</v>
      </c>
      <c r="F44" s="36">
        <v>0</v>
      </c>
      <c r="G44" s="46" t="s">
        <v>123</v>
      </c>
      <c r="H44" s="52" t="s">
        <v>123</v>
      </c>
      <c r="I44" s="37">
        <v>5002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13</v>
      </c>
      <c r="F45" s="53">
        <v>0</v>
      </c>
      <c r="G45" s="46" t="s">
        <v>123</v>
      </c>
      <c r="H45" s="52" t="s">
        <v>123</v>
      </c>
      <c r="I45" s="37">
        <v>13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166</v>
      </c>
      <c r="H46" s="52" t="s">
        <v>123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245</v>
      </c>
      <c r="F47" s="53">
        <v>0</v>
      </c>
      <c r="G47" s="36">
        <v>245</v>
      </c>
      <c r="H47" s="48">
        <v>0</v>
      </c>
      <c r="I47" s="37">
        <f>SUM(G47:H47)</f>
        <v>245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57186</v>
      </c>
      <c r="F48" s="53">
        <v>0</v>
      </c>
      <c r="G48" s="46" t="s">
        <v>34</v>
      </c>
      <c r="H48" s="52" t="s">
        <v>181</v>
      </c>
      <c r="I48" s="37">
        <v>57186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28746</v>
      </c>
      <c r="F49" s="53">
        <v>0</v>
      </c>
      <c r="G49" s="46" t="s">
        <v>123</v>
      </c>
      <c r="H49" s="52" t="s">
        <v>166</v>
      </c>
      <c r="I49" s="37">
        <v>28746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0</v>
      </c>
      <c r="F50" s="53">
        <v>0</v>
      </c>
      <c r="G50" s="46" t="s">
        <v>166</v>
      </c>
      <c r="H50" s="52" t="s">
        <v>123</v>
      </c>
      <c r="I50" s="37">
        <v>0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123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5079</v>
      </c>
      <c r="F52" s="53">
        <v>0</v>
      </c>
      <c r="G52" s="36">
        <v>5079</v>
      </c>
      <c r="H52" s="48">
        <v>0</v>
      </c>
      <c r="I52" s="37">
        <f>SUM(G52:H52)</f>
        <v>5079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608</v>
      </c>
      <c r="F53" s="53">
        <v>0</v>
      </c>
      <c r="G53" s="46" t="s">
        <v>123</v>
      </c>
      <c r="H53" s="52" t="s">
        <v>34</v>
      </c>
      <c r="I53" s="37">
        <v>608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166</v>
      </c>
      <c r="H54" s="59" t="s">
        <v>123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8月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136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185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390</v>
      </c>
      <c r="F61" s="68">
        <v>0</v>
      </c>
      <c r="G61" s="33" t="s">
        <v>181</v>
      </c>
      <c r="H61" s="69" t="s">
        <v>123</v>
      </c>
      <c r="I61" s="37">
        <v>390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3480</v>
      </c>
      <c r="F62" s="68">
        <v>32</v>
      </c>
      <c r="G62" s="33" t="s">
        <v>123</v>
      </c>
      <c r="H62" s="69" t="s">
        <v>167</v>
      </c>
      <c r="I62" s="37">
        <v>3512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124</v>
      </c>
      <c r="F63" s="68">
        <v>0</v>
      </c>
      <c r="G63" s="33" t="s">
        <v>184</v>
      </c>
      <c r="H63" s="69" t="s">
        <v>166</v>
      </c>
      <c r="I63" s="37">
        <v>124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3994</v>
      </c>
      <c r="F64" s="27">
        <f>SUM(F61:F63)</f>
        <v>32</v>
      </c>
      <c r="G64" s="33" t="s">
        <v>166</v>
      </c>
      <c r="H64" s="33" t="s">
        <v>123</v>
      </c>
      <c r="I64" s="28">
        <f>SUM(I61:I63)</f>
        <v>4026</v>
      </c>
    </row>
    <row r="65" spans="1:9" ht="23.1" customHeight="1" x14ac:dyDescent="0.15">
      <c r="A65" s="286" t="s">
        <v>186</v>
      </c>
      <c r="B65" s="287"/>
      <c r="C65" s="248" t="s">
        <v>126</v>
      </c>
      <c r="D65" s="70" t="s">
        <v>187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382</v>
      </c>
      <c r="F66" s="27">
        <v>0</v>
      </c>
      <c r="G66" s="27">
        <v>382</v>
      </c>
      <c r="H66" s="27">
        <v>0</v>
      </c>
      <c r="I66" s="37">
        <f t="shared" si="2"/>
        <v>382</v>
      </c>
    </row>
    <row r="67" spans="1:9" ht="23.1" customHeight="1" x14ac:dyDescent="0.15">
      <c r="A67" s="288"/>
      <c r="B67" s="289"/>
      <c r="C67" s="248" t="s">
        <v>155</v>
      </c>
      <c r="D67" s="70" t="s">
        <v>154</v>
      </c>
      <c r="E67" s="30">
        <v>1</v>
      </c>
      <c r="F67" s="27">
        <v>0</v>
      </c>
      <c r="G67" s="27">
        <v>1</v>
      </c>
      <c r="H67" s="27">
        <v>0</v>
      </c>
      <c r="I67" s="37">
        <f t="shared" si="2"/>
        <v>1</v>
      </c>
    </row>
    <row r="68" spans="1:9" ht="23.1" customHeight="1" x14ac:dyDescent="0.15">
      <c r="A68" s="288"/>
      <c r="B68" s="289"/>
      <c r="C68" s="295"/>
      <c r="D68" s="70" t="s">
        <v>127</v>
      </c>
      <c r="E68" s="30">
        <v>3432</v>
      </c>
      <c r="F68" s="27">
        <v>20</v>
      </c>
      <c r="G68" s="27">
        <v>3452</v>
      </c>
      <c r="H68" s="27">
        <v>0</v>
      </c>
      <c r="I68" s="37">
        <f t="shared" si="2"/>
        <v>3452</v>
      </c>
    </row>
    <row r="69" spans="1:9" ht="23.1" customHeight="1" x14ac:dyDescent="0.15">
      <c r="A69" s="288"/>
      <c r="B69" s="289"/>
      <c r="C69" s="248" t="s">
        <v>156</v>
      </c>
      <c r="D69" s="70" t="s">
        <v>154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116</v>
      </c>
      <c r="F70" s="27">
        <v>0</v>
      </c>
      <c r="G70" s="27">
        <v>116</v>
      </c>
      <c r="H70" s="27">
        <v>0</v>
      </c>
      <c r="I70" s="37">
        <f t="shared" si="2"/>
        <v>116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3931</v>
      </c>
      <c r="F71" s="27">
        <f>SUM(F65:F70)</f>
        <v>20</v>
      </c>
      <c r="G71" s="27">
        <f>SUM(G65:G70)</f>
        <v>3951</v>
      </c>
      <c r="H71" s="27">
        <f>SUM(H65:H70)</f>
        <v>0</v>
      </c>
      <c r="I71" s="37">
        <f t="shared" si="2"/>
        <v>3951</v>
      </c>
    </row>
    <row r="72" spans="1:9" ht="23.1" customHeight="1" x14ac:dyDescent="0.15">
      <c r="A72" s="286" t="s">
        <v>72</v>
      </c>
      <c r="B72" s="287"/>
      <c r="C72" s="249" t="s">
        <v>129</v>
      </c>
      <c r="D72" s="250"/>
      <c r="E72" s="71">
        <v>427</v>
      </c>
      <c r="F72" s="72">
        <v>0</v>
      </c>
      <c r="G72" s="27">
        <v>427</v>
      </c>
      <c r="H72" s="27">
        <v>0</v>
      </c>
      <c r="I72" s="37">
        <f t="shared" si="2"/>
        <v>427</v>
      </c>
    </row>
    <row r="73" spans="1:9" ht="23.1" customHeight="1" x14ac:dyDescent="0.15">
      <c r="A73" s="288"/>
      <c r="B73" s="289"/>
      <c r="C73" s="249" t="s">
        <v>130</v>
      </c>
      <c r="D73" s="250"/>
      <c r="E73" s="71">
        <v>3531</v>
      </c>
      <c r="F73" s="72">
        <v>32</v>
      </c>
      <c r="G73" s="27">
        <v>3563</v>
      </c>
      <c r="H73" s="27">
        <v>0</v>
      </c>
      <c r="I73" s="37">
        <f t="shared" si="2"/>
        <v>3563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144</v>
      </c>
      <c r="F74" s="72">
        <v>0</v>
      </c>
      <c r="G74" s="27">
        <v>144</v>
      </c>
      <c r="H74" s="27">
        <v>0</v>
      </c>
      <c r="I74" s="37">
        <f t="shared" si="2"/>
        <v>144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37</v>
      </c>
      <c r="F75" s="72">
        <v>0</v>
      </c>
      <c r="G75" s="27">
        <v>36</v>
      </c>
      <c r="H75" s="27">
        <v>1</v>
      </c>
      <c r="I75" s="37">
        <f t="shared" si="2"/>
        <v>37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4139</v>
      </c>
      <c r="F76" s="72">
        <f>SUM(F72:F75)</f>
        <v>32</v>
      </c>
      <c r="G76" s="72">
        <f>SUM(G72:G75)</f>
        <v>4170</v>
      </c>
      <c r="H76" s="72">
        <f>SUM(H72:H75)</f>
        <v>1</v>
      </c>
      <c r="I76" s="37">
        <f t="shared" si="2"/>
        <v>4171</v>
      </c>
    </row>
    <row r="77" spans="1:9" ht="23.1" customHeight="1" x14ac:dyDescent="0.15">
      <c r="A77" s="286" t="s">
        <v>77</v>
      </c>
      <c r="B77" s="287"/>
      <c r="C77" s="249" t="s">
        <v>129</v>
      </c>
      <c r="D77" s="250"/>
      <c r="E77" s="30">
        <v>3645</v>
      </c>
      <c r="F77" s="27">
        <v>1</v>
      </c>
      <c r="G77" s="33" t="s">
        <v>123</v>
      </c>
      <c r="H77" s="33" t="s">
        <v>123</v>
      </c>
      <c r="I77" s="37">
        <v>3646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31135</v>
      </c>
      <c r="F78" s="27">
        <v>524</v>
      </c>
      <c r="G78" s="33" t="s">
        <v>123</v>
      </c>
      <c r="H78" s="33" t="s">
        <v>123</v>
      </c>
      <c r="I78" s="37">
        <v>31659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1123</v>
      </c>
      <c r="F79" s="27">
        <v>18</v>
      </c>
      <c r="G79" s="33" t="s">
        <v>123</v>
      </c>
      <c r="H79" s="33" t="s">
        <v>123</v>
      </c>
      <c r="I79" s="37">
        <v>1141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371</v>
      </c>
      <c r="F80" s="74">
        <v>0</v>
      </c>
      <c r="G80" s="33" t="s">
        <v>123</v>
      </c>
      <c r="H80" s="33" t="s">
        <v>123</v>
      </c>
      <c r="I80" s="75">
        <v>371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36274</v>
      </c>
      <c r="F81" s="27">
        <f>SUM(F77:F80)</f>
        <v>543</v>
      </c>
      <c r="G81" s="33" t="s">
        <v>123</v>
      </c>
      <c r="H81" s="33" t="s">
        <v>123</v>
      </c>
      <c r="I81" s="28">
        <f>SUM(I77:I80)</f>
        <v>36817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32861</v>
      </c>
      <c r="F82" s="27">
        <v>0</v>
      </c>
      <c r="G82" s="33" t="s">
        <v>123</v>
      </c>
      <c r="H82" s="33" t="s">
        <v>123</v>
      </c>
      <c r="I82" s="28">
        <v>32861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32781</v>
      </c>
      <c r="F83" s="36">
        <v>0</v>
      </c>
      <c r="G83" s="46" t="s">
        <v>123</v>
      </c>
      <c r="H83" s="46" t="s">
        <v>123</v>
      </c>
      <c r="I83" s="37">
        <v>32781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9009</v>
      </c>
      <c r="F84" s="27">
        <v>0</v>
      </c>
      <c r="G84" s="33" t="s">
        <v>34</v>
      </c>
      <c r="H84" s="33" t="s">
        <v>34</v>
      </c>
      <c r="I84" s="28">
        <v>9009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530</v>
      </c>
      <c r="F85" s="27">
        <v>0</v>
      </c>
      <c r="G85" s="33" t="s">
        <v>34</v>
      </c>
      <c r="H85" s="33" t="s">
        <v>34</v>
      </c>
      <c r="I85" s="28">
        <v>530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42400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42400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303998</v>
      </c>
      <c r="F87" s="82">
        <v>28</v>
      </c>
      <c r="G87" s="46" t="s">
        <v>123</v>
      </c>
      <c r="H87" s="46" t="s">
        <v>123</v>
      </c>
      <c r="I87" s="37">
        <v>304026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769388</v>
      </c>
      <c r="F88" s="83">
        <f>SUM(F14,F17,F18,F21,F22,F76)</f>
        <v>15089</v>
      </c>
      <c r="G88" s="83">
        <f>SUM(G14,G17,G21,G22,G76)</f>
        <v>784359</v>
      </c>
      <c r="H88" s="83">
        <f>SUM(H14,H17,H21,H22,H76)</f>
        <v>118</v>
      </c>
      <c r="I88" s="87">
        <f>SUM(I14,I17,I18,I21,I22,I76)</f>
        <v>784477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1410005</v>
      </c>
      <c r="F89" s="84">
        <f>SUM(F14,F17,F18,F21,F22,F28,F29,F37,F38,F39,F40,F41,F48,F50,F51,F52,F53,F54,F76)</f>
        <v>15138</v>
      </c>
      <c r="G89" s="85" t="s">
        <v>123</v>
      </c>
      <c r="H89" s="85" t="s">
        <v>123</v>
      </c>
      <c r="I89" s="87">
        <f>SUM(I14,I17,I18,I21,I22,I28,I29,I37,I38,I39,I40,I41,I48,I50,I51,I52,I53,I54,I76)</f>
        <v>1425143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313913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0.11728408826649422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316561</v>
      </c>
      <c r="F96" s="100">
        <v>2641</v>
      </c>
      <c r="G96" s="100">
        <v>319202</v>
      </c>
      <c r="H96" s="101" t="s">
        <v>123</v>
      </c>
      <c r="I96" s="102">
        <f t="shared" ref="I96" si="3">SUM(G96:H96)</f>
        <v>319202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108783</v>
      </c>
      <c r="F100" s="106">
        <f>F10+F95</f>
        <v>0</v>
      </c>
      <c r="G100" s="106">
        <f>G10+G95</f>
        <v>108780</v>
      </c>
      <c r="H100" s="106">
        <f>H10</f>
        <v>3</v>
      </c>
      <c r="I100" s="107">
        <f>I10+I95</f>
        <v>108783</v>
      </c>
    </row>
    <row r="101" spans="1:9" s="17" customFormat="1" ht="23.1" hidden="1" customHeight="1" x14ac:dyDescent="0.15">
      <c r="A101" s="321"/>
      <c r="B101" s="322"/>
      <c r="C101" s="326"/>
      <c r="D101" s="141" t="s">
        <v>16</v>
      </c>
      <c r="E101" s="35">
        <f>E11</f>
        <v>678</v>
      </c>
      <c r="F101" s="35">
        <f t="shared" ref="F101:I101" si="4">F11</f>
        <v>0</v>
      </c>
      <c r="G101" s="35">
        <f t="shared" si="4"/>
        <v>678</v>
      </c>
      <c r="H101" s="35">
        <f>H11</f>
        <v>0</v>
      </c>
      <c r="I101" s="37">
        <f t="shared" si="4"/>
        <v>678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109461</v>
      </c>
      <c r="F102" s="108">
        <f>F100+F101</f>
        <v>0</v>
      </c>
      <c r="G102" s="108">
        <f>G100+G101</f>
        <v>109458</v>
      </c>
      <c r="H102" s="108">
        <f t="shared" ref="H102:I102" si="5">H100+H101</f>
        <v>3</v>
      </c>
      <c r="I102" s="60">
        <f t="shared" si="5"/>
        <v>109461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647964</v>
      </c>
      <c r="F103" s="106">
        <f>F15+F96</f>
        <v>7978</v>
      </c>
      <c r="G103" s="106">
        <f>G15+G96</f>
        <v>655850</v>
      </c>
      <c r="H103" s="106">
        <f>H15</f>
        <v>92</v>
      </c>
      <c r="I103" s="107">
        <f t="shared" ref="I103" si="6">I15+I96</f>
        <v>655942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272236</v>
      </c>
      <c r="F104" s="110">
        <f t="shared" ref="F104:I104" si="7">F16</f>
        <v>9591</v>
      </c>
      <c r="G104" s="110">
        <f t="shared" si="7"/>
        <v>281805</v>
      </c>
      <c r="H104" s="111">
        <f t="shared" si="7"/>
        <v>22</v>
      </c>
      <c r="I104" s="112">
        <f t="shared" si="7"/>
        <v>281827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920200</v>
      </c>
      <c r="F105" s="108">
        <f t="shared" ref="F105:I105" si="8">F103+F104</f>
        <v>17569</v>
      </c>
      <c r="G105" s="108">
        <f t="shared" si="8"/>
        <v>937655</v>
      </c>
      <c r="H105" s="114">
        <f t="shared" si="8"/>
        <v>114</v>
      </c>
      <c r="I105" s="60">
        <f t="shared" si="8"/>
        <v>937769</v>
      </c>
    </row>
    <row r="106" spans="1:9" s="17" customFormat="1" ht="23.1" customHeight="1" thickBot="1" x14ac:dyDescent="0.2">
      <c r="A106" s="316" t="s">
        <v>135</v>
      </c>
      <c r="B106" s="317"/>
      <c r="C106" s="317"/>
      <c r="D106" s="335"/>
      <c r="E106" s="83">
        <f>E88+E95+E96</f>
        <v>1085949</v>
      </c>
      <c r="F106" s="83">
        <f>F88+F95+F96</f>
        <v>17730</v>
      </c>
      <c r="G106" s="83">
        <f>G88+G95+G96</f>
        <v>1103561</v>
      </c>
      <c r="H106" s="83">
        <f>H88</f>
        <v>118</v>
      </c>
      <c r="I106" s="87">
        <f>I88+I95+I96</f>
        <v>1103679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1726566</v>
      </c>
      <c r="F107" s="84">
        <f>F89+F95+F96</f>
        <v>17779</v>
      </c>
      <c r="G107" s="85" t="s">
        <v>123</v>
      </c>
      <c r="H107" s="85" t="s">
        <v>123</v>
      </c>
      <c r="I107" s="87">
        <f>I89+I95+I96</f>
        <v>1744345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0.69947076518844198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8月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177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136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125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394609</v>
      </c>
      <c r="F123" s="105">
        <f>F29</f>
        <v>2</v>
      </c>
      <c r="G123" s="119" t="s">
        <v>123</v>
      </c>
      <c r="H123" s="119" t="s">
        <v>123</v>
      </c>
      <c r="I123" s="107">
        <f>I29</f>
        <v>394611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494</v>
      </c>
      <c r="F124" s="36">
        <v>0</v>
      </c>
      <c r="G124" s="46" t="s">
        <v>123</v>
      </c>
      <c r="H124" s="46" t="s">
        <v>166</v>
      </c>
      <c r="I124" s="37">
        <v>494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394115</v>
      </c>
      <c r="F125" s="114">
        <f>F123-F124</f>
        <v>2</v>
      </c>
      <c r="G125" s="58" t="s">
        <v>123</v>
      </c>
      <c r="H125" s="58" t="s">
        <v>123</v>
      </c>
      <c r="I125" s="60">
        <f>I123-I124</f>
        <v>394117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188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1014092</v>
      </c>
      <c r="D130" s="131">
        <v>77804</v>
      </c>
      <c r="E130" s="132">
        <v>10734</v>
      </c>
      <c r="F130" s="130">
        <v>340</v>
      </c>
      <c r="G130" s="131">
        <v>2</v>
      </c>
      <c r="H130" s="355">
        <v>1102972</v>
      </c>
      <c r="I130" s="356"/>
    </row>
    <row r="131" spans="1:9" ht="21.95" customHeight="1" thickBot="1" x14ac:dyDescent="0.2">
      <c r="A131" s="357" t="s">
        <v>115</v>
      </c>
      <c r="B131" s="358"/>
      <c r="C131" s="133">
        <v>181</v>
      </c>
      <c r="D131" s="134">
        <v>0</v>
      </c>
      <c r="E131" s="135">
        <v>0</v>
      </c>
      <c r="F131" s="133">
        <v>0</v>
      </c>
      <c r="G131" s="134">
        <v>0</v>
      </c>
      <c r="H131" s="359">
        <v>181</v>
      </c>
      <c r="I131" s="360"/>
    </row>
    <row r="132" spans="1:9" ht="21.95" customHeight="1" thickBot="1" x14ac:dyDescent="0.2">
      <c r="A132" s="361" t="s">
        <v>116</v>
      </c>
      <c r="B132" s="362"/>
      <c r="C132" s="136">
        <v>6367681500</v>
      </c>
      <c r="D132" s="137">
        <v>394284500</v>
      </c>
      <c r="E132" s="136">
        <v>52304500</v>
      </c>
      <c r="F132" s="138">
        <v>986000</v>
      </c>
      <c r="G132" s="87">
        <v>8800</v>
      </c>
      <c r="H132" s="363">
        <v>6815265300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189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190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150372</v>
      </c>
      <c r="F10" s="23">
        <v>0</v>
      </c>
      <c r="G10" s="23">
        <v>149972</v>
      </c>
      <c r="H10" s="23">
        <v>400</v>
      </c>
      <c r="I10" s="24">
        <f t="shared" ref="I10:I17" si="0">SUM(G10:H10)</f>
        <v>150372</v>
      </c>
    </row>
    <row r="11" spans="1:9" ht="23.1" customHeight="1" x14ac:dyDescent="0.15">
      <c r="A11" s="220"/>
      <c r="B11" s="221"/>
      <c r="C11" s="225"/>
      <c r="D11" s="144" t="s">
        <v>191</v>
      </c>
      <c r="E11" s="26">
        <v>805</v>
      </c>
      <c r="F11" s="27">
        <v>0</v>
      </c>
      <c r="G11" s="27">
        <v>805</v>
      </c>
      <c r="H11" s="27">
        <v>0</v>
      </c>
      <c r="I11" s="28">
        <f t="shared" si="0"/>
        <v>805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22385</v>
      </c>
      <c r="F12" s="27">
        <v>0</v>
      </c>
      <c r="G12" s="27">
        <v>22385</v>
      </c>
      <c r="H12" s="27">
        <v>0</v>
      </c>
      <c r="I12" s="28">
        <f t="shared" si="0"/>
        <v>22385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21547</v>
      </c>
      <c r="F13" s="27">
        <v>18</v>
      </c>
      <c r="G13" s="27">
        <v>21565</v>
      </c>
      <c r="H13" s="27">
        <v>0</v>
      </c>
      <c r="I13" s="28">
        <f t="shared" si="0"/>
        <v>21565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195109</v>
      </c>
      <c r="F14" s="27">
        <f>SUM(F10:F13)</f>
        <v>18</v>
      </c>
      <c r="G14" s="27">
        <f>SUM(G10:G13)</f>
        <v>194727</v>
      </c>
      <c r="H14" s="27">
        <f>SUM(H10:H13)</f>
        <v>400</v>
      </c>
      <c r="I14" s="28">
        <f t="shared" si="0"/>
        <v>195127</v>
      </c>
    </row>
    <row r="15" spans="1:9" ht="23.1" customHeight="1" x14ac:dyDescent="0.15">
      <c r="A15" s="229" t="s">
        <v>192</v>
      </c>
      <c r="B15" s="230"/>
      <c r="C15" s="231"/>
      <c r="D15" s="144" t="s">
        <v>18</v>
      </c>
      <c r="E15" s="30">
        <v>365420</v>
      </c>
      <c r="F15" s="27">
        <v>6675</v>
      </c>
      <c r="G15" s="27">
        <v>371980</v>
      </c>
      <c r="H15" s="27">
        <v>115</v>
      </c>
      <c r="I15" s="28">
        <f t="shared" si="0"/>
        <v>372095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308033</v>
      </c>
      <c r="F16" s="27">
        <v>12352</v>
      </c>
      <c r="G16" s="27">
        <v>320351</v>
      </c>
      <c r="H16" s="27">
        <v>34</v>
      </c>
      <c r="I16" s="28">
        <f t="shared" si="0"/>
        <v>320385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673453</v>
      </c>
      <c r="F17" s="27">
        <f>SUM(F15:F16)</f>
        <v>19027</v>
      </c>
      <c r="G17" s="27">
        <f>SUM(G15:G16)</f>
        <v>692331</v>
      </c>
      <c r="H17" s="26">
        <f>SUM(H15:H16)</f>
        <v>149</v>
      </c>
      <c r="I17" s="28">
        <f t="shared" si="0"/>
        <v>692480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562</v>
      </c>
      <c r="F19" s="27">
        <v>5</v>
      </c>
      <c r="G19" s="27">
        <v>567</v>
      </c>
      <c r="H19" s="27">
        <v>0</v>
      </c>
      <c r="I19" s="28">
        <f t="shared" ref="I19:I25" si="1">SUM(G19:H19)</f>
        <v>567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8778</v>
      </c>
      <c r="F20" s="27">
        <v>105</v>
      </c>
      <c r="G20" s="27">
        <v>8883</v>
      </c>
      <c r="H20" s="27">
        <v>0</v>
      </c>
      <c r="I20" s="28">
        <f t="shared" si="1"/>
        <v>8883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9340</v>
      </c>
      <c r="F21" s="27">
        <f>SUM(F19:F20)</f>
        <v>110</v>
      </c>
      <c r="G21" s="27">
        <f>SUM(G19:G20)</f>
        <v>9450</v>
      </c>
      <c r="H21" s="26">
        <f>SUM(H19:H20)</f>
        <v>0</v>
      </c>
      <c r="I21" s="28">
        <f t="shared" si="1"/>
        <v>9450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1282</v>
      </c>
      <c r="F22" s="36">
        <v>0</v>
      </c>
      <c r="G22" s="36">
        <v>1282</v>
      </c>
      <c r="H22" s="36">
        <v>0</v>
      </c>
      <c r="I22" s="37">
        <f t="shared" si="1"/>
        <v>1282</v>
      </c>
    </row>
    <row r="23" spans="1:9" ht="23.1" customHeight="1" x14ac:dyDescent="0.15">
      <c r="A23" s="147"/>
      <c r="B23" s="148"/>
      <c r="C23" s="243" t="s">
        <v>27</v>
      </c>
      <c r="D23" s="244"/>
      <c r="E23" s="35">
        <v>67</v>
      </c>
      <c r="F23" s="36">
        <v>0</v>
      </c>
      <c r="G23" s="36">
        <v>67</v>
      </c>
      <c r="H23" s="36">
        <v>0</v>
      </c>
      <c r="I23" s="37">
        <f t="shared" si="1"/>
        <v>67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465</v>
      </c>
      <c r="F25" s="36">
        <v>0</v>
      </c>
      <c r="G25" s="36">
        <v>465</v>
      </c>
      <c r="H25" s="36">
        <v>0</v>
      </c>
      <c r="I25" s="37">
        <f t="shared" si="1"/>
        <v>465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2127</v>
      </c>
      <c r="F26" s="27">
        <v>0</v>
      </c>
      <c r="G26" s="33" t="s">
        <v>24</v>
      </c>
      <c r="H26" s="33" t="s">
        <v>24</v>
      </c>
      <c r="I26" s="28">
        <v>2127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7289</v>
      </c>
      <c r="F27" s="27">
        <v>0</v>
      </c>
      <c r="G27" s="33" t="s">
        <v>24</v>
      </c>
      <c r="H27" s="33" t="s">
        <v>24</v>
      </c>
      <c r="I27" s="28">
        <v>7289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9416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9416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407753</v>
      </c>
      <c r="F29" s="27">
        <v>0</v>
      </c>
      <c r="G29" s="33" t="s">
        <v>123</v>
      </c>
      <c r="H29" s="33" t="s">
        <v>160</v>
      </c>
      <c r="I29" s="28">
        <v>407753</v>
      </c>
    </row>
    <row r="30" spans="1:9" ht="23.1" customHeight="1" x14ac:dyDescent="0.15">
      <c r="A30" s="251"/>
      <c r="B30" s="252"/>
      <c r="C30" s="243" t="s">
        <v>193</v>
      </c>
      <c r="D30" s="244"/>
      <c r="E30" s="30">
        <v>149559</v>
      </c>
      <c r="F30" s="27">
        <v>0</v>
      </c>
      <c r="G30" s="33" t="s">
        <v>34</v>
      </c>
      <c r="H30" s="33" t="s">
        <v>34</v>
      </c>
      <c r="I30" s="28">
        <v>149559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17036</v>
      </c>
      <c r="F31" s="27">
        <v>0</v>
      </c>
      <c r="G31" s="33" t="s">
        <v>194</v>
      </c>
      <c r="H31" s="33" t="s">
        <v>167</v>
      </c>
      <c r="I31" s="28">
        <v>17036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48943</v>
      </c>
      <c r="F32" s="27">
        <v>0</v>
      </c>
      <c r="G32" s="33" t="s">
        <v>194</v>
      </c>
      <c r="H32" s="33" t="s">
        <v>34</v>
      </c>
      <c r="I32" s="28">
        <v>48943</v>
      </c>
    </row>
    <row r="33" spans="1:9" ht="23.1" customHeight="1" x14ac:dyDescent="0.15">
      <c r="A33" s="253" t="s">
        <v>195</v>
      </c>
      <c r="B33" s="254"/>
      <c r="C33" s="249" t="s">
        <v>149</v>
      </c>
      <c r="D33" s="250"/>
      <c r="E33" s="30">
        <v>10310</v>
      </c>
      <c r="F33" s="27">
        <v>35</v>
      </c>
      <c r="G33" s="27">
        <v>10345</v>
      </c>
      <c r="H33" s="27">
        <v>0</v>
      </c>
      <c r="I33" s="28">
        <f>SUM(G33:H33)</f>
        <v>10345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2331</v>
      </c>
      <c r="F34" s="27">
        <v>14</v>
      </c>
      <c r="G34" s="27">
        <v>2345</v>
      </c>
      <c r="H34" s="27">
        <v>0</v>
      </c>
      <c r="I34" s="28">
        <f>SUM(G34:H34)</f>
        <v>2345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3</v>
      </c>
      <c r="F35" s="27">
        <v>0</v>
      </c>
      <c r="G35" s="27">
        <v>3</v>
      </c>
      <c r="H35" s="27">
        <v>0</v>
      </c>
      <c r="I35" s="28">
        <f>SUM(G35:H35)</f>
        <v>3</v>
      </c>
    </row>
    <row r="36" spans="1:9" ht="23.1" customHeight="1" x14ac:dyDescent="0.15">
      <c r="A36" s="220"/>
      <c r="B36" s="255"/>
      <c r="C36" s="249" t="s">
        <v>151</v>
      </c>
      <c r="D36" s="250"/>
      <c r="E36" s="30">
        <v>1</v>
      </c>
      <c r="F36" s="27">
        <v>0</v>
      </c>
      <c r="G36" s="27">
        <v>1</v>
      </c>
      <c r="H36" s="27">
        <v>0</v>
      </c>
      <c r="I36" s="28">
        <f>SUM(G36:H36)</f>
        <v>1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12645</v>
      </c>
      <c r="F37" s="27">
        <f>SUM(F33:F36)</f>
        <v>49</v>
      </c>
      <c r="G37" s="27">
        <f>SUM(G33:G36)</f>
        <v>12694</v>
      </c>
      <c r="H37" s="27">
        <f>SUM(H33:H36)</f>
        <v>0</v>
      </c>
      <c r="I37" s="28">
        <f>SUM(G37:H37)</f>
        <v>12694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19406</v>
      </c>
      <c r="F38" s="36">
        <v>0</v>
      </c>
      <c r="G38" s="46" t="s">
        <v>167</v>
      </c>
      <c r="H38" s="46" t="s">
        <v>34</v>
      </c>
      <c r="I38" s="37">
        <v>19406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5691</v>
      </c>
      <c r="F39" s="36">
        <v>0</v>
      </c>
      <c r="G39" s="36">
        <v>5691</v>
      </c>
      <c r="H39" s="36">
        <v>0</v>
      </c>
      <c r="I39" s="37">
        <f>SUM(G39:H39)</f>
        <v>5691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867</v>
      </c>
      <c r="F40" s="36">
        <v>0</v>
      </c>
      <c r="G40" s="36">
        <v>867</v>
      </c>
      <c r="H40" s="36">
        <v>0</v>
      </c>
      <c r="I40" s="37">
        <f>SUM(G40:H40)</f>
        <v>867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143888</v>
      </c>
      <c r="F41" s="36">
        <v>0</v>
      </c>
      <c r="G41" s="46" t="s">
        <v>34</v>
      </c>
      <c r="H41" s="46" t="s">
        <v>123</v>
      </c>
      <c r="I41" s="37">
        <v>143888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133786</v>
      </c>
      <c r="F42" s="36">
        <v>0</v>
      </c>
      <c r="G42" s="36">
        <v>133783</v>
      </c>
      <c r="H42" s="36">
        <v>3</v>
      </c>
      <c r="I42" s="37">
        <f>SUM(G42:H42)</f>
        <v>133786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9427</v>
      </c>
      <c r="F43" s="36">
        <v>0</v>
      </c>
      <c r="G43" s="46" t="s">
        <v>123</v>
      </c>
      <c r="H43" s="46" t="s">
        <v>123</v>
      </c>
      <c r="I43" s="37">
        <v>9427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5044</v>
      </c>
      <c r="F44" s="36">
        <v>0</v>
      </c>
      <c r="G44" s="46" t="s">
        <v>123</v>
      </c>
      <c r="H44" s="52" t="s">
        <v>123</v>
      </c>
      <c r="I44" s="37">
        <v>5044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40</v>
      </c>
      <c r="F45" s="53">
        <v>0</v>
      </c>
      <c r="G45" s="46" t="s">
        <v>194</v>
      </c>
      <c r="H45" s="52" t="s">
        <v>34</v>
      </c>
      <c r="I45" s="37">
        <v>40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1</v>
      </c>
      <c r="F46" s="53">
        <v>0</v>
      </c>
      <c r="G46" s="46" t="s">
        <v>123</v>
      </c>
      <c r="H46" s="52" t="s">
        <v>123</v>
      </c>
      <c r="I46" s="37">
        <v>1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280</v>
      </c>
      <c r="F47" s="53">
        <v>0</v>
      </c>
      <c r="G47" s="36">
        <v>280</v>
      </c>
      <c r="H47" s="48">
        <v>0</v>
      </c>
      <c r="I47" s="37">
        <f>SUM(G47:H47)</f>
        <v>280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54348</v>
      </c>
      <c r="F48" s="53">
        <v>0</v>
      </c>
      <c r="G48" s="46" t="s">
        <v>123</v>
      </c>
      <c r="H48" s="52" t="s">
        <v>123</v>
      </c>
      <c r="I48" s="37">
        <v>54348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30240</v>
      </c>
      <c r="F49" s="53">
        <v>0</v>
      </c>
      <c r="G49" s="46" t="s">
        <v>34</v>
      </c>
      <c r="H49" s="52" t="s">
        <v>123</v>
      </c>
      <c r="I49" s="37">
        <v>30240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3</v>
      </c>
      <c r="F50" s="53">
        <v>0</v>
      </c>
      <c r="G50" s="46" t="s">
        <v>167</v>
      </c>
      <c r="H50" s="52" t="s">
        <v>34</v>
      </c>
      <c r="I50" s="37">
        <v>3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160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6663</v>
      </c>
      <c r="F52" s="53">
        <v>0</v>
      </c>
      <c r="G52" s="36">
        <v>6663</v>
      </c>
      <c r="H52" s="48">
        <v>0</v>
      </c>
      <c r="I52" s="37">
        <f>SUM(G52:H52)</f>
        <v>6663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729</v>
      </c>
      <c r="F53" s="53">
        <v>0</v>
      </c>
      <c r="G53" s="46" t="s">
        <v>123</v>
      </c>
      <c r="H53" s="52" t="s">
        <v>123</v>
      </c>
      <c r="I53" s="37">
        <v>729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123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 9月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196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125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412</v>
      </c>
      <c r="F61" s="68">
        <v>0</v>
      </c>
      <c r="G61" s="33" t="s">
        <v>167</v>
      </c>
      <c r="H61" s="69" t="s">
        <v>167</v>
      </c>
      <c r="I61" s="37">
        <v>412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3972</v>
      </c>
      <c r="F62" s="68">
        <v>30</v>
      </c>
      <c r="G62" s="33" t="s">
        <v>34</v>
      </c>
      <c r="H62" s="69" t="s">
        <v>123</v>
      </c>
      <c r="I62" s="37">
        <v>4002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123</v>
      </c>
      <c r="F63" s="68">
        <v>1</v>
      </c>
      <c r="G63" s="33" t="s">
        <v>123</v>
      </c>
      <c r="H63" s="69" t="s">
        <v>34</v>
      </c>
      <c r="I63" s="37">
        <v>124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4507</v>
      </c>
      <c r="F64" s="27">
        <f>SUM(F61:F63)</f>
        <v>31</v>
      </c>
      <c r="G64" s="33" t="s">
        <v>123</v>
      </c>
      <c r="H64" s="33" t="s">
        <v>123</v>
      </c>
      <c r="I64" s="28">
        <f>SUM(I61:I63)</f>
        <v>4538</v>
      </c>
    </row>
    <row r="65" spans="1:9" ht="23.1" customHeight="1" x14ac:dyDescent="0.15">
      <c r="A65" s="286" t="s">
        <v>197</v>
      </c>
      <c r="B65" s="287"/>
      <c r="C65" s="248" t="s">
        <v>126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127</v>
      </c>
      <c r="E66" s="30">
        <v>398</v>
      </c>
      <c r="F66" s="27">
        <v>0</v>
      </c>
      <c r="G66" s="27">
        <v>398</v>
      </c>
      <c r="H66" s="27">
        <v>0</v>
      </c>
      <c r="I66" s="37">
        <f t="shared" si="2"/>
        <v>398</v>
      </c>
    </row>
    <row r="67" spans="1:9" ht="23.1" customHeight="1" x14ac:dyDescent="0.15">
      <c r="A67" s="288"/>
      <c r="B67" s="289"/>
      <c r="C67" s="248" t="s">
        <v>155</v>
      </c>
      <c r="D67" s="70" t="s">
        <v>66</v>
      </c>
      <c r="E67" s="30">
        <v>3</v>
      </c>
      <c r="F67" s="27">
        <v>0</v>
      </c>
      <c r="G67" s="27">
        <v>3</v>
      </c>
      <c r="H67" s="27">
        <v>0</v>
      </c>
      <c r="I67" s="37">
        <f t="shared" si="2"/>
        <v>3</v>
      </c>
    </row>
    <row r="68" spans="1:9" ht="23.1" customHeight="1" x14ac:dyDescent="0.15">
      <c r="A68" s="288"/>
      <c r="B68" s="289"/>
      <c r="C68" s="295"/>
      <c r="D68" s="70" t="s">
        <v>191</v>
      </c>
      <c r="E68" s="30">
        <v>3909</v>
      </c>
      <c r="F68" s="27">
        <v>26</v>
      </c>
      <c r="G68" s="27">
        <v>3935</v>
      </c>
      <c r="H68" s="27">
        <v>0</v>
      </c>
      <c r="I68" s="37">
        <f t="shared" si="2"/>
        <v>3935</v>
      </c>
    </row>
    <row r="69" spans="1:9" ht="23.1" customHeight="1" x14ac:dyDescent="0.15">
      <c r="A69" s="288"/>
      <c r="B69" s="289"/>
      <c r="C69" s="248" t="s">
        <v>70</v>
      </c>
      <c r="D69" s="70" t="s">
        <v>198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127</v>
      </c>
      <c r="E70" s="30">
        <v>114</v>
      </c>
      <c r="F70" s="27">
        <v>1</v>
      </c>
      <c r="G70" s="27">
        <v>115</v>
      </c>
      <c r="H70" s="27">
        <v>0</v>
      </c>
      <c r="I70" s="37">
        <f t="shared" si="2"/>
        <v>115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4424</v>
      </c>
      <c r="F71" s="27">
        <f>SUM(F65:F70)</f>
        <v>27</v>
      </c>
      <c r="G71" s="27">
        <f>SUM(G65:G70)</f>
        <v>4451</v>
      </c>
      <c r="H71" s="27">
        <f>SUM(H65:H70)</f>
        <v>0</v>
      </c>
      <c r="I71" s="37">
        <f t="shared" si="2"/>
        <v>4451</v>
      </c>
    </row>
    <row r="72" spans="1:9" ht="23.1" customHeight="1" x14ac:dyDescent="0.15">
      <c r="A72" s="286" t="s">
        <v>157</v>
      </c>
      <c r="B72" s="287"/>
      <c r="C72" s="249" t="s">
        <v>128</v>
      </c>
      <c r="D72" s="250"/>
      <c r="E72" s="71">
        <v>445</v>
      </c>
      <c r="F72" s="72">
        <v>0</v>
      </c>
      <c r="G72" s="27">
        <v>444</v>
      </c>
      <c r="H72" s="27">
        <v>1</v>
      </c>
      <c r="I72" s="37">
        <f t="shared" si="2"/>
        <v>445</v>
      </c>
    </row>
    <row r="73" spans="1:9" ht="23.1" customHeight="1" x14ac:dyDescent="0.15">
      <c r="A73" s="288"/>
      <c r="B73" s="289"/>
      <c r="C73" s="249" t="s">
        <v>192</v>
      </c>
      <c r="D73" s="250"/>
      <c r="E73" s="71">
        <v>4025</v>
      </c>
      <c r="F73" s="72">
        <v>31</v>
      </c>
      <c r="G73" s="27">
        <v>4056</v>
      </c>
      <c r="H73" s="27">
        <v>0</v>
      </c>
      <c r="I73" s="37">
        <f t="shared" si="2"/>
        <v>4056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134</v>
      </c>
      <c r="F74" s="72">
        <v>1</v>
      </c>
      <c r="G74" s="27">
        <v>135</v>
      </c>
      <c r="H74" s="27">
        <v>0</v>
      </c>
      <c r="I74" s="37">
        <f t="shared" si="2"/>
        <v>135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40</v>
      </c>
      <c r="F75" s="72">
        <v>0</v>
      </c>
      <c r="G75" s="27">
        <v>40</v>
      </c>
      <c r="H75" s="27">
        <v>0</v>
      </c>
      <c r="I75" s="37">
        <f t="shared" si="2"/>
        <v>40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4644</v>
      </c>
      <c r="F76" s="72">
        <f>SUM(F72:F75)</f>
        <v>32</v>
      </c>
      <c r="G76" s="72">
        <f>SUM(G72:G75)</f>
        <v>4675</v>
      </c>
      <c r="H76" s="72">
        <f>SUM(H72:H75)</f>
        <v>1</v>
      </c>
      <c r="I76" s="37">
        <f t="shared" si="2"/>
        <v>4676</v>
      </c>
    </row>
    <row r="77" spans="1:9" ht="23.1" customHeight="1" x14ac:dyDescent="0.15">
      <c r="A77" s="286" t="s">
        <v>77</v>
      </c>
      <c r="B77" s="287"/>
      <c r="C77" s="249" t="s">
        <v>199</v>
      </c>
      <c r="D77" s="250"/>
      <c r="E77" s="30">
        <v>3487</v>
      </c>
      <c r="F77" s="27">
        <v>0</v>
      </c>
      <c r="G77" s="33" t="s">
        <v>194</v>
      </c>
      <c r="H77" s="33" t="s">
        <v>194</v>
      </c>
      <c r="I77" s="37">
        <v>3487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33320</v>
      </c>
      <c r="F78" s="27">
        <v>635</v>
      </c>
      <c r="G78" s="33" t="s">
        <v>123</v>
      </c>
      <c r="H78" s="33" t="s">
        <v>167</v>
      </c>
      <c r="I78" s="37">
        <v>33955</v>
      </c>
    </row>
    <row r="79" spans="1:9" ht="23.1" customHeight="1" x14ac:dyDescent="0.15">
      <c r="A79" s="288"/>
      <c r="B79" s="289"/>
      <c r="C79" s="249" t="s">
        <v>200</v>
      </c>
      <c r="D79" s="250"/>
      <c r="E79" s="30">
        <v>1112</v>
      </c>
      <c r="F79" s="27">
        <v>20</v>
      </c>
      <c r="G79" s="33" t="s">
        <v>123</v>
      </c>
      <c r="H79" s="33" t="s">
        <v>194</v>
      </c>
      <c r="I79" s="37">
        <v>1132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354</v>
      </c>
      <c r="F80" s="74">
        <v>0</v>
      </c>
      <c r="G80" s="33" t="s">
        <v>123</v>
      </c>
      <c r="H80" s="33" t="s">
        <v>123</v>
      </c>
      <c r="I80" s="75">
        <v>354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38273</v>
      </c>
      <c r="F81" s="27">
        <f>SUM(F77:F80)</f>
        <v>655</v>
      </c>
      <c r="G81" s="33" t="s">
        <v>123</v>
      </c>
      <c r="H81" s="33" t="s">
        <v>123</v>
      </c>
      <c r="I81" s="28">
        <f>SUM(I77:I80)</f>
        <v>38928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45626</v>
      </c>
      <c r="F82" s="27">
        <v>0</v>
      </c>
      <c r="G82" s="33" t="s">
        <v>34</v>
      </c>
      <c r="H82" s="33" t="s">
        <v>123</v>
      </c>
      <c r="I82" s="28">
        <v>45626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45537</v>
      </c>
      <c r="F83" s="36">
        <v>0</v>
      </c>
      <c r="G83" s="46" t="s">
        <v>123</v>
      </c>
      <c r="H83" s="46" t="s">
        <v>123</v>
      </c>
      <c r="I83" s="37">
        <v>45537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9457</v>
      </c>
      <c r="F84" s="27">
        <v>0</v>
      </c>
      <c r="G84" s="33" t="s">
        <v>123</v>
      </c>
      <c r="H84" s="33" t="s">
        <v>123</v>
      </c>
      <c r="I84" s="28">
        <v>9457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562</v>
      </c>
      <c r="F85" s="27">
        <v>0</v>
      </c>
      <c r="G85" s="33" t="s">
        <v>123</v>
      </c>
      <c r="H85" s="33" t="s">
        <v>123</v>
      </c>
      <c r="I85" s="28">
        <v>562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55645</v>
      </c>
      <c r="F86" s="72">
        <f>SUM(F82,F84,F85)</f>
        <v>0</v>
      </c>
      <c r="G86" s="33" t="s">
        <v>123</v>
      </c>
      <c r="H86" s="79" t="s">
        <v>123</v>
      </c>
      <c r="I86" s="80">
        <f>SUM(I82,I84,I85)</f>
        <v>55645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353277</v>
      </c>
      <c r="F87" s="82">
        <v>18</v>
      </c>
      <c r="G87" s="46" t="s">
        <v>123</v>
      </c>
      <c r="H87" s="46" t="s">
        <v>123</v>
      </c>
      <c r="I87" s="37">
        <v>353295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883828</v>
      </c>
      <c r="F88" s="83">
        <f>SUM(F14,F17,F18,F21,F22,F76)</f>
        <v>19187</v>
      </c>
      <c r="G88" s="83">
        <f>SUM(G14,G17,G21,G22,G76)</f>
        <v>902465</v>
      </c>
      <c r="H88" s="83">
        <f>SUM(H14,H17,H21,H22,H76)</f>
        <v>550</v>
      </c>
      <c r="I88" s="87">
        <f>SUM(I14,I17,I18,I21,I22,I76)</f>
        <v>903015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1545237</v>
      </c>
      <c r="F89" s="84">
        <f>SUM(F14,F17,F18,F21,F22,F28,F29,F37,F38,F39,F40,F41,F48,F50,F51,F52,F53,F54,F76)</f>
        <v>19236</v>
      </c>
      <c r="G89" s="85" t="s">
        <v>123</v>
      </c>
      <c r="H89" s="85" t="s">
        <v>123</v>
      </c>
      <c r="I89" s="87">
        <f>SUM(I14,I17,I18,I21,I22,I28,I29,I37,I38,I39,I40,I41,I48,I50,I51,I52,I53,I54,I76)</f>
        <v>1564473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123</v>
      </c>
      <c r="H90" s="85" t="s">
        <v>123</v>
      </c>
      <c r="I90" s="87">
        <f>SUM(I11,I13,I16,I18,I20,I22)</f>
        <v>352920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0.11030261815708943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138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374761</v>
      </c>
      <c r="F96" s="100">
        <v>2973</v>
      </c>
      <c r="G96" s="100">
        <v>377734</v>
      </c>
      <c r="H96" s="101" t="s">
        <v>123</v>
      </c>
      <c r="I96" s="102">
        <f t="shared" ref="I96" si="3">SUM(G96:H96)</f>
        <v>377734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</row>
    <row r="100" spans="1:9" s="17" customFormat="1" ht="23.1" hidden="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150372</v>
      </c>
      <c r="F100" s="106">
        <f>F10+F95</f>
        <v>0</v>
      </c>
      <c r="G100" s="106">
        <f>G10+G95</f>
        <v>149972</v>
      </c>
      <c r="H100" s="106">
        <f>H10</f>
        <v>400</v>
      </c>
      <c r="I100" s="107">
        <f>I10+I95</f>
        <v>150372</v>
      </c>
    </row>
    <row r="101" spans="1:9" s="17" customFormat="1" ht="23.1" hidden="1" customHeight="1" x14ac:dyDescent="0.15">
      <c r="A101" s="321"/>
      <c r="B101" s="322"/>
      <c r="C101" s="326"/>
      <c r="D101" s="141" t="s">
        <v>127</v>
      </c>
      <c r="E101" s="35">
        <f>E11</f>
        <v>805</v>
      </c>
      <c r="F101" s="35">
        <f t="shared" ref="F101:I101" si="4">F11</f>
        <v>0</v>
      </c>
      <c r="G101" s="35">
        <f t="shared" si="4"/>
        <v>805</v>
      </c>
      <c r="H101" s="35">
        <f>H11</f>
        <v>0</v>
      </c>
      <c r="I101" s="37">
        <f t="shared" si="4"/>
        <v>805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151177</v>
      </c>
      <c r="F102" s="108">
        <f>F100+F101</f>
        <v>0</v>
      </c>
      <c r="G102" s="108">
        <f>G100+G101</f>
        <v>150777</v>
      </c>
      <c r="H102" s="108">
        <f t="shared" ref="H102:I102" si="5">H100+H101</f>
        <v>400</v>
      </c>
      <c r="I102" s="60">
        <f t="shared" si="5"/>
        <v>151177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740181</v>
      </c>
      <c r="F103" s="106">
        <f>F15+F96</f>
        <v>9648</v>
      </c>
      <c r="G103" s="106">
        <f>G15+G96</f>
        <v>749714</v>
      </c>
      <c r="H103" s="106">
        <f>H15</f>
        <v>115</v>
      </c>
      <c r="I103" s="107">
        <f t="shared" ref="I103" si="6">I15+I96</f>
        <v>749829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308033</v>
      </c>
      <c r="F104" s="110">
        <f t="shared" ref="F104:I104" si="7">F16</f>
        <v>12352</v>
      </c>
      <c r="G104" s="110">
        <f t="shared" si="7"/>
        <v>320351</v>
      </c>
      <c r="H104" s="111">
        <f t="shared" si="7"/>
        <v>34</v>
      </c>
      <c r="I104" s="112">
        <f t="shared" si="7"/>
        <v>320385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1048214</v>
      </c>
      <c r="F105" s="108">
        <f t="shared" ref="F105:I105" si="8">F103+F104</f>
        <v>22000</v>
      </c>
      <c r="G105" s="108">
        <f t="shared" si="8"/>
        <v>1070065</v>
      </c>
      <c r="H105" s="114">
        <f t="shared" si="8"/>
        <v>149</v>
      </c>
      <c r="I105" s="60">
        <f t="shared" si="8"/>
        <v>1070214</v>
      </c>
    </row>
    <row r="106" spans="1:9" s="17" customFormat="1" ht="23.1" customHeight="1" thickBot="1" x14ac:dyDescent="0.2">
      <c r="A106" s="316" t="s">
        <v>135</v>
      </c>
      <c r="B106" s="317"/>
      <c r="C106" s="317"/>
      <c r="D106" s="335"/>
      <c r="E106" s="83">
        <f>E88+E95+E96</f>
        <v>1258589</v>
      </c>
      <c r="F106" s="83">
        <f>F88+F95+F96</f>
        <v>22160</v>
      </c>
      <c r="G106" s="83">
        <f>G88+G95+G96</f>
        <v>1280199</v>
      </c>
      <c r="H106" s="83">
        <f>H88</f>
        <v>550</v>
      </c>
      <c r="I106" s="87">
        <f>I88+I95+I96</f>
        <v>1280749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1919998</v>
      </c>
      <c r="F107" s="84">
        <f>F89+F95+F96</f>
        <v>22209</v>
      </c>
      <c r="G107" s="85" t="s">
        <v>201</v>
      </c>
      <c r="H107" s="85" t="s">
        <v>202</v>
      </c>
      <c r="I107" s="87">
        <f>I89+I95+I96</f>
        <v>1942207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0.70063463942725479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 9月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203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204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205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407753</v>
      </c>
      <c r="F123" s="105">
        <f>F29</f>
        <v>0</v>
      </c>
      <c r="G123" s="119" t="s">
        <v>206</v>
      </c>
      <c r="H123" s="119" t="s">
        <v>207</v>
      </c>
      <c r="I123" s="107">
        <f>I29</f>
        <v>407753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488</v>
      </c>
      <c r="F124" s="36">
        <v>0</v>
      </c>
      <c r="G124" s="46" t="s">
        <v>206</v>
      </c>
      <c r="H124" s="46" t="s">
        <v>202</v>
      </c>
      <c r="I124" s="37">
        <v>488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407265</v>
      </c>
      <c r="F125" s="114">
        <f>F123-F124</f>
        <v>0</v>
      </c>
      <c r="G125" s="58" t="s">
        <v>202</v>
      </c>
      <c r="H125" s="58" t="s">
        <v>202</v>
      </c>
      <c r="I125" s="60">
        <f>I123-I124</f>
        <v>407265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208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1147711</v>
      </c>
      <c r="D130" s="131">
        <v>110896</v>
      </c>
      <c r="E130" s="132">
        <v>14181</v>
      </c>
      <c r="F130" s="130">
        <v>334</v>
      </c>
      <c r="G130" s="131">
        <v>1</v>
      </c>
      <c r="H130" s="355">
        <v>1273123</v>
      </c>
      <c r="I130" s="356"/>
    </row>
    <row r="131" spans="1:9" ht="21.95" customHeight="1" thickBot="1" x14ac:dyDescent="0.2">
      <c r="A131" s="357" t="s">
        <v>115</v>
      </c>
      <c r="B131" s="358"/>
      <c r="C131" s="133">
        <v>202</v>
      </c>
      <c r="D131" s="134">
        <v>0</v>
      </c>
      <c r="E131" s="135">
        <v>0</v>
      </c>
      <c r="F131" s="133">
        <v>0</v>
      </c>
      <c r="G131" s="134">
        <v>0</v>
      </c>
      <c r="H131" s="359">
        <v>202</v>
      </c>
      <c r="I131" s="360"/>
    </row>
    <row r="132" spans="1:9" ht="21.95" customHeight="1" thickBot="1" x14ac:dyDescent="0.2">
      <c r="A132" s="361" t="s">
        <v>116</v>
      </c>
      <c r="B132" s="362"/>
      <c r="C132" s="136">
        <v>7178935300</v>
      </c>
      <c r="D132" s="137">
        <v>542826600</v>
      </c>
      <c r="E132" s="136">
        <v>68935900</v>
      </c>
      <c r="F132" s="138">
        <v>968600</v>
      </c>
      <c r="G132" s="87">
        <v>4400</v>
      </c>
      <c r="H132" s="363">
        <v>7791670800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9" style="1"/>
    <col min="11" max="16384" width="9" style="2"/>
  </cols>
  <sheetData>
    <row r="1" spans="1:10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10" ht="19.5" customHeight="1" x14ac:dyDescent="0.15">
      <c r="A4" s="214" t="s">
        <v>209</v>
      </c>
      <c r="B4" s="214"/>
      <c r="C4" s="214"/>
      <c r="D4" s="214"/>
      <c r="E4" s="214"/>
      <c r="F4" s="214"/>
      <c r="G4" s="214"/>
      <c r="H4" s="214"/>
      <c r="I4" s="213"/>
    </row>
    <row r="5" spans="1:10" ht="20.25" customHeight="1" x14ac:dyDescent="0.15">
      <c r="A5" s="9" t="s">
        <v>210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211</v>
      </c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10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145008</v>
      </c>
      <c r="F10" s="23">
        <v>0</v>
      </c>
      <c r="G10" s="23">
        <v>144991</v>
      </c>
      <c r="H10" s="23">
        <v>17</v>
      </c>
      <c r="I10" s="24">
        <f t="shared" ref="I10:I17" si="0">SUM(G10:H10)</f>
        <v>145008</v>
      </c>
    </row>
    <row r="11" spans="1:10" ht="23.1" customHeight="1" x14ac:dyDescent="0.15">
      <c r="A11" s="220"/>
      <c r="B11" s="221"/>
      <c r="C11" s="225"/>
      <c r="D11" s="144" t="s">
        <v>212</v>
      </c>
      <c r="E11" s="26">
        <v>818</v>
      </c>
      <c r="F11" s="27">
        <v>0</v>
      </c>
      <c r="G11" s="27">
        <v>815</v>
      </c>
      <c r="H11" s="27">
        <v>3</v>
      </c>
      <c r="I11" s="28">
        <f t="shared" si="0"/>
        <v>818</v>
      </c>
      <c r="J11" s="157"/>
    </row>
    <row r="12" spans="1:10" ht="23.1" customHeight="1" x14ac:dyDescent="0.15">
      <c r="A12" s="220"/>
      <c r="B12" s="221"/>
      <c r="C12" s="226" t="s">
        <v>17</v>
      </c>
      <c r="D12" s="144" t="s">
        <v>18</v>
      </c>
      <c r="E12" s="26">
        <v>21202</v>
      </c>
      <c r="F12" s="27">
        <v>0</v>
      </c>
      <c r="G12" s="27">
        <v>21202</v>
      </c>
      <c r="H12" s="27">
        <v>0</v>
      </c>
      <c r="I12" s="28">
        <f t="shared" si="0"/>
        <v>21202</v>
      </c>
      <c r="J12" s="157"/>
    </row>
    <row r="13" spans="1:10" ht="23.1" customHeight="1" x14ac:dyDescent="0.15">
      <c r="A13" s="220"/>
      <c r="B13" s="221"/>
      <c r="C13" s="225"/>
      <c r="D13" s="144" t="s">
        <v>19</v>
      </c>
      <c r="E13" s="26">
        <v>21019</v>
      </c>
      <c r="F13" s="27">
        <v>30</v>
      </c>
      <c r="G13" s="27">
        <v>21049</v>
      </c>
      <c r="H13" s="27">
        <v>0</v>
      </c>
      <c r="I13" s="28">
        <f t="shared" si="0"/>
        <v>21049</v>
      </c>
    </row>
    <row r="14" spans="1:10" ht="23.1" customHeight="1" x14ac:dyDescent="0.15">
      <c r="A14" s="222"/>
      <c r="B14" s="223"/>
      <c r="C14" s="227" t="s">
        <v>20</v>
      </c>
      <c r="D14" s="228"/>
      <c r="E14" s="29">
        <f>SUM(E10:E13)</f>
        <v>188047</v>
      </c>
      <c r="F14" s="27">
        <f>SUM(F10:F13)</f>
        <v>30</v>
      </c>
      <c r="G14" s="27">
        <f>SUM(G10:G13)</f>
        <v>188057</v>
      </c>
      <c r="H14" s="27">
        <f>SUM(H10:H13)</f>
        <v>20</v>
      </c>
      <c r="I14" s="28">
        <f t="shared" si="0"/>
        <v>188077</v>
      </c>
    </row>
    <row r="15" spans="1:10" ht="23.1" customHeight="1" x14ac:dyDescent="0.15">
      <c r="A15" s="229" t="s">
        <v>130</v>
      </c>
      <c r="B15" s="230"/>
      <c r="C15" s="231"/>
      <c r="D15" s="144" t="s">
        <v>18</v>
      </c>
      <c r="E15" s="30">
        <v>338459</v>
      </c>
      <c r="F15" s="27">
        <v>6169</v>
      </c>
      <c r="G15" s="27">
        <v>344518</v>
      </c>
      <c r="H15" s="27">
        <v>110</v>
      </c>
      <c r="I15" s="28">
        <f t="shared" si="0"/>
        <v>344628</v>
      </c>
    </row>
    <row r="16" spans="1:10" ht="23.1" customHeight="1" x14ac:dyDescent="0.15">
      <c r="A16" s="232"/>
      <c r="B16" s="233"/>
      <c r="C16" s="234"/>
      <c r="D16" s="144" t="s">
        <v>19</v>
      </c>
      <c r="E16" s="30">
        <v>297927</v>
      </c>
      <c r="F16" s="27">
        <v>11778</v>
      </c>
      <c r="G16" s="27">
        <v>309685</v>
      </c>
      <c r="H16" s="27">
        <v>20</v>
      </c>
      <c r="I16" s="28">
        <f t="shared" si="0"/>
        <v>309705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636386</v>
      </c>
      <c r="F17" s="27">
        <f>SUM(F15:F16)</f>
        <v>17947</v>
      </c>
      <c r="G17" s="27">
        <f>SUM(G15:G16)</f>
        <v>654203</v>
      </c>
      <c r="H17" s="26">
        <f>SUM(H15:H16)</f>
        <v>130</v>
      </c>
      <c r="I17" s="28">
        <f t="shared" si="0"/>
        <v>654333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570</v>
      </c>
      <c r="F19" s="27">
        <v>4</v>
      </c>
      <c r="G19" s="27">
        <v>574</v>
      </c>
      <c r="H19" s="27">
        <v>0</v>
      </c>
      <c r="I19" s="28">
        <f t="shared" ref="I19:I25" si="1">SUM(G19:H19)</f>
        <v>574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8825</v>
      </c>
      <c r="F20" s="27">
        <v>99</v>
      </c>
      <c r="G20" s="27">
        <v>8924</v>
      </c>
      <c r="H20" s="27">
        <v>0</v>
      </c>
      <c r="I20" s="28">
        <f t="shared" si="1"/>
        <v>8924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9395</v>
      </c>
      <c r="F21" s="27">
        <f>SUM(F19:F20)</f>
        <v>103</v>
      </c>
      <c r="G21" s="27">
        <f>SUM(G19:G20)</f>
        <v>9498</v>
      </c>
      <c r="H21" s="26">
        <f>SUM(H19:H20)</f>
        <v>0</v>
      </c>
      <c r="I21" s="28">
        <f t="shared" si="1"/>
        <v>9498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1325</v>
      </c>
      <c r="F22" s="36">
        <v>0</v>
      </c>
      <c r="G22" s="36">
        <v>1325</v>
      </c>
      <c r="H22" s="36">
        <v>0</v>
      </c>
      <c r="I22" s="37">
        <f t="shared" si="1"/>
        <v>1325</v>
      </c>
    </row>
    <row r="23" spans="1:9" ht="23.1" customHeight="1" x14ac:dyDescent="0.15">
      <c r="A23" s="147"/>
      <c r="B23" s="148"/>
      <c r="C23" s="243" t="s">
        <v>27</v>
      </c>
      <c r="D23" s="244"/>
      <c r="E23" s="35">
        <v>60</v>
      </c>
      <c r="F23" s="36">
        <v>0</v>
      </c>
      <c r="G23" s="36">
        <v>60</v>
      </c>
      <c r="H23" s="36">
        <v>0</v>
      </c>
      <c r="I23" s="37">
        <f t="shared" si="1"/>
        <v>60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5</v>
      </c>
      <c r="F24" s="36">
        <v>0</v>
      </c>
      <c r="G24" s="36">
        <v>5</v>
      </c>
      <c r="H24" s="36">
        <v>0</v>
      </c>
      <c r="I24" s="37">
        <f t="shared" si="1"/>
        <v>5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450</v>
      </c>
      <c r="F25" s="36">
        <v>0</v>
      </c>
      <c r="G25" s="36">
        <v>450</v>
      </c>
      <c r="H25" s="36">
        <v>0</v>
      </c>
      <c r="I25" s="37">
        <f t="shared" si="1"/>
        <v>450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1961</v>
      </c>
      <c r="F26" s="27">
        <v>0</v>
      </c>
      <c r="G26" s="33" t="s">
        <v>24</v>
      </c>
      <c r="H26" s="33" t="s">
        <v>24</v>
      </c>
      <c r="I26" s="28">
        <v>1961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7124</v>
      </c>
      <c r="F27" s="27">
        <v>0</v>
      </c>
      <c r="G27" s="33" t="s">
        <v>24</v>
      </c>
      <c r="H27" s="33" t="s">
        <v>24</v>
      </c>
      <c r="I27" s="28">
        <v>7124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9085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9085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421631</v>
      </c>
      <c r="F29" s="27">
        <v>5</v>
      </c>
      <c r="G29" s="33" t="s">
        <v>213</v>
      </c>
      <c r="H29" s="33" t="s">
        <v>213</v>
      </c>
      <c r="I29" s="28">
        <v>421636</v>
      </c>
    </row>
    <row r="30" spans="1:9" ht="23.1" customHeight="1" x14ac:dyDescent="0.15">
      <c r="A30" s="251"/>
      <c r="B30" s="252"/>
      <c r="C30" s="243" t="s">
        <v>27</v>
      </c>
      <c r="D30" s="244"/>
      <c r="E30" s="30">
        <v>153882</v>
      </c>
      <c r="F30" s="27">
        <v>2</v>
      </c>
      <c r="G30" s="33" t="s">
        <v>123</v>
      </c>
      <c r="H30" s="33" t="s">
        <v>213</v>
      </c>
      <c r="I30" s="28">
        <v>153884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17248</v>
      </c>
      <c r="F31" s="27">
        <v>0</v>
      </c>
      <c r="G31" s="33" t="s">
        <v>213</v>
      </c>
      <c r="H31" s="33" t="s">
        <v>213</v>
      </c>
      <c r="I31" s="28">
        <v>17248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52843</v>
      </c>
      <c r="F32" s="27">
        <v>0</v>
      </c>
      <c r="G32" s="33" t="s">
        <v>213</v>
      </c>
      <c r="H32" s="33" t="s">
        <v>34</v>
      </c>
      <c r="I32" s="28">
        <v>52843</v>
      </c>
    </row>
    <row r="33" spans="1:10" ht="23.1" customHeight="1" x14ac:dyDescent="0.15">
      <c r="A33" s="253" t="s">
        <v>38</v>
      </c>
      <c r="B33" s="254"/>
      <c r="C33" s="249" t="s">
        <v>149</v>
      </c>
      <c r="D33" s="250"/>
      <c r="E33" s="30">
        <v>10468</v>
      </c>
      <c r="F33" s="27">
        <v>34</v>
      </c>
      <c r="G33" s="27">
        <v>10501</v>
      </c>
      <c r="H33" s="27">
        <v>1</v>
      </c>
      <c r="I33" s="28">
        <f>SUM(G33:H33)</f>
        <v>10502</v>
      </c>
    </row>
    <row r="34" spans="1:10" ht="23.1" customHeight="1" x14ac:dyDescent="0.15">
      <c r="A34" s="220"/>
      <c r="B34" s="255"/>
      <c r="C34" s="249" t="s">
        <v>150</v>
      </c>
      <c r="D34" s="250"/>
      <c r="E34" s="30">
        <v>2355</v>
      </c>
      <c r="F34" s="27">
        <v>8</v>
      </c>
      <c r="G34" s="27">
        <v>2362</v>
      </c>
      <c r="H34" s="27">
        <v>1</v>
      </c>
      <c r="I34" s="28">
        <f>SUM(G34:H34)</f>
        <v>2363</v>
      </c>
    </row>
    <row r="35" spans="1:10" ht="23.1" customHeight="1" x14ac:dyDescent="0.15">
      <c r="A35" s="220"/>
      <c r="B35" s="255"/>
      <c r="C35" s="249" t="s">
        <v>41</v>
      </c>
      <c r="D35" s="250"/>
      <c r="E35" s="30">
        <v>0</v>
      </c>
      <c r="F35" s="27">
        <v>0</v>
      </c>
      <c r="G35" s="27">
        <v>0</v>
      </c>
      <c r="H35" s="27">
        <v>0</v>
      </c>
      <c r="I35" s="28">
        <f>SUM(G35:H35)</f>
        <v>0</v>
      </c>
    </row>
    <row r="36" spans="1:10" ht="23.1" customHeight="1" x14ac:dyDescent="0.15">
      <c r="A36" s="220"/>
      <c r="B36" s="255"/>
      <c r="C36" s="249" t="s">
        <v>214</v>
      </c>
      <c r="D36" s="250"/>
      <c r="E36" s="30">
        <v>2</v>
      </c>
      <c r="F36" s="27">
        <v>0</v>
      </c>
      <c r="G36" s="27">
        <v>2</v>
      </c>
      <c r="H36" s="27">
        <v>0</v>
      </c>
      <c r="I36" s="28">
        <f>SUM(G36:H36)</f>
        <v>2</v>
      </c>
    </row>
    <row r="37" spans="1:10" ht="23.1" customHeight="1" x14ac:dyDescent="0.15">
      <c r="A37" s="220"/>
      <c r="B37" s="255"/>
      <c r="C37" s="256" t="s">
        <v>20</v>
      </c>
      <c r="D37" s="257"/>
      <c r="E37" s="27">
        <f>SUM(E33:E36)</f>
        <v>12825</v>
      </c>
      <c r="F37" s="27">
        <f>SUM(F33:F36)</f>
        <v>42</v>
      </c>
      <c r="G37" s="27">
        <f>SUM(G33:G36)</f>
        <v>12865</v>
      </c>
      <c r="H37" s="27">
        <f>SUM(H33:H36)</f>
        <v>2</v>
      </c>
      <c r="I37" s="28">
        <f>SUM(G37:H37)</f>
        <v>12867</v>
      </c>
    </row>
    <row r="38" spans="1:10" ht="23.1" customHeight="1" x14ac:dyDescent="0.15">
      <c r="A38" s="258" t="s">
        <v>43</v>
      </c>
      <c r="B38" s="259"/>
      <c r="C38" s="259"/>
      <c r="D38" s="260"/>
      <c r="E38" s="35">
        <v>17588</v>
      </c>
      <c r="F38" s="36">
        <v>0</v>
      </c>
      <c r="G38" s="46" t="s">
        <v>123</v>
      </c>
      <c r="H38" s="46" t="s">
        <v>34</v>
      </c>
      <c r="I38" s="37">
        <v>17588</v>
      </c>
    </row>
    <row r="39" spans="1:10" ht="23.1" customHeight="1" x14ac:dyDescent="0.15">
      <c r="A39" s="258" t="s">
        <v>45</v>
      </c>
      <c r="B39" s="259"/>
      <c r="C39" s="259"/>
      <c r="D39" s="260"/>
      <c r="E39" s="35">
        <v>5995</v>
      </c>
      <c r="F39" s="36">
        <v>0</v>
      </c>
      <c r="G39" s="36">
        <v>5995</v>
      </c>
      <c r="H39" s="36">
        <v>0</v>
      </c>
      <c r="I39" s="37">
        <f>SUM(G39:H39)</f>
        <v>5995</v>
      </c>
    </row>
    <row r="40" spans="1:10" ht="23.1" customHeight="1" x14ac:dyDescent="0.15">
      <c r="A40" s="258" t="s">
        <v>46</v>
      </c>
      <c r="B40" s="259"/>
      <c r="C40" s="259"/>
      <c r="D40" s="260"/>
      <c r="E40" s="35">
        <v>910</v>
      </c>
      <c r="F40" s="36">
        <v>0</v>
      </c>
      <c r="G40" s="36">
        <v>910</v>
      </c>
      <c r="H40" s="36">
        <v>0</v>
      </c>
      <c r="I40" s="37">
        <f>SUM(G40:H40)</f>
        <v>910</v>
      </c>
    </row>
    <row r="41" spans="1:10" ht="23.1" customHeight="1" x14ac:dyDescent="0.15">
      <c r="A41" s="261" t="s">
        <v>47</v>
      </c>
      <c r="B41" s="262"/>
      <c r="C41" s="263"/>
      <c r="D41" s="264"/>
      <c r="E41" s="47">
        <v>148464</v>
      </c>
      <c r="F41" s="36">
        <v>1</v>
      </c>
      <c r="G41" s="46" t="s">
        <v>123</v>
      </c>
      <c r="H41" s="46" t="s">
        <v>34</v>
      </c>
      <c r="I41" s="37">
        <v>148465</v>
      </c>
      <c r="J41" s="158"/>
    </row>
    <row r="42" spans="1:10" ht="23.1" customHeight="1" x14ac:dyDescent="0.15">
      <c r="A42" s="261"/>
      <c r="B42" s="262"/>
      <c r="C42" s="265" t="s">
        <v>48</v>
      </c>
      <c r="D42" s="266"/>
      <c r="E42" s="35">
        <v>138263</v>
      </c>
      <c r="F42" s="36">
        <v>1</v>
      </c>
      <c r="G42" s="36">
        <v>138260</v>
      </c>
      <c r="H42" s="36">
        <v>4</v>
      </c>
      <c r="I42" s="37">
        <f>SUM(G42:H42)</f>
        <v>138264</v>
      </c>
    </row>
    <row r="43" spans="1:10" ht="23.1" customHeight="1" x14ac:dyDescent="0.15">
      <c r="A43" s="261"/>
      <c r="B43" s="262"/>
      <c r="C43" s="267" t="s">
        <v>49</v>
      </c>
      <c r="D43" s="268"/>
      <c r="E43" s="48">
        <v>9387</v>
      </c>
      <c r="F43" s="36">
        <v>0</v>
      </c>
      <c r="G43" s="46" t="s">
        <v>123</v>
      </c>
      <c r="H43" s="46" t="s">
        <v>213</v>
      </c>
      <c r="I43" s="37">
        <v>9387</v>
      </c>
    </row>
    <row r="44" spans="1:10" ht="23.1" customHeight="1" x14ac:dyDescent="0.15">
      <c r="A44" s="261"/>
      <c r="B44" s="262"/>
      <c r="C44" s="49"/>
      <c r="D44" s="50" t="s">
        <v>50</v>
      </c>
      <c r="E44" s="51">
        <v>4875</v>
      </c>
      <c r="F44" s="36">
        <v>0</v>
      </c>
      <c r="G44" s="46" t="s">
        <v>123</v>
      </c>
      <c r="H44" s="52" t="s">
        <v>213</v>
      </c>
      <c r="I44" s="37">
        <v>4875</v>
      </c>
    </row>
    <row r="45" spans="1:10" ht="23.1" customHeight="1" x14ac:dyDescent="0.15">
      <c r="A45" s="261"/>
      <c r="B45" s="262"/>
      <c r="C45" s="269" t="s">
        <v>51</v>
      </c>
      <c r="D45" s="260"/>
      <c r="E45" s="48">
        <v>115</v>
      </c>
      <c r="F45" s="53">
        <v>0</v>
      </c>
      <c r="G45" s="46" t="s">
        <v>213</v>
      </c>
      <c r="H45" s="52" t="s">
        <v>34</v>
      </c>
      <c r="I45" s="37">
        <v>115</v>
      </c>
    </row>
    <row r="46" spans="1:10" ht="23.1" customHeight="1" x14ac:dyDescent="0.15">
      <c r="A46" s="261"/>
      <c r="B46" s="262"/>
      <c r="C46" s="269" t="s">
        <v>52</v>
      </c>
      <c r="D46" s="260"/>
      <c r="E46" s="48">
        <v>1</v>
      </c>
      <c r="F46" s="53">
        <v>0</v>
      </c>
      <c r="G46" s="46" t="s">
        <v>215</v>
      </c>
      <c r="H46" s="52" t="s">
        <v>213</v>
      </c>
      <c r="I46" s="37">
        <v>1</v>
      </c>
    </row>
    <row r="47" spans="1:10" ht="23.1" customHeight="1" x14ac:dyDescent="0.15">
      <c r="A47" s="261"/>
      <c r="B47" s="262"/>
      <c r="C47" s="269" t="s">
        <v>53</v>
      </c>
      <c r="D47" s="270"/>
      <c r="E47" s="48">
        <v>310</v>
      </c>
      <c r="F47" s="53">
        <v>0</v>
      </c>
      <c r="G47" s="36">
        <v>310</v>
      </c>
      <c r="H47" s="48">
        <v>0</v>
      </c>
      <c r="I47" s="37">
        <f>SUM(G47:H47)</f>
        <v>310</v>
      </c>
    </row>
    <row r="48" spans="1:10" ht="23.1" customHeight="1" x14ac:dyDescent="0.15">
      <c r="A48" s="271" t="s">
        <v>54</v>
      </c>
      <c r="B48" s="272"/>
      <c r="C48" s="276" t="s">
        <v>49</v>
      </c>
      <c r="D48" s="277"/>
      <c r="E48" s="48">
        <v>53154</v>
      </c>
      <c r="F48" s="53">
        <v>0</v>
      </c>
      <c r="G48" s="46" t="s">
        <v>123</v>
      </c>
      <c r="H48" s="52" t="s">
        <v>34</v>
      </c>
      <c r="I48" s="37">
        <v>53154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27157</v>
      </c>
      <c r="F49" s="53">
        <v>0</v>
      </c>
      <c r="G49" s="46" t="s">
        <v>34</v>
      </c>
      <c r="H49" s="52" t="s">
        <v>123</v>
      </c>
      <c r="I49" s="37">
        <v>27157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3</v>
      </c>
      <c r="F50" s="53">
        <v>0</v>
      </c>
      <c r="G50" s="46" t="s">
        <v>215</v>
      </c>
      <c r="H50" s="52" t="s">
        <v>34</v>
      </c>
      <c r="I50" s="37">
        <v>3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34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6678</v>
      </c>
      <c r="F52" s="53">
        <v>0</v>
      </c>
      <c r="G52" s="36">
        <v>6678</v>
      </c>
      <c r="H52" s="48">
        <v>0</v>
      </c>
      <c r="I52" s="37">
        <f>SUM(G52:H52)</f>
        <v>6678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792</v>
      </c>
      <c r="F53" s="53">
        <v>0</v>
      </c>
      <c r="G53" s="46" t="s">
        <v>213</v>
      </c>
      <c r="H53" s="52" t="s">
        <v>34</v>
      </c>
      <c r="I53" s="37">
        <v>792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213</v>
      </c>
      <c r="H54" s="59" t="s">
        <v>34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4年10月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152</v>
      </c>
    </row>
    <row r="60" spans="1:9" ht="23.1" customHeight="1" thickBot="1" x14ac:dyDescent="0.2">
      <c r="A60" s="215" t="s">
        <v>136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12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378</v>
      </c>
      <c r="F61" s="68">
        <v>0</v>
      </c>
      <c r="G61" s="33" t="s">
        <v>123</v>
      </c>
      <c r="H61" s="69" t="s">
        <v>34</v>
      </c>
      <c r="I61" s="37">
        <v>378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3852</v>
      </c>
      <c r="F62" s="68">
        <v>27</v>
      </c>
      <c r="G62" s="33" t="s">
        <v>34</v>
      </c>
      <c r="H62" s="69" t="s">
        <v>34</v>
      </c>
      <c r="I62" s="37">
        <v>3879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178</v>
      </c>
      <c r="F63" s="68">
        <v>1</v>
      </c>
      <c r="G63" s="33" t="s">
        <v>213</v>
      </c>
      <c r="H63" s="69" t="s">
        <v>123</v>
      </c>
      <c r="I63" s="37">
        <v>179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4408</v>
      </c>
      <c r="F64" s="27">
        <f>SUM(F61:F63)</f>
        <v>28</v>
      </c>
      <c r="G64" s="33" t="s">
        <v>34</v>
      </c>
      <c r="H64" s="33" t="s">
        <v>215</v>
      </c>
      <c r="I64" s="28">
        <f>SUM(I61:I63)</f>
        <v>4436</v>
      </c>
    </row>
    <row r="65" spans="1:9" ht="23.1" customHeight="1" x14ac:dyDescent="0.15">
      <c r="A65" s="286" t="s">
        <v>216</v>
      </c>
      <c r="B65" s="287"/>
      <c r="C65" s="248" t="s">
        <v>126</v>
      </c>
      <c r="D65" s="70" t="s">
        <v>217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218</v>
      </c>
      <c r="E66" s="30">
        <v>367</v>
      </c>
      <c r="F66" s="27">
        <v>0</v>
      </c>
      <c r="G66" s="27">
        <v>367</v>
      </c>
      <c r="H66" s="27">
        <v>0</v>
      </c>
      <c r="I66" s="37">
        <f t="shared" si="2"/>
        <v>367</v>
      </c>
    </row>
    <row r="67" spans="1:9" ht="23.1" customHeight="1" x14ac:dyDescent="0.15">
      <c r="A67" s="288"/>
      <c r="B67" s="289"/>
      <c r="C67" s="248" t="s">
        <v>219</v>
      </c>
      <c r="D67" s="70" t="s">
        <v>154</v>
      </c>
      <c r="E67" s="30">
        <v>3</v>
      </c>
      <c r="F67" s="27">
        <v>0</v>
      </c>
      <c r="G67" s="27">
        <v>3</v>
      </c>
      <c r="H67" s="27">
        <v>0</v>
      </c>
      <c r="I67" s="37">
        <f t="shared" si="2"/>
        <v>3</v>
      </c>
    </row>
    <row r="68" spans="1:9" ht="23.1" customHeight="1" x14ac:dyDescent="0.15">
      <c r="A68" s="288"/>
      <c r="B68" s="289"/>
      <c r="C68" s="295"/>
      <c r="D68" s="70" t="s">
        <v>127</v>
      </c>
      <c r="E68" s="30">
        <v>3802</v>
      </c>
      <c r="F68" s="27">
        <v>28</v>
      </c>
      <c r="G68" s="27">
        <v>3830</v>
      </c>
      <c r="H68" s="27">
        <v>0</v>
      </c>
      <c r="I68" s="37">
        <f t="shared" si="2"/>
        <v>3830</v>
      </c>
    </row>
    <row r="69" spans="1:9" ht="23.1" customHeight="1" x14ac:dyDescent="0.15">
      <c r="A69" s="288"/>
      <c r="B69" s="289"/>
      <c r="C69" s="248" t="s">
        <v>156</v>
      </c>
      <c r="D69" s="70" t="s">
        <v>217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16</v>
      </c>
      <c r="E70" s="30">
        <v>156</v>
      </c>
      <c r="F70" s="27">
        <v>1</v>
      </c>
      <c r="G70" s="27">
        <v>157</v>
      </c>
      <c r="H70" s="27">
        <v>0</v>
      </c>
      <c r="I70" s="37">
        <f t="shared" si="2"/>
        <v>157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4328</v>
      </c>
      <c r="F71" s="27">
        <f>SUM(F65:F70)</f>
        <v>29</v>
      </c>
      <c r="G71" s="27">
        <f>SUM(G65:G70)</f>
        <v>4357</v>
      </c>
      <c r="H71" s="27">
        <f>SUM(H65:H70)</f>
        <v>0</v>
      </c>
      <c r="I71" s="37">
        <f t="shared" si="2"/>
        <v>4357</v>
      </c>
    </row>
    <row r="72" spans="1:9" ht="23.1" customHeight="1" x14ac:dyDescent="0.15">
      <c r="A72" s="286" t="s">
        <v>220</v>
      </c>
      <c r="B72" s="287"/>
      <c r="C72" s="249" t="s">
        <v>129</v>
      </c>
      <c r="D72" s="250"/>
      <c r="E72" s="71">
        <v>417</v>
      </c>
      <c r="F72" s="72">
        <v>0</v>
      </c>
      <c r="G72" s="27">
        <v>417</v>
      </c>
      <c r="H72" s="27">
        <v>0</v>
      </c>
      <c r="I72" s="37">
        <f t="shared" si="2"/>
        <v>417</v>
      </c>
    </row>
    <row r="73" spans="1:9" ht="23.1" customHeight="1" x14ac:dyDescent="0.15">
      <c r="A73" s="288"/>
      <c r="B73" s="289"/>
      <c r="C73" s="249" t="s">
        <v>21</v>
      </c>
      <c r="D73" s="250"/>
      <c r="E73" s="71">
        <v>3889</v>
      </c>
      <c r="F73" s="72">
        <v>27</v>
      </c>
      <c r="G73" s="27">
        <v>3916</v>
      </c>
      <c r="H73" s="27">
        <v>0</v>
      </c>
      <c r="I73" s="37">
        <f t="shared" si="2"/>
        <v>3916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199</v>
      </c>
      <c r="F74" s="72">
        <v>1</v>
      </c>
      <c r="G74" s="27">
        <v>200</v>
      </c>
      <c r="H74" s="27">
        <v>0</v>
      </c>
      <c r="I74" s="37">
        <f t="shared" si="2"/>
        <v>200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54</v>
      </c>
      <c r="F75" s="72">
        <v>0</v>
      </c>
      <c r="G75" s="27">
        <v>54</v>
      </c>
      <c r="H75" s="27">
        <v>0</v>
      </c>
      <c r="I75" s="37">
        <f t="shared" si="2"/>
        <v>54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4559</v>
      </c>
      <c r="F76" s="72">
        <f>SUM(F72:F75)</f>
        <v>28</v>
      </c>
      <c r="G76" s="72">
        <f>SUM(G72:G75)</f>
        <v>4587</v>
      </c>
      <c r="H76" s="72">
        <f>SUM(H72:H75)</f>
        <v>0</v>
      </c>
      <c r="I76" s="37">
        <f t="shared" si="2"/>
        <v>4587</v>
      </c>
    </row>
    <row r="77" spans="1:9" ht="23.1" customHeight="1" x14ac:dyDescent="0.15">
      <c r="A77" s="286" t="s">
        <v>77</v>
      </c>
      <c r="B77" s="287"/>
      <c r="C77" s="249" t="s">
        <v>129</v>
      </c>
      <c r="D77" s="250"/>
      <c r="E77" s="30">
        <v>3473</v>
      </c>
      <c r="F77" s="27">
        <v>1</v>
      </c>
      <c r="G77" s="33" t="s">
        <v>123</v>
      </c>
      <c r="H77" s="33" t="s">
        <v>34</v>
      </c>
      <c r="I77" s="37">
        <v>3474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32704</v>
      </c>
      <c r="F78" s="27">
        <v>609</v>
      </c>
      <c r="G78" s="33" t="s">
        <v>213</v>
      </c>
      <c r="H78" s="33" t="s">
        <v>123</v>
      </c>
      <c r="I78" s="37">
        <v>33313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1200</v>
      </c>
      <c r="F79" s="27">
        <v>9</v>
      </c>
      <c r="G79" s="33" t="s">
        <v>123</v>
      </c>
      <c r="H79" s="33" t="s">
        <v>34</v>
      </c>
      <c r="I79" s="37">
        <v>1209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338</v>
      </c>
      <c r="F80" s="74">
        <v>0</v>
      </c>
      <c r="G80" s="33" t="s">
        <v>123</v>
      </c>
      <c r="H80" s="33" t="s">
        <v>123</v>
      </c>
      <c r="I80" s="75">
        <v>338</v>
      </c>
    </row>
    <row r="81" spans="1:10" ht="23.1" customHeight="1" x14ac:dyDescent="0.15">
      <c r="A81" s="293"/>
      <c r="B81" s="294"/>
      <c r="C81" s="297" t="s">
        <v>20</v>
      </c>
      <c r="D81" s="250"/>
      <c r="E81" s="30">
        <f>SUM(E77:E80)</f>
        <v>37715</v>
      </c>
      <c r="F81" s="27">
        <f>SUM(F77:F80)</f>
        <v>619</v>
      </c>
      <c r="G81" s="33" t="s">
        <v>123</v>
      </c>
      <c r="H81" s="33" t="s">
        <v>34</v>
      </c>
      <c r="I81" s="28">
        <f>SUM(I77:I80)</f>
        <v>38334</v>
      </c>
    </row>
    <row r="82" spans="1:10" ht="23.1" customHeight="1" x14ac:dyDescent="0.15">
      <c r="A82" s="286" t="s">
        <v>83</v>
      </c>
      <c r="B82" s="298"/>
      <c r="C82" s="301" t="s">
        <v>13</v>
      </c>
      <c r="D82" s="302"/>
      <c r="E82" s="30">
        <v>44699</v>
      </c>
      <c r="F82" s="27">
        <v>0</v>
      </c>
      <c r="G82" s="33" t="s">
        <v>213</v>
      </c>
      <c r="H82" s="33" t="s">
        <v>123</v>
      </c>
      <c r="I82" s="28">
        <v>44699</v>
      </c>
    </row>
    <row r="83" spans="1:10" ht="23.1" customHeight="1" x14ac:dyDescent="0.15">
      <c r="A83" s="288"/>
      <c r="B83" s="299"/>
      <c r="C83" s="76"/>
      <c r="D83" s="77" t="s">
        <v>84</v>
      </c>
      <c r="E83" s="78">
        <v>44614</v>
      </c>
      <c r="F83" s="36">
        <v>0</v>
      </c>
      <c r="G83" s="46" t="s">
        <v>123</v>
      </c>
      <c r="H83" s="46" t="s">
        <v>123</v>
      </c>
      <c r="I83" s="37">
        <v>44614</v>
      </c>
    </row>
    <row r="84" spans="1:10" ht="23.1" customHeight="1" x14ac:dyDescent="0.15">
      <c r="A84" s="300"/>
      <c r="B84" s="299"/>
      <c r="C84" s="303" t="s">
        <v>85</v>
      </c>
      <c r="D84" s="302"/>
      <c r="E84" s="30">
        <v>9745</v>
      </c>
      <c r="F84" s="27">
        <v>0</v>
      </c>
      <c r="G84" s="33" t="s">
        <v>123</v>
      </c>
      <c r="H84" s="33" t="s">
        <v>123</v>
      </c>
      <c r="I84" s="28">
        <v>9745</v>
      </c>
    </row>
    <row r="85" spans="1:10" ht="23.1" customHeight="1" x14ac:dyDescent="0.15">
      <c r="A85" s="300"/>
      <c r="B85" s="299"/>
      <c r="C85" s="303" t="s">
        <v>86</v>
      </c>
      <c r="D85" s="302"/>
      <c r="E85" s="30">
        <v>635</v>
      </c>
      <c r="F85" s="27">
        <v>0</v>
      </c>
      <c r="G85" s="33" t="s">
        <v>123</v>
      </c>
      <c r="H85" s="33" t="s">
        <v>123</v>
      </c>
      <c r="I85" s="28">
        <v>635</v>
      </c>
    </row>
    <row r="86" spans="1:10" ht="23.1" customHeight="1" x14ac:dyDescent="0.15">
      <c r="A86" s="300"/>
      <c r="B86" s="299"/>
      <c r="C86" s="301" t="s">
        <v>20</v>
      </c>
      <c r="D86" s="304"/>
      <c r="E86" s="67">
        <f>SUM(E82,E84,E85)</f>
        <v>55079</v>
      </c>
      <c r="F86" s="72">
        <f>SUM(F82,F84,F85)</f>
        <v>0</v>
      </c>
      <c r="G86" s="33" t="s">
        <v>34</v>
      </c>
      <c r="H86" s="79" t="s">
        <v>123</v>
      </c>
      <c r="I86" s="80">
        <f>SUM(I82,I84,I85)</f>
        <v>55079</v>
      </c>
    </row>
    <row r="87" spans="1:10" ht="23.1" customHeight="1" thickBot="1" x14ac:dyDescent="0.2">
      <c r="A87" s="305" t="s">
        <v>87</v>
      </c>
      <c r="B87" s="306"/>
      <c r="C87" s="306"/>
      <c r="D87" s="307"/>
      <c r="E87" s="81">
        <v>352451</v>
      </c>
      <c r="F87" s="82">
        <v>30</v>
      </c>
      <c r="G87" s="46" t="s">
        <v>213</v>
      </c>
      <c r="H87" s="46" t="s">
        <v>123</v>
      </c>
      <c r="I87" s="60">
        <v>352481</v>
      </c>
    </row>
    <row r="88" spans="1:10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839712</v>
      </c>
      <c r="F88" s="83">
        <f>SUM(F14,F17,F18,F21,F22,F76)</f>
        <v>18108</v>
      </c>
      <c r="G88" s="83">
        <f>SUM(G14,G17,G21,G22,G76)</f>
        <v>857670</v>
      </c>
      <c r="H88" s="83">
        <f>SUM(H14,H17,H21,H22,H76)</f>
        <v>150</v>
      </c>
      <c r="I88" s="87">
        <f>SUM(I14,I17,I18,I21,I22,I76)</f>
        <v>857820</v>
      </c>
    </row>
    <row r="89" spans="1:10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1516837</v>
      </c>
      <c r="F89" s="84">
        <f>SUM(F14,F17,F18,F21,F22,F28,F29,F37,F38,F39,F40,F41,F48,F50,F51,F52,F53,F54,F76)</f>
        <v>18156</v>
      </c>
      <c r="G89" s="85" t="s">
        <v>123</v>
      </c>
      <c r="H89" s="85" t="s">
        <v>123</v>
      </c>
      <c r="I89" s="87">
        <f>SUM(I14,I17,I18,I21,I22,I28,I29,I37,I38,I39,I40,I41,I48,I50,I51,I52,I53,I54,I76)</f>
        <v>1534993</v>
      </c>
    </row>
    <row r="90" spans="1:10" ht="23.1" customHeight="1" thickBot="1" x14ac:dyDescent="0.2">
      <c r="A90" s="308" t="s">
        <v>90</v>
      </c>
      <c r="B90" s="309"/>
      <c r="C90" s="309"/>
      <c r="D90" s="310"/>
      <c r="E90" s="86" t="s">
        <v>34</v>
      </c>
      <c r="F90" s="85" t="s">
        <v>123</v>
      </c>
      <c r="G90" s="85" t="s">
        <v>213</v>
      </c>
      <c r="H90" s="85" t="s">
        <v>123</v>
      </c>
      <c r="I90" s="87">
        <f>SUM(I11,I13,I16,I18,I20,I22)</f>
        <v>341821</v>
      </c>
    </row>
    <row r="91" spans="1:10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0.11214641581412493</v>
      </c>
      <c r="F91" s="89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10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10" s="17" customFormat="1" ht="18.75" customHeight="1" thickBot="1" x14ac:dyDescent="0.2">
      <c r="A94" s="311" t="s">
        <v>136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125</v>
      </c>
      <c r="J94" s="159"/>
    </row>
    <row r="95" spans="1:10" s="17" customFormat="1" ht="23.1" hidden="1" customHeight="1" thickBot="1" x14ac:dyDescent="0.2">
      <c r="A95" s="314" t="s">
        <v>128</v>
      </c>
      <c r="B95" s="315"/>
      <c r="C95" s="97" t="s">
        <v>137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10" s="17" customFormat="1" ht="23.1" customHeight="1" thickBot="1" x14ac:dyDescent="0.2">
      <c r="A96" s="316" t="s">
        <v>130</v>
      </c>
      <c r="B96" s="317"/>
      <c r="C96" s="318"/>
      <c r="D96" s="98" t="s">
        <v>18</v>
      </c>
      <c r="E96" s="99">
        <v>338283</v>
      </c>
      <c r="F96" s="100">
        <v>2512</v>
      </c>
      <c r="G96" s="100">
        <v>340795</v>
      </c>
      <c r="H96" s="101" t="s">
        <v>34</v>
      </c>
      <c r="I96" s="102">
        <f t="shared" ref="I96" si="3">SUM(G96:H96)</f>
        <v>340795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10" s="17" customFormat="1" ht="18.75" customHeight="1" thickBot="1" x14ac:dyDescent="0.2">
      <c r="A99" s="311" t="s">
        <v>136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125</v>
      </c>
      <c r="J99" s="159"/>
    </row>
    <row r="100" spans="1:10" s="17" customFormat="1" ht="23.1" customHeight="1" x14ac:dyDescent="0.15">
      <c r="A100" s="319" t="s">
        <v>13</v>
      </c>
      <c r="B100" s="320"/>
      <c r="C100" s="325" t="s">
        <v>138</v>
      </c>
      <c r="D100" s="149" t="s">
        <v>15</v>
      </c>
      <c r="E100" s="105">
        <f>E10+E95</f>
        <v>145008</v>
      </c>
      <c r="F100" s="106">
        <f>F10+F95</f>
        <v>0</v>
      </c>
      <c r="G100" s="106">
        <f>G10+G95</f>
        <v>144991</v>
      </c>
      <c r="H100" s="106">
        <f>H10</f>
        <v>17</v>
      </c>
      <c r="I100" s="107">
        <f>I10+I95</f>
        <v>145008</v>
      </c>
    </row>
    <row r="101" spans="1:10" s="17" customFormat="1" ht="23.1" customHeight="1" x14ac:dyDescent="0.15">
      <c r="A101" s="321"/>
      <c r="B101" s="322"/>
      <c r="C101" s="326"/>
      <c r="D101" s="141" t="s">
        <v>16</v>
      </c>
      <c r="E101" s="35">
        <f>E11</f>
        <v>818</v>
      </c>
      <c r="F101" s="35">
        <f t="shared" ref="F101:I101" si="4">F11</f>
        <v>0</v>
      </c>
      <c r="G101" s="35">
        <f t="shared" si="4"/>
        <v>815</v>
      </c>
      <c r="H101" s="35">
        <f>H11</f>
        <v>3</v>
      </c>
      <c r="I101" s="37">
        <f t="shared" si="4"/>
        <v>818</v>
      </c>
      <c r="J101" s="160"/>
    </row>
    <row r="102" spans="1:10" s="17" customFormat="1" ht="23.1" customHeight="1" thickBot="1" x14ac:dyDescent="0.2">
      <c r="A102" s="323"/>
      <c r="B102" s="324"/>
      <c r="C102" s="327" t="s">
        <v>20</v>
      </c>
      <c r="D102" s="282"/>
      <c r="E102" s="56">
        <f>E100+E101</f>
        <v>145826</v>
      </c>
      <c r="F102" s="108">
        <f>F100+F101</f>
        <v>0</v>
      </c>
      <c r="G102" s="108">
        <f>G100+G101</f>
        <v>145806</v>
      </c>
      <c r="H102" s="108">
        <f t="shared" ref="H102:I102" si="5">H100+H101</f>
        <v>20</v>
      </c>
      <c r="I102" s="60">
        <f t="shared" si="5"/>
        <v>145826</v>
      </c>
    </row>
    <row r="103" spans="1:10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676742</v>
      </c>
      <c r="F103" s="106">
        <f>F15+F96</f>
        <v>8681</v>
      </c>
      <c r="G103" s="106">
        <f>G15+G96</f>
        <v>685313</v>
      </c>
      <c r="H103" s="106">
        <f>H15</f>
        <v>110</v>
      </c>
      <c r="I103" s="107">
        <f t="shared" ref="I103" si="6">I15+I96</f>
        <v>685423</v>
      </c>
    </row>
    <row r="104" spans="1:10" s="17" customFormat="1" ht="23.1" customHeight="1" x14ac:dyDescent="0.15">
      <c r="A104" s="240"/>
      <c r="B104" s="241"/>
      <c r="C104" s="331"/>
      <c r="D104" s="109" t="s">
        <v>19</v>
      </c>
      <c r="E104" s="47">
        <f>E16</f>
        <v>297927</v>
      </c>
      <c r="F104" s="110">
        <f t="shared" ref="F104:I104" si="7">F16</f>
        <v>11778</v>
      </c>
      <c r="G104" s="110">
        <f t="shared" si="7"/>
        <v>309685</v>
      </c>
      <c r="H104" s="111">
        <f t="shared" si="7"/>
        <v>20</v>
      </c>
      <c r="I104" s="112">
        <f t="shared" si="7"/>
        <v>309705</v>
      </c>
    </row>
    <row r="105" spans="1:10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974669</v>
      </c>
      <c r="F105" s="108">
        <f t="shared" ref="F105:I105" si="8">F103+F104</f>
        <v>20459</v>
      </c>
      <c r="G105" s="108">
        <f t="shared" si="8"/>
        <v>994998</v>
      </c>
      <c r="H105" s="114">
        <f t="shared" si="8"/>
        <v>130</v>
      </c>
      <c r="I105" s="60">
        <f t="shared" si="8"/>
        <v>995128</v>
      </c>
    </row>
    <row r="106" spans="1:10" s="17" customFormat="1" ht="23.1" customHeight="1" thickBot="1" x14ac:dyDescent="0.2">
      <c r="A106" s="316" t="s">
        <v>134</v>
      </c>
      <c r="B106" s="317"/>
      <c r="C106" s="317"/>
      <c r="D106" s="335"/>
      <c r="E106" s="83">
        <f>E88+E95+E96</f>
        <v>1177995</v>
      </c>
      <c r="F106" s="83">
        <f>F88+F95+F96</f>
        <v>20620</v>
      </c>
      <c r="G106" s="83">
        <f>G88+G95+G96</f>
        <v>1198465</v>
      </c>
      <c r="H106" s="83">
        <f>H88</f>
        <v>150</v>
      </c>
      <c r="I106" s="87">
        <f>I88+I95+I96</f>
        <v>1198615</v>
      </c>
    </row>
    <row r="107" spans="1:10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1855120</v>
      </c>
      <c r="F107" s="84">
        <f>F89+F95+F96</f>
        <v>20668</v>
      </c>
      <c r="G107" s="85" t="s">
        <v>34</v>
      </c>
      <c r="H107" s="85" t="s">
        <v>123</v>
      </c>
      <c r="I107" s="87">
        <f>I89+I95+I96</f>
        <v>1875788</v>
      </c>
    </row>
    <row r="108" spans="1:10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0.68877872997242562</v>
      </c>
      <c r="F108" s="103"/>
      <c r="G108" s="103"/>
      <c r="H108" s="103"/>
      <c r="I108" s="103"/>
    </row>
    <row r="109" spans="1:10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10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10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10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10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10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10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10" ht="23.25" customHeight="1" x14ac:dyDescent="0.15">
      <c r="A118" s="284" t="str">
        <f>A4</f>
        <v>令和 4年10月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10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177</v>
      </c>
    </row>
    <row r="120" spans="1:10" s="17" customFormat="1" ht="9.9499999999999993" customHeight="1" x14ac:dyDescent="0.15"/>
    <row r="121" spans="1:10" s="17" customFormat="1" ht="19.5" customHeight="1" thickBot="1" x14ac:dyDescent="0.2">
      <c r="A121" s="91" t="s">
        <v>105</v>
      </c>
      <c r="J121" s="159"/>
    </row>
    <row r="122" spans="1:10" s="17" customFormat="1" ht="18.75" customHeight="1" thickBot="1" x14ac:dyDescent="0.2">
      <c r="A122" s="311" t="s">
        <v>136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125</v>
      </c>
      <c r="J122" s="159"/>
    </row>
    <row r="123" spans="1:10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421631</v>
      </c>
      <c r="F123" s="105">
        <f>F29</f>
        <v>5</v>
      </c>
      <c r="G123" s="119" t="s">
        <v>123</v>
      </c>
      <c r="H123" s="119" t="s">
        <v>123</v>
      </c>
      <c r="I123" s="107">
        <f>I29</f>
        <v>421636</v>
      </c>
      <c r="J123" s="159"/>
    </row>
    <row r="124" spans="1:10" s="17" customFormat="1" ht="18.75" customHeight="1" x14ac:dyDescent="0.15">
      <c r="A124" s="341"/>
      <c r="B124" s="342"/>
      <c r="C124" s="245" t="s">
        <v>106</v>
      </c>
      <c r="D124" s="244"/>
      <c r="E124" s="35">
        <v>827</v>
      </c>
      <c r="F124" s="36">
        <v>0</v>
      </c>
      <c r="G124" s="46" t="s">
        <v>123</v>
      </c>
      <c r="H124" s="46" t="s">
        <v>34</v>
      </c>
      <c r="I124" s="37">
        <v>827</v>
      </c>
      <c r="J124" s="159"/>
    </row>
    <row r="125" spans="1:10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420804</v>
      </c>
      <c r="F125" s="114">
        <f>F123-F124</f>
        <v>5</v>
      </c>
      <c r="G125" s="58" t="s">
        <v>34</v>
      </c>
      <c r="H125" s="58" t="s">
        <v>123</v>
      </c>
      <c r="I125" s="60">
        <f>I123-I124</f>
        <v>420809</v>
      </c>
      <c r="J125" s="159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20" t="s">
        <v>221</v>
      </c>
      <c r="B127" s="120"/>
      <c r="C127" s="120"/>
      <c r="D127" s="103"/>
      <c r="E127" s="118"/>
      <c r="F127" s="118"/>
      <c r="G127" s="118"/>
      <c r="H127" s="118"/>
      <c r="I127" s="121"/>
    </row>
    <row r="128" spans="1:10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1074378</v>
      </c>
      <c r="D130" s="131">
        <v>107422</v>
      </c>
      <c r="E130" s="132">
        <v>19252</v>
      </c>
      <c r="F130" s="130">
        <v>355</v>
      </c>
      <c r="G130" s="131">
        <v>3</v>
      </c>
      <c r="H130" s="355">
        <f>SUM(C130:G130)</f>
        <v>1201410</v>
      </c>
      <c r="I130" s="356"/>
    </row>
    <row r="131" spans="1:9" ht="21.95" customHeight="1" thickBot="1" x14ac:dyDescent="0.2">
      <c r="A131" s="357" t="s">
        <v>115</v>
      </c>
      <c r="B131" s="358"/>
      <c r="C131" s="133">
        <v>260</v>
      </c>
      <c r="D131" s="134">
        <v>0</v>
      </c>
      <c r="E131" s="135">
        <v>0</v>
      </c>
      <c r="F131" s="133">
        <v>0</v>
      </c>
      <c r="G131" s="134">
        <v>0</v>
      </c>
      <c r="H131" s="359">
        <f>SUM(C131:G131)</f>
        <v>260</v>
      </c>
      <c r="I131" s="360"/>
    </row>
    <row r="132" spans="1:9" ht="21.95" customHeight="1" thickBot="1" x14ac:dyDescent="0.2">
      <c r="A132" s="361" t="s">
        <v>116</v>
      </c>
      <c r="B132" s="362"/>
      <c r="C132" s="136">
        <v>6796694300</v>
      </c>
      <c r="D132" s="137">
        <v>523172700</v>
      </c>
      <c r="E132" s="136">
        <v>94545100</v>
      </c>
      <c r="F132" s="138">
        <v>1029500</v>
      </c>
      <c r="G132" s="87">
        <v>13200</v>
      </c>
      <c r="H132" s="363">
        <v>7415454800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  <row r="171" spans="1:9" s="17" customFormat="1" ht="9.9499999999999993" customHeight="1" x14ac:dyDescent="0.15">
      <c r="A171" s="16"/>
      <c r="B171" s="16"/>
      <c r="C171" s="16"/>
      <c r="D171" s="16"/>
      <c r="E171" s="16"/>
      <c r="F171" s="90"/>
      <c r="G171" s="90"/>
      <c r="H171" s="90"/>
      <c r="I171" s="90"/>
    </row>
    <row r="172" spans="1:9" s="17" customFormat="1" ht="28.5" hidden="1" x14ac:dyDescent="0.3">
      <c r="A172" s="365"/>
      <c r="B172" s="365"/>
      <c r="C172" s="365"/>
      <c r="D172" s="365"/>
      <c r="E172" s="365"/>
      <c r="F172" s="365"/>
      <c r="G172" s="365"/>
      <c r="H172" s="365"/>
      <c r="I172" s="365"/>
    </row>
    <row r="173" spans="1:9" s="17" customFormat="1" ht="12.75" hidden="1" customHeight="1" x14ac:dyDescent="0.3">
      <c r="A173" s="161"/>
      <c r="B173" s="161"/>
      <c r="C173" s="161"/>
      <c r="D173" s="161"/>
      <c r="E173" s="161"/>
      <c r="F173" s="161"/>
      <c r="G173" s="161"/>
      <c r="H173" s="161"/>
      <c r="I173" s="161"/>
    </row>
    <row r="174" spans="1:9" s="17" customFormat="1" ht="18" hidden="1" customHeight="1" x14ac:dyDescent="0.2">
      <c r="A174" s="162"/>
      <c r="B174" s="15"/>
      <c r="C174" s="15"/>
      <c r="D174" s="16"/>
      <c r="E174" s="16"/>
      <c r="F174" s="163"/>
      <c r="G174" s="163"/>
      <c r="H174" s="164"/>
      <c r="I174" s="366"/>
    </row>
    <row r="175" spans="1:9" s="17" customFormat="1" ht="18" customHeight="1" x14ac:dyDescent="0.15">
      <c r="A175" s="367"/>
      <c r="B175" s="368"/>
      <c r="C175" s="368"/>
      <c r="D175" s="368"/>
      <c r="E175" s="368"/>
      <c r="F175" s="368"/>
      <c r="G175" s="368"/>
      <c r="H175" s="368"/>
      <c r="I175" s="366"/>
    </row>
    <row r="176" spans="1:9" s="17" customFormat="1" ht="18.75" customHeight="1" x14ac:dyDescent="0.15">
      <c r="A176" s="165"/>
      <c r="B176" s="166"/>
      <c r="C176" s="166"/>
      <c r="D176" s="166"/>
      <c r="E176" s="166"/>
      <c r="F176" s="167"/>
      <c r="G176" s="167"/>
      <c r="H176" s="12"/>
      <c r="I176" s="12"/>
    </row>
    <row r="177" spans="1:10" s="17" customFormat="1" ht="6" customHeight="1" x14ac:dyDescent="0.15">
      <c r="A177" s="16"/>
      <c r="B177" s="16"/>
      <c r="C177" s="16"/>
      <c r="D177" s="16"/>
      <c r="E177" s="16"/>
      <c r="F177" s="90"/>
      <c r="G177" s="90"/>
      <c r="H177" s="90"/>
      <c r="I177" s="90"/>
    </row>
    <row r="178" spans="1:10" s="17" customFormat="1" x14ac:dyDescent="0.15">
      <c r="J178" s="159"/>
    </row>
  </sheetData>
  <mergeCells count="112">
    <mergeCell ref="A131:B131"/>
    <mergeCell ref="H131:I131"/>
    <mergeCell ref="A132:B132"/>
    <mergeCell ref="H132:I132"/>
    <mergeCell ref="A172:I172"/>
    <mergeCell ref="I174:I175"/>
    <mergeCell ref="A175:H175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3" manualBreakCount="3">
    <brk id="54" max="8" man="1"/>
    <brk id="114" max="8" man="1"/>
    <brk id="17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13" t="s">
        <v>1</v>
      </c>
    </row>
    <row r="4" spans="1:9" ht="19.5" customHeight="1" x14ac:dyDescent="0.15">
      <c r="A4" s="214" t="s">
        <v>222</v>
      </c>
      <c r="B4" s="214"/>
      <c r="C4" s="214"/>
      <c r="D4" s="214"/>
      <c r="E4" s="214"/>
      <c r="F4" s="214"/>
      <c r="G4" s="214"/>
      <c r="H4" s="214"/>
      <c r="I4" s="213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15" t="s">
        <v>7</v>
      </c>
      <c r="B9" s="216"/>
      <c r="C9" s="216"/>
      <c r="D9" s="217"/>
      <c r="E9" s="143" t="s">
        <v>8</v>
      </c>
      <c r="F9" s="19" t="s">
        <v>9</v>
      </c>
      <c r="G9" s="19" t="s">
        <v>10</v>
      </c>
      <c r="H9" s="19" t="s">
        <v>11</v>
      </c>
      <c r="I9" s="20" t="s">
        <v>12</v>
      </c>
    </row>
    <row r="10" spans="1:9" ht="23.1" customHeight="1" x14ac:dyDescent="0.15">
      <c r="A10" s="218" t="s">
        <v>13</v>
      </c>
      <c r="B10" s="219"/>
      <c r="C10" s="224" t="s">
        <v>14</v>
      </c>
      <c r="D10" s="21" t="s">
        <v>15</v>
      </c>
      <c r="E10" s="22">
        <v>152661</v>
      </c>
      <c r="F10" s="23">
        <v>0</v>
      </c>
      <c r="G10" s="23">
        <v>152647</v>
      </c>
      <c r="H10" s="23">
        <v>14</v>
      </c>
      <c r="I10" s="24">
        <f t="shared" ref="I10:I17" si="0">SUM(G10:H10)</f>
        <v>152661</v>
      </c>
    </row>
    <row r="11" spans="1:9" ht="23.1" customHeight="1" x14ac:dyDescent="0.15">
      <c r="A11" s="220"/>
      <c r="B11" s="221"/>
      <c r="C11" s="225"/>
      <c r="D11" s="144" t="s">
        <v>16</v>
      </c>
      <c r="E11" s="26">
        <v>973</v>
      </c>
      <c r="F11" s="27">
        <v>0</v>
      </c>
      <c r="G11" s="27">
        <v>973</v>
      </c>
      <c r="H11" s="27">
        <v>0</v>
      </c>
      <c r="I11" s="28">
        <f t="shared" si="0"/>
        <v>973</v>
      </c>
    </row>
    <row r="12" spans="1:9" ht="23.1" customHeight="1" x14ac:dyDescent="0.15">
      <c r="A12" s="220"/>
      <c r="B12" s="221"/>
      <c r="C12" s="226" t="s">
        <v>17</v>
      </c>
      <c r="D12" s="144" t="s">
        <v>18</v>
      </c>
      <c r="E12" s="26">
        <v>19634</v>
      </c>
      <c r="F12" s="27">
        <v>0</v>
      </c>
      <c r="G12" s="27">
        <v>19634</v>
      </c>
      <c r="H12" s="27">
        <v>0</v>
      </c>
      <c r="I12" s="28">
        <f t="shared" si="0"/>
        <v>19634</v>
      </c>
    </row>
    <row r="13" spans="1:9" ht="23.1" customHeight="1" x14ac:dyDescent="0.15">
      <c r="A13" s="220"/>
      <c r="B13" s="221"/>
      <c r="C13" s="225"/>
      <c r="D13" s="144" t="s">
        <v>19</v>
      </c>
      <c r="E13" s="26">
        <v>19875</v>
      </c>
      <c r="F13" s="27">
        <v>20</v>
      </c>
      <c r="G13" s="27">
        <v>19895</v>
      </c>
      <c r="H13" s="27">
        <v>0</v>
      </c>
      <c r="I13" s="28">
        <f t="shared" si="0"/>
        <v>19895</v>
      </c>
    </row>
    <row r="14" spans="1:9" ht="23.1" customHeight="1" x14ac:dyDescent="0.15">
      <c r="A14" s="222"/>
      <c r="B14" s="223"/>
      <c r="C14" s="227" t="s">
        <v>20</v>
      </c>
      <c r="D14" s="228"/>
      <c r="E14" s="29">
        <f>SUM(E10:E13)</f>
        <v>193143</v>
      </c>
      <c r="F14" s="27">
        <f>SUM(F10:F13)</f>
        <v>20</v>
      </c>
      <c r="G14" s="27">
        <f>SUM(G10:G13)</f>
        <v>193149</v>
      </c>
      <c r="H14" s="27">
        <f>SUM(H10:H13)</f>
        <v>14</v>
      </c>
      <c r="I14" s="28">
        <f t="shared" si="0"/>
        <v>193163</v>
      </c>
    </row>
    <row r="15" spans="1:9" ht="23.1" customHeight="1" x14ac:dyDescent="0.15">
      <c r="A15" s="229" t="s">
        <v>130</v>
      </c>
      <c r="B15" s="230"/>
      <c r="C15" s="231"/>
      <c r="D15" s="144" t="s">
        <v>18</v>
      </c>
      <c r="E15" s="30">
        <v>339381</v>
      </c>
      <c r="F15" s="27">
        <v>5959</v>
      </c>
      <c r="G15" s="27">
        <v>345188</v>
      </c>
      <c r="H15" s="27">
        <v>152</v>
      </c>
      <c r="I15" s="28">
        <f t="shared" si="0"/>
        <v>345340</v>
      </c>
    </row>
    <row r="16" spans="1:9" ht="23.1" customHeight="1" x14ac:dyDescent="0.15">
      <c r="A16" s="232"/>
      <c r="B16" s="233"/>
      <c r="C16" s="234"/>
      <c r="D16" s="144" t="s">
        <v>19</v>
      </c>
      <c r="E16" s="30">
        <v>306196</v>
      </c>
      <c r="F16" s="27">
        <v>12007</v>
      </c>
      <c r="G16" s="27">
        <v>318177</v>
      </c>
      <c r="H16" s="27">
        <v>26</v>
      </c>
      <c r="I16" s="28">
        <f t="shared" si="0"/>
        <v>318203</v>
      </c>
    </row>
    <row r="17" spans="1:9" ht="23.1" customHeight="1" x14ac:dyDescent="0.15">
      <c r="A17" s="235"/>
      <c r="B17" s="236"/>
      <c r="C17" s="237"/>
      <c r="D17" s="144" t="s">
        <v>22</v>
      </c>
      <c r="E17" s="31">
        <f>SUM(E15:E16)</f>
        <v>645577</v>
      </c>
      <c r="F17" s="27">
        <f>SUM(F15:F16)</f>
        <v>17966</v>
      </c>
      <c r="G17" s="27">
        <f>SUM(G15:G16)</f>
        <v>663365</v>
      </c>
      <c r="H17" s="26">
        <f>SUM(H15:H16)</f>
        <v>178</v>
      </c>
      <c r="I17" s="28">
        <f t="shared" si="0"/>
        <v>663543</v>
      </c>
    </row>
    <row r="18" spans="1:9" ht="23.1" customHeight="1" x14ac:dyDescent="0.15">
      <c r="A18" s="238" t="s">
        <v>23</v>
      </c>
      <c r="B18" s="239"/>
      <c r="C18" s="239"/>
      <c r="D18" s="145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229" t="s">
        <v>25</v>
      </c>
      <c r="B19" s="230"/>
      <c r="C19" s="231"/>
      <c r="D19" s="144" t="s">
        <v>18</v>
      </c>
      <c r="E19" s="30">
        <v>513</v>
      </c>
      <c r="F19" s="27">
        <v>0</v>
      </c>
      <c r="G19" s="27">
        <v>513</v>
      </c>
      <c r="H19" s="27">
        <v>0</v>
      </c>
      <c r="I19" s="28">
        <f t="shared" ref="I19:I25" si="1">SUM(G19:H19)</f>
        <v>513</v>
      </c>
    </row>
    <row r="20" spans="1:9" ht="23.1" customHeight="1" x14ac:dyDescent="0.15">
      <c r="A20" s="232"/>
      <c r="B20" s="233"/>
      <c r="C20" s="234"/>
      <c r="D20" s="144" t="s">
        <v>19</v>
      </c>
      <c r="E20" s="30">
        <v>8650</v>
      </c>
      <c r="F20" s="27">
        <v>87</v>
      </c>
      <c r="G20" s="27">
        <v>8737</v>
      </c>
      <c r="H20" s="27">
        <v>0</v>
      </c>
      <c r="I20" s="28">
        <f t="shared" si="1"/>
        <v>8737</v>
      </c>
    </row>
    <row r="21" spans="1:9" ht="23.1" customHeight="1" x14ac:dyDescent="0.15">
      <c r="A21" s="235"/>
      <c r="B21" s="236"/>
      <c r="C21" s="237"/>
      <c r="D21" s="144" t="s">
        <v>22</v>
      </c>
      <c r="E21" s="31">
        <f>SUM(E19:E20)</f>
        <v>9163</v>
      </c>
      <c r="F21" s="27">
        <f>SUM(F19:F20)</f>
        <v>87</v>
      </c>
      <c r="G21" s="27">
        <f>SUM(G19:G20)</f>
        <v>9250</v>
      </c>
      <c r="H21" s="26">
        <f>SUM(H19:H20)</f>
        <v>0</v>
      </c>
      <c r="I21" s="28">
        <f t="shared" si="1"/>
        <v>9250</v>
      </c>
    </row>
    <row r="22" spans="1:9" ht="23.1" customHeight="1" x14ac:dyDescent="0.15">
      <c r="A22" s="240" t="s">
        <v>26</v>
      </c>
      <c r="B22" s="241"/>
      <c r="C22" s="241"/>
      <c r="D22" s="242"/>
      <c r="E22" s="35">
        <v>1179</v>
      </c>
      <c r="F22" s="36">
        <v>0</v>
      </c>
      <c r="G22" s="36">
        <v>1179</v>
      </c>
      <c r="H22" s="36">
        <v>0</v>
      </c>
      <c r="I22" s="37">
        <f t="shared" si="1"/>
        <v>1179</v>
      </c>
    </row>
    <row r="23" spans="1:9" ht="23.1" customHeight="1" x14ac:dyDescent="0.15">
      <c r="A23" s="147"/>
      <c r="B23" s="148"/>
      <c r="C23" s="243" t="s">
        <v>119</v>
      </c>
      <c r="D23" s="244"/>
      <c r="E23" s="35">
        <v>47</v>
      </c>
      <c r="F23" s="36">
        <v>0</v>
      </c>
      <c r="G23" s="36">
        <v>47</v>
      </c>
      <c r="H23" s="36">
        <v>0</v>
      </c>
      <c r="I23" s="37">
        <f t="shared" si="1"/>
        <v>47</v>
      </c>
    </row>
    <row r="24" spans="1:9" ht="23.1" customHeight="1" x14ac:dyDescent="0.15">
      <c r="A24" s="147"/>
      <c r="B24" s="148"/>
      <c r="C24" s="40"/>
      <c r="D24" s="141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</row>
    <row r="25" spans="1:9" ht="23.1" customHeight="1" x14ac:dyDescent="0.15">
      <c r="A25" s="42"/>
      <c r="B25" s="43"/>
      <c r="C25" s="245" t="s">
        <v>29</v>
      </c>
      <c r="D25" s="244"/>
      <c r="E25" s="35">
        <v>321</v>
      </c>
      <c r="F25" s="36">
        <v>0</v>
      </c>
      <c r="G25" s="36">
        <v>321</v>
      </c>
      <c r="H25" s="36">
        <v>0</v>
      </c>
      <c r="I25" s="37">
        <f t="shared" si="1"/>
        <v>321</v>
      </c>
    </row>
    <row r="26" spans="1:9" ht="23.1" customHeight="1" x14ac:dyDescent="0.15">
      <c r="A26" s="246" t="s">
        <v>30</v>
      </c>
      <c r="B26" s="230"/>
      <c r="C26" s="231"/>
      <c r="D26" s="144" t="s">
        <v>31</v>
      </c>
      <c r="E26" s="26">
        <v>2071</v>
      </c>
      <c r="F26" s="27">
        <v>0</v>
      </c>
      <c r="G26" s="33" t="s">
        <v>24</v>
      </c>
      <c r="H26" s="33" t="s">
        <v>24</v>
      </c>
      <c r="I26" s="28">
        <v>2071</v>
      </c>
    </row>
    <row r="27" spans="1:9" ht="23.1" customHeight="1" x14ac:dyDescent="0.15">
      <c r="A27" s="232"/>
      <c r="B27" s="233"/>
      <c r="C27" s="234"/>
      <c r="D27" s="144" t="s">
        <v>32</v>
      </c>
      <c r="E27" s="26">
        <v>6969</v>
      </c>
      <c r="F27" s="27">
        <v>0</v>
      </c>
      <c r="G27" s="33" t="s">
        <v>24</v>
      </c>
      <c r="H27" s="33" t="s">
        <v>24</v>
      </c>
      <c r="I27" s="28">
        <v>6969</v>
      </c>
    </row>
    <row r="28" spans="1:9" ht="23.1" customHeight="1" x14ac:dyDescent="0.15">
      <c r="A28" s="235"/>
      <c r="B28" s="236"/>
      <c r="C28" s="237"/>
      <c r="D28" s="144" t="s">
        <v>20</v>
      </c>
      <c r="E28" s="26">
        <f>SUM(E26:E27)</f>
        <v>9040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9040</v>
      </c>
    </row>
    <row r="29" spans="1:9" ht="23.1" customHeight="1" x14ac:dyDescent="0.15">
      <c r="A29" s="247" t="s">
        <v>33</v>
      </c>
      <c r="B29" s="248"/>
      <c r="C29" s="249"/>
      <c r="D29" s="250"/>
      <c r="E29" s="30">
        <v>425823</v>
      </c>
      <c r="F29" s="27">
        <v>1</v>
      </c>
      <c r="G29" s="33" t="s">
        <v>123</v>
      </c>
      <c r="H29" s="33" t="s">
        <v>123</v>
      </c>
      <c r="I29" s="28">
        <v>425824</v>
      </c>
    </row>
    <row r="30" spans="1:9" ht="23.1" customHeight="1" x14ac:dyDescent="0.15">
      <c r="A30" s="251"/>
      <c r="B30" s="252"/>
      <c r="C30" s="243" t="s">
        <v>119</v>
      </c>
      <c r="D30" s="244"/>
      <c r="E30" s="30">
        <v>155765</v>
      </c>
      <c r="F30" s="27">
        <v>0</v>
      </c>
      <c r="G30" s="33" t="s">
        <v>123</v>
      </c>
      <c r="H30" s="33" t="s">
        <v>123</v>
      </c>
      <c r="I30" s="28">
        <v>155765</v>
      </c>
    </row>
    <row r="31" spans="1:9" ht="23.1" customHeight="1" x14ac:dyDescent="0.15">
      <c r="A31" s="139"/>
      <c r="B31" s="140"/>
      <c r="C31" s="40"/>
      <c r="D31" s="141" t="s">
        <v>28</v>
      </c>
      <c r="E31" s="30">
        <v>17335</v>
      </c>
      <c r="F31" s="27">
        <v>0</v>
      </c>
      <c r="G31" s="33" t="s">
        <v>123</v>
      </c>
      <c r="H31" s="33" t="s">
        <v>123</v>
      </c>
      <c r="I31" s="28">
        <v>17335</v>
      </c>
    </row>
    <row r="32" spans="1:9" ht="23.1" customHeight="1" x14ac:dyDescent="0.15">
      <c r="A32" s="251"/>
      <c r="B32" s="252"/>
      <c r="C32" s="249" t="s">
        <v>29</v>
      </c>
      <c r="D32" s="250"/>
      <c r="E32" s="30">
        <v>51253</v>
      </c>
      <c r="F32" s="27">
        <v>0</v>
      </c>
      <c r="G32" s="33" t="s">
        <v>123</v>
      </c>
      <c r="H32" s="33" t="s">
        <v>123</v>
      </c>
      <c r="I32" s="28">
        <v>51253</v>
      </c>
    </row>
    <row r="33" spans="1:9" ht="23.1" customHeight="1" x14ac:dyDescent="0.15">
      <c r="A33" s="253" t="s">
        <v>148</v>
      </c>
      <c r="B33" s="254"/>
      <c r="C33" s="249" t="s">
        <v>149</v>
      </c>
      <c r="D33" s="250"/>
      <c r="E33" s="30">
        <v>10484</v>
      </c>
      <c r="F33" s="27">
        <v>41</v>
      </c>
      <c r="G33" s="27">
        <v>10525</v>
      </c>
      <c r="H33" s="27">
        <v>0</v>
      </c>
      <c r="I33" s="28">
        <f>SUM(G33:H33)</f>
        <v>10525</v>
      </c>
    </row>
    <row r="34" spans="1:9" ht="23.1" customHeight="1" x14ac:dyDescent="0.15">
      <c r="A34" s="220"/>
      <c r="B34" s="255"/>
      <c r="C34" s="249" t="s">
        <v>150</v>
      </c>
      <c r="D34" s="250"/>
      <c r="E34" s="30">
        <v>2267</v>
      </c>
      <c r="F34" s="27">
        <v>15</v>
      </c>
      <c r="G34" s="27">
        <v>2282</v>
      </c>
      <c r="H34" s="27">
        <v>0</v>
      </c>
      <c r="I34" s="28">
        <f>SUM(G34:H34)</f>
        <v>2282</v>
      </c>
    </row>
    <row r="35" spans="1:9" ht="23.1" customHeight="1" x14ac:dyDescent="0.15">
      <c r="A35" s="220"/>
      <c r="B35" s="255"/>
      <c r="C35" s="249" t="s">
        <v>121</v>
      </c>
      <c r="D35" s="250"/>
      <c r="E35" s="30">
        <v>1</v>
      </c>
      <c r="F35" s="27">
        <v>0</v>
      </c>
      <c r="G35" s="27">
        <v>1</v>
      </c>
      <c r="H35" s="27">
        <v>0</v>
      </c>
      <c r="I35" s="28">
        <f>SUM(G35:H35)</f>
        <v>1</v>
      </c>
    </row>
    <row r="36" spans="1:9" ht="23.1" customHeight="1" x14ac:dyDescent="0.15">
      <c r="A36" s="220"/>
      <c r="B36" s="255"/>
      <c r="C36" s="249" t="s">
        <v>151</v>
      </c>
      <c r="D36" s="250"/>
      <c r="E36" s="30">
        <v>0</v>
      </c>
      <c r="F36" s="27">
        <v>0</v>
      </c>
      <c r="G36" s="27">
        <v>0</v>
      </c>
      <c r="H36" s="27">
        <v>0</v>
      </c>
      <c r="I36" s="28">
        <f>SUM(G36:H36)</f>
        <v>0</v>
      </c>
    </row>
    <row r="37" spans="1:9" ht="23.1" customHeight="1" x14ac:dyDescent="0.15">
      <c r="A37" s="220"/>
      <c r="B37" s="255"/>
      <c r="C37" s="256" t="s">
        <v>20</v>
      </c>
      <c r="D37" s="257"/>
      <c r="E37" s="27">
        <f>SUM(E33:E36)</f>
        <v>12752</v>
      </c>
      <c r="F37" s="27">
        <f>SUM(F33:F36)</f>
        <v>56</v>
      </c>
      <c r="G37" s="27">
        <f>SUM(G33:G36)</f>
        <v>12808</v>
      </c>
      <c r="H37" s="27">
        <f>SUM(H33:H36)</f>
        <v>0</v>
      </c>
      <c r="I37" s="28">
        <f>SUM(G37:H37)</f>
        <v>12808</v>
      </c>
    </row>
    <row r="38" spans="1:9" ht="23.1" customHeight="1" x14ac:dyDescent="0.15">
      <c r="A38" s="258" t="s">
        <v>43</v>
      </c>
      <c r="B38" s="259"/>
      <c r="C38" s="259"/>
      <c r="D38" s="260"/>
      <c r="E38" s="35">
        <v>17480</v>
      </c>
      <c r="F38" s="36">
        <v>0</v>
      </c>
      <c r="G38" s="46" t="s">
        <v>123</v>
      </c>
      <c r="H38" s="46" t="s">
        <v>123</v>
      </c>
      <c r="I38" s="37">
        <v>17480</v>
      </c>
    </row>
    <row r="39" spans="1:9" ht="23.1" customHeight="1" x14ac:dyDescent="0.15">
      <c r="A39" s="258" t="s">
        <v>45</v>
      </c>
      <c r="B39" s="259"/>
      <c r="C39" s="259"/>
      <c r="D39" s="260"/>
      <c r="E39" s="35">
        <v>5517</v>
      </c>
      <c r="F39" s="36">
        <v>0</v>
      </c>
      <c r="G39" s="36">
        <v>5515</v>
      </c>
      <c r="H39" s="36">
        <v>2</v>
      </c>
      <c r="I39" s="37">
        <f>SUM(G39:H39)</f>
        <v>5517</v>
      </c>
    </row>
    <row r="40" spans="1:9" ht="23.1" customHeight="1" x14ac:dyDescent="0.15">
      <c r="A40" s="258" t="s">
        <v>46</v>
      </c>
      <c r="B40" s="259"/>
      <c r="C40" s="259"/>
      <c r="D40" s="260"/>
      <c r="E40" s="35">
        <v>878</v>
      </c>
      <c r="F40" s="36">
        <v>0</v>
      </c>
      <c r="G40" s="36">
        <v>878</v>
      </c>
      <c r="H40" s="36">
        <v>0</v>
      </c>
      <c r="I40" s="37">
        <f>SUM(G40:H40)</f>
        <v>878</v>
      </c>
    </row>
    <row r="41" spans="1:9" ht="23.1" customHeight="1" x14ac:dyDescent="0.15">
      <c r="A41" s="261" t="s">
        <v>47</v>
      </c>
      <c r="B41" s="262"/>
      <c r="C41" s="263"/>
      <c r="D41" s="264"/>
      <c r="E41" s="47">
        <v>152498</v>
      </c>
      <c r="F41" s="36">
        <v>2</v>
      </c>
      <c r="G41" s="46" t="s">
        <v>123</v>
      </c>
      <c r="H41" s="46" t="s">
        <v>123</v>
      </c>
      <c r="I41" s="37">
        <v>152500</v>
      </c>
    </row>
    <row r="42" spans="1:9" ht="23.1" customHeight="1" x14ac:dyDescent="0.15">
      <c r="A42" s="261"/>
      <c r="B42" s="262"/>
      <c r="C42" s="265" t="s">
        <v>48</v>
      </c>
      <c r="D42" s="266"/>
      <c r="E42" s="35">
        <v>141967</v>
      </c>
      <c r="F42" s="36">
        <v>2</v>
      </c>
      <c r="G42" s="36">
        <v>141963</v>
      </c>
      <c r="H42" s="36">
        <v>6</v>
      </c>
      <c r="I42" s="37">
        <f>SUM(G42:H42)</f>
        <v>141969</v>
      </c>
    </row>
    <row r="43" spans="1:9" ht="23.1" customHeight="1" x14ac:dyDescent="0.15">
      <c r="A43" s="261"/>
      <c r="B43" s="262"/>
      <c r="C43" s="267" t="s">
        <v>49</v>
      </c>
      <c r="D43" s="268"/>
      <c r="E43" s="48">
        <v>9611</v>
      </c>
      <c r="F43" s="36">
        <v>0</v>
      </c>
      <c r="G43" s="46" t="s">
        <v>123</v>
      </c>
      <c r="H43" s="46" t="s">
        <v>123</v>
      </c>
      <c r="I43" s="37">
        <v>9611</v>
      </c>
    </row>
    <row r="44" spans="1:9" ht="23.1" customHeight="1" x14ac:dyDescent="0.15">
      <c r="A44" s="261"/>
      <c r="B44" s="262"/>
      <c r="C44" s="49"/>
      <c r="D44" s="50" t="s">
        <v>50</v>
      </c>
      <c r="E44" s="51">
        <v>5002</v>
      </c>
      <c r="F44" s="36">
        <v>0</v>
      </c>
      <c r="G44" s="46" t="s">
        <v>123</v>
      </c>
      <c r="H44" s="52" t="s">
        <v>123</v>
      </c>
      <c r="I44" s="37">
        <v>5002</v>
      </c>
    </row>
    <row r="45" spans="1:9" ht="23.1" customHeight="1" x14ac:dyDescent="0.15">
      <c r="A45" s="261"/>
      <c r="B45" s="262"/>
      <c r="C45" s="269" t="s">
        <v>51</v>
      </c>
      <c r="D45" s="260"/>
      <c r="E45" s="48">
        <v>115</v>
      </c>
      <c r="F45" s="53">
        <v>0</v>
      </c>
      <c r="G45" s="46" t="s">
        <v>123</v>
      </c>
      <c r="H45" s="52" t="s">
        <v>123</v>
      </c>
      <c r="I45" s="37">
        <v>115</v>
      </c>
    </row>
    <row r="46" spans="1:9" ht="23.1" customHeight="1" x14ac:dyDescent="0.15">
      <c r="A46" s="261"/>
      <c r="B46" s="262"/>
      <c r="C46" s="269" t="s">
        <v>52</v>
      </c>
      <c r="D46" s="260"/>
      <c r="E46" s="48">
        <v>0</v>
      </c>
      <c r="F46" s="53">
        <v>0</v>
      </c>
      <c r="G46" s="46" t="s">
        <v>123</v>
      </c>
      <c r="H46" s="52" t="s">
        <v>123</v>
      </c>
      <c r="I46" s="37">
        <v>0</v>
      </c>
    </row>
    <row r="47" spans="1:9" ht="23.1" customHeight="1" x14ac:dyDescent="0.15">
      <c r="A47" s="261"/>
      <c r="B47" s="262"/>
      <c r="C47" s="269" t="s">
        <v>53</v>
      </c>
      <c r="D47" s="270"/>
      <c r="E47" s="48">
        <v>383</v>
      </c>
      <c r="F47" s="53">
        <v>0</v>
      </c>
      <c r="G47" s="36">
        <v>383</v>
      </c>
      <c r="H47" s="48">
        <v>0</v>
      </c>
      <c r="I47" s="37">
        <f>SUM(G47:H47)</f>
        <v>383</v>
      </c>
    </row>
    <row r="48" spans="1:9" ht="23.1" customHeight="1" x14ac:dyDescent="0.15">
      <c r="A48" s="271" t="s">
        <v>54</v>
      </c>
      <c r="B48" s="272"/>
      <c r="C48" s="276" t="s">
        <v>49</v>
      </c>
      <c r="D48" s="277"/>
      <c r="E48" s="48">
        <v>54424</v>
      </c>
      <c r="F48" s="53">
        <v>0</v>
      </c>
      <c r="G48" s="46" t="s">
        <v>123</v>
      </c>
      <c r="H48" s="52" t="s">
        <v>123</v>
      </c>
      <c r="I48" s="37">
        <v>54424</v>
      </c>
    </row>
    <row r="49" spans="1:9" ht="23.1" customHeight="1" x14ac:dyDescent="0.15">
      <c r="A49" s="261"/>
      <c r="B49" s="273"/>
      <c r="C49" s="54"/>
      <c r="D49" s="55" t="s">
        <v>50</v>
      </c>
      <c r="E49" s="48">
        <v>27997</v>
      </c>
      <c r="F49" s="53">
        <v>0</v>
      </c>
      <c r="G49" s="46" t="s">
        <v>123</v>
      </c>
      <c r="H49" s="52" t="s">
        <v>123</v>
      </c>
      <c r="I49" s="37">
        <v>27997</v>
      </c>
    </row>
    <row r="50" spans="1:9" ht="23.1" customHeight="1" x14ac:dyDescent="0.15">
      <c r="A50" s="261"/>
      <c r="B50" s="273"/>
      <c r="C50" s="278" t="s">
        <v>55</v>
      </c>
      <c r="D50" s="279"/>
      <c r="E50" s="48">
        <v>2</v>
      </c>
      <c r="F50" s="53">
        <v>0</v>
      </c>
      <c r="G50" s="46" t="s">
        <v>123</v>
      </c>
      <c r="H50" s="52" t="s">
        <v>123</v>
      </c>
      <c r="I50" s="37">
        <v>2</v>
      </c>
    </row>
    <row r="51" spans="1:9" ht="23.1" customHeight="1" x14ac:dyDescent="0.15">
      <c r="A51" s="261"/>
      <c r="B51" s="273"/>
      <c r="C51" s="278" t="s">
        <v>56</v>
      </c>
      <c r="D51" s="279"/>
      <c r="E51" s="48">
        <v>0</v>
      </c>
      <c r="F51" s="53">
        <v>0</v>
      </c>
      <c r="G51" s="46" t="s">
        <v>123</v>
      </c>
      <c r="H51" s="52" t="s">
        <v>123</v>
      </c>
      <c r="I51" s="37">
        <v>0</v>
      </c>
    </row>
    <row r="52" spans="1:9" ht="23.1" customHeight="1" x14ac:dyDescent="0.15">
      <c r="A52" s="274"/>
      <c r="B52" s="275"/>
      <c r="C52" s="269" t="s">
        <v>53</v>
      </c>
      <c r="D52" s="270"/>
      <c r="E52" s="48">
        <v>6826</v>
      </c>
      <c r="F52" s="53">
        <v>0</v>
      </c>
      <c r="G52" s="36">
        <v>6826</v>
      </c>
      <c r="H52" s="48">
        <v>0</v>
      </c>
      <c r="I52" s="37">
        <f>SUM(G52:H52)</f>
        <v>6826</v>
      </c>
    </row>
    <row r="53" spans="1:9" ht="23.1" customHeight="1" x14ac:dyDescent="0.15">
      <c r="A53" s="258" t="s">
        <v>57</v>
      </c>
      <c r="B53" s="259"/>
      <c r="C53" s="259"/>
      <c r="D53" s="260"/>
      <c r="E53" s="48">
        <v>601</v>
      </c>
      <c r="F53" s="53">
        <v>0</v>
      </c>
      <c r="G53" s="46" t="s">
        <v>123</v>
      </c>
      <c r="H53" s="52" t="s">
        <v>123</v>
      </c>
      <c r="I53" s="37">
        <v>601</v>
      </c>
    </row>
    <row r="54" spans="1:9" ht="23.1" customHeight="1" thickBot="1" x14ac:dyDescent="0.2">
      <c r="A54" s="280" t="s">
        <v>58</v>
      </c>
      <c r="B54" s="281"/>
      <c r="C54" s="281"/>
      <c r="D54" s="282"/>
      <c r="E54" s="56">
        <v>0</v>
      </c>
      <c r="F54" s="57">
        <v>0</v>
      </c>
      <c r="G54" s="58" t="s">
        <v>123</v>
      </c>
      <c r="H54" s="59" t="s">
        <v>123</v>
      </c>
      <c r="I54" s="60">
        <v>0</v>
      </c>
    </row>
    <row r="55" spans="1:9" ht="28.5" x14ac:dyDescent="0.3">
      <c r="A55" s="212" t="str">
        <f>A1</f>
        <v>検査関係業務量報告</v>
      </c>
      <c r="B55" s="212"/>
      <c r="C55" s="212"/>
      <c r="D55" s="212"/>
      <c r="E55" s="212"/>
      <c r="F55" s="212"/>
      <c r="G55" s="212"/>
      <c r="H55" s="212"/>
      <c r="I55" s="212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83" t="str">
        <f>IF(I3="","",I3)</f>
        <v/>
      </c>
    </row>
    <row r="58" spans="1:9" ht="23.25" customHeight="1" x14ac:dyDescent="0.15">
      <c r="A58" s="284" t="str">
        <f>A4</f>
        <v>令和 4年11月</v>
      </c>
      <c r="B58" s="285"/>
      <c r="C58" s="285"/>
      <c r="D58" s="285"/>
      <c r="E58" s="285"/>
      <c r="F58" s="285"/>
      <c r="G58" s="285"/>
      <c r="H58" s="285"/>
      <c r="I58" s="283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223</v>
      </c>
    </row>
    <row r="60" spans="1:9" ht="23.1" customHeight="1" thickBot="1" x14ac:dyDescent="0.2">
      <c r="A60" s="215" t="s">
        <v>172</v>
      </c>
      <c r="B60" s="216"/>
      <c r="C60" s="216"/>
      <c r="D60" s="217"/>
      <c r="E60" s="142" t="s">
        <v>8</v>
      </c>
      <c r="F60" s="19" t="s">
        <v>9</v>
      </c>
      <c r="G60" s="19" t="s">
        <v>10</v>
      </c>
      <c r="H60" s="19" t="s">
        <v>11</v>
      </c>
      <c r="I60" s="20" t="s">
        <v>224</v>
      </c>
    </row>
    <row r="61" spans="1:9" ht="23.1" customHeight="1" x14ac:dyDescent="0.15">
      <c r="A61" s="286" t="s">
        <v>60</v>
      </c>
      <c r="B61" s="287"/>
      <c r="C61" s="256" t="s">
        <v>61</v>
      </c>
      <c r="D61" s="292"/>
      <c r="E61" s="67">
        <v>427</v>
      </c>
      <c r="F61" s="68">
        <v>0</v>
      </c>
      <c r="G61" s="33" t="s">
        <v>166</v>
      </c>
      <c r="H61" s="69" t="s">
        <v>166</v>
      </c>
      <c r="I61" s="37">
        <v>427</v>
      </c>
    </row>
    <row r="62" spans="1:9" ht="23.1" customHeight="1" x14ac:dyDescent="0.15">
      <c r="A62" s="288"/>
      <c r="B62" s="289"/>
      <c r="C62" s="256" t="s">
        <v>62</v>
      </c>
      <c r="D62" s="292"/>
      <c r="E62" s="67">
        <v>3914</v>
      </c>
      <c r="F62" s="68">
        <v>39</v>
      </c>
      <c r="G62" s="33" t="s">
        <v>34</v>
      </c>
      <c r="H62" s="69" t="s">
        <v>166</v>
      </c>
      <c r="I62" s="37">
        <v>3953</v>
      </c>
    </row>
    <row r="63" spans="1:9" ht="23.1" customHeight="1" x14ac:dyDescent="0.15">
      <c r="A63" s="288"/>
      <c r="B63" s="289"/>
      <c r="C63" s="256" t="s">
        <v>63</v>
      </c>
      <c r="D63" s="292"/>
      <c r="E63" s="67">
        <v>135</v>
      </c>
      <c r="F63" s="68">
        <v>0</v>
      </c>
      <c r="G63" s="33" t="s">
        <v>34</v>
      </c>
      <c r="H63" s="69" t="s">
        <v>166</v>
      </c>
      <c r="I63" s="37">
        <v>135</v>
      </c>
    </row>
    <row r="64" spans="1:9" ht="23.1" customHeight="1" x14ac:dyDescent="0.15">
      <c r="A64" s="290"/>
      <c r="B64" s="291"/>
      <c r="C64" s="256" t="s">
        <v>20</v>
      </c>
      <c r="D64" s="257"/>
      <c r="E64" s="27">
        <f>SUM(E61:E63)</f>
        <v>4476</v>
      </c>
      <c r="F64" s="27">
        <f>SUM(F61:F63)</f>
        <v>39</v>
      </c>
      <c r="G64" s="33" t="s">
        <v>166</v>
      </c>
      <c r="H64" s="33" t="s">
        <v>166</v>
      </c>
      <c r="I64" s="28">
        <f>SUM(I61:I63)</f>
        <v>4515</v>
      </c>
    </row>
    <row r="65" spans="1:9" ht="23.1" customHeight="1" x14ac:dyDescent="0.15">
      <c r="A65" s="286" t="s">
        <v>225</v>
      </c>
      <c r="B65" s="287"/>
      <c r="C65" s="248" t="s">
        <v>126</v>
      </c>
      <c r="D65" s="70" t="s">
        <v>154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88"/>
      <c r="B66" s="289"/>
      <c r="C66" s="295"/>
      <c r="D66" s="70" t="s">
        <v>226</v>
      </c>
      <c r="E66" s="30">
        <v>423</v>
      </c>
      <c r="F66" s="27">
        <v>0</v>
      </c>
      <c r="G66" s="27">
        <v>423</v>
      </c>
      <c r="H66" s="27">
        <v>0</v>
      </c>
      <c r="I66" s="37">
        <f t="shared" si="2"/>
        <v>423</v>
      </c>
    </row>
    <row r="67" spans="1:9" ht="23.1" customHeight="1" x14ac:dyDescent="0.15">
      <c r="A67" s="288"/>
      <c r="B67" s="289"/>
      <c r="C67" s="248" t="s">
        <v>227</v>
      </c>
      <c r="D67" s="70" t="s">
        <v>228</v>
      </c>
      <c r="E67" s="30">
        <v>1</v>
      </c>
      <c r="F67" s="27">
        <v>0</v>
      </c>
      <c r="G67" s="27">
        <v>1</v>
      </c>
      <c r="H67" s="27">
        <v>0</v>
      </c>
      <c r="I67" s="37">
        <f t="shared" si="2"/>
        <v>1</v>
      </c>
    </row>
    <row r="68" spans="1:9" ht="23.1" customHeight="1" x14ac:dyDescent="0.15">
      <c r="A68" s="288"/>
      <c r="B68" s="289"/>
      <c r="C68" s="295"/>
      <c r="D68" s="70" t="s">
        <v>16</v>
      </c>
      <c r="E68" s="30">
        <v>3843</v>
      </c>
      <c r="F68" s="27">
        <v>27</v>
      </c>
      <c r="G68" s="27">
        <v>3870</v>
      </c>
      <c r="H68" s="27">
        <v>0</v>
      </c>
      <c r="I68" s="37">
        <f t="shared" si="2"/>
        <v>3870</v>
      </c>
    </row>
    <row r="69" spans="1:9" ht="23.1" customHeight="1" x14ac:dyDescent="0.15">
      <c r="A69" s="288"/>
      <c r="B69" s="289"/>
      <c r="C69" s="248" t="s">
        <v>229</v>
      </c>
      <c r="D69" s="70" t="s">
        <v>228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88"/>
      <c r="B70" s="289"/>
      <c r="C70" s="295"/>
      <c r="D70" s="70" t="s">
        <v>226</v>
      </c>
      <c r="E70" s="30">
        <v>133</v>
      </c>
      <c r="F70" s="27">
        <v>0</v>
      </c>
      <c r="G70" s="27">
        <v>133</v>
      </c>
      <c r="H70" s="27">
        <v>0</v>
      </c>
      <c r="I70" s="37">
        <f t="shared" si="2"/>
        <v>133</v>
      </c>
    </row>
    <row r="71" spans="1:9" ht="23.1" customHeight="1" x14ac:dyDescent="0.15">
      <c r="A71" s="293"/>
      <c r="B71" s="294"/>
      <c r="C71" s="256" t="s">
        <v>20</v>
      </c>
      <c r="D71" s="257"/>
      <c r="E71" s="27">
        <f>SUM(E65:E70)</f>
        <v>4400</v>
      </c>
      <c r="F71" s="27">
        <f>SUM(F65:F70)</f>
        <v>27</v>
      </c>
      <c r="G71" s="27">
        <f>SUM(G65:G70)</f>
        <v>4427</v>
      </c>
      <c r="H71" s="27">
        <f>SUM(H65:H70)</f>
        <v>0</v>
      </c>
      <c r="I71" s="37">
        <f t="shared" si="2"/>
        <v>4427</v>
      </c>
    </row>
    <row r="72" spans="1:9" ht="23.1" customHeight="1" x14ac:dyDescent="0.15">
      <c r="A72" s="286" t="s">
        <v>230</v>
      </c>
      <c r="B72" s="287"/>
      <c r="C72" s="249" t="s">
        <v>175</v>
      </c>
      <c r="D72" s="250"/>
      <c r="E72" s="71">
        <v>473</v>
      </c>
      <c r="F72" s="72">
        <v>0</v>
      </c>
      <c r="G72" s="27">
        <v>473</v>
      </c>
      <c r="H72" s="27">
        <v>0</v>
      </c>
      <c r="I72" s="37">
        <f t="shared" si="2"/>
        <v>473</v>
      </c>
    </row>
    <row r="73" spans="1:9" ht="23.1" customHeight="1" x14ac:dyDescent="0.15">
      <c r="A73" s="288"/>
      <c r="B73" s="289"/>
      <c r="C73" s="249" t="s">
        <v>130</v>
      </c>
      <c r="D73" s="250"/>
      <c r="E73" s="71">
        <v>3978</v>
      </c>
      <c r="F73" s="72">
        <v>39</v>
      </c>
      <c r="G73" s="27">
        <v>4017</v>
      </c>
      <c r="H73" s="27">
        <v>0</v>
      </c>
      <c r="I73" s="37">
        <f t="shared" si="2"/>
        <v>4017</v>
      </c>
    </row>
    <row r="74" spans="1:9" ht="23.1" customHeight="1" x14ac:dyDescent="0.15">
      <c r="A74" s="288"/>
      <c r="B74" s="289"/>
      <c r="C74" s="249" t="s">
        <v>75</v>
      </c>
      <c r="D74" s="250"/>
      <c r="E74" s="71">
        <v>147</v>
      </c>
      <c r="F74" s="72">
        <v>0</v>
      </c>
      <c r="G74" s="27">
        <v>147</v>
      </c>
      <c r="H74" s="27">
        <v>0</v>
      </c>
      <c r="I74" s="37">
        <f t="shared" si="2"/>
        <v>147</v>
      </c>
    </row>
    <row r="75" spans="1:9" ht="23.1" customHeight="1" x14ac:dyDescent="0.15">
      <c r="A75" s="288"/>
      <c r="B75" s="289"/>
      <c r="C75" s="249" t="s">
        <v>76</v>
      </c>
      <c r="D75" s="250"/>
      <c r="E75" s="71">
        <v>29</v>
      </c>
      <c r="F75" s="72">
        <v>0</v>
      </c>
      <c r="G75" s="27">
        <v>29</v>
      </c>
      <c r="H75" s="27">
        <v>0</v>
      </c>
      <c r="I75" s="37">
        <f t="shared" si="2"/>
        <v>29</v>
      </c>
    </row>
    <row r="76" spans="1:9" ht="23.1" customHeight="1" x14ac:dyDescent="0.15">
      <c r="A76" s="293"/>
      <c r="B76" s="294"/>
      <c r="C76" s="256" t="s">
        <v>20</v>
      </c>
      <c r="D76" s="257"/>
      <c r="E76" s="72">
        <f>SUM(E72:E75)</f>
        <v>4627</v>
      </c>
      <c r="F76" s="72">
        <f>SUM(F72:F75)</f>
        <v>39</v>
      </c>
      <c r="G76" s="72">
        <f>SUM(G72:G75)</f>
        <v>4666</v>
      </c>
      <c r="H76" s="72">
        <f>SUM(H72:H75)</f>
        <v>0</v>
      </c>
      <c r="I76" s="37">
        <f t="shared" si="2"/>
        <v>4666</v>
      </c>
    </row>
    <row r="77" spans="1:9" ht="23.1" customHeight="1" x14ac:dyDescent="0.15">
      <c r="A77" s="286" t="s">
        <v>77</v>
      </c>
      <c r="B77" s="287"/>
      <c r="C77" s="249" t="s">
        <v>175</v>
      </c>
      <c r="D77" s="250"/>
      <c r="E77" s="30">
        <v>3373</v>
      </c>
      <c r="F77" s="27">
        <v>1</v>
      </c>
      <c r="G77" s="33" t="s">
        <v>123</v>
      </c>
      <c r="H77" s="33" t="s">
        <v>123</v>
      </c>
      <c r="I77" s="37">
        <v>3374</v>
      </c>
    </row>
    <row r="78" spans="1:9" ht="23.1" customHeight="1" x14ac:dyDescent="0.15">
      <c r="A78" s="288"/>
      <c r="B78" s="289"/>
      <c r="C78" s="249" t="s">
        <v>130</v>
      </c>
      <c r="D78" s="250"/>
      <c r="E78" s="30">
        <v>33594</v>
      </c>
      <c r="F78" s="27">
        <v>639</v>
      </c>
      <c r="G78" s="33" t="s">
        <v>166</v>
      </c>
      <c r="H78" s="33" t="s">
        <v>123</v>
      </c>
      <c r="I78" s="37">
        <v>34233</v>
      </c>
    </row>
    <row r="79" spans="1:9" ht="23.1" customHeight="1" x14ac:dyDescent="0.15">
      <c r="A79" s="288"/>
      <c r="B79" s="289"/>
      <c r="C79" s="249" t="s">
        <v>132</v>
      </c>
      <c r="D79" s="250"/>
      <c r="E79" s="30">
        <v>1080</v>
      </c>
      <c r="F79" s="27">
        <v>14</v>
      </c>
      <c r="G79" s="33" t="s">
        <v>166</v>
      </c>
      <c r="H79" s="33" t="s">
        <v>123</v>
      </c>
      <c r="I79" s="37">
        <v>1094</v>
      </c>
    </row>
    <row r="80" spans="1:9" ht="23.1" customHeight="1" x14ac:dyDescent="0.15">
      <c r="A80" s="288"/>
      <c r="B80" s="289"/>
      <c r="C80" s="248" t="s">
        <v>76</v>
      </c>
      <c r="D80" s="296"/>
      <c r="E80" s="73">
        <v>306</v>
      </c>
      <c r="F80" s="74">
        <v>0</v>
      </c>
      <c r="G80" s="33" t="s">
        <v>123</v>
      </c>
      <c r="H80" s="33" t="s">
        <v>123</v>
      </c>
      <c r="I80" s="75">
        <v>306</v>
      </c>
    </row>
    <row r="81" spans="1:9" ht="23.1" customHeight="1" x14ac:dyDescent="0.15">
      <c r="A81" s="293"/>
      <c r="B81" s="294"/>
      <c r="C81" s="297" t="s">
        <v>20</v>
      </c>
      <c r="D81" s="250"/>
      <c r="E81" s="30">
        <f>SUM(E77:E80)</f>
        <v>38353</v>
      </c>
      <c r="F81" s="27">
        <f>SUM(F77:F80)</f>
        <v>654</v>
      </c>
      <c r="G81" s="33" t="s">
        <v>123</v>
      </c>
      <c r="H81" s="33" t="s">
        <v>123</v>
      </c>
      <c r="I81" s="28">
        <f>SUM(I77:I80)</f>
        <v>39007</v>
      </c>
    </row>
    <row r="82" spans="1:9" ht="23.1" customHeight="1" x14ac:dyDescent="0.15">
      <c r="A82" s="286" t="s">
        <v>83</v>
      </c>
      <c r="B82" s="298"/>
      <c r="C82" s="301" t="s">
        <v>13</v>
      </c>
      <c r="D82" s="302"/>
      <c r="E82" s="30">
        <v>46862</v>
      </c>
      <c r="F82" s="27">
        <v>0</v>
      </c>
      <c r="G82" s="33" t="s">
        <v>166</v>
      </c>
      <c r="H82" s="33" t="s">
        <v>34</v>
      </c>
      <c r="I82" s="28">
        <v>46862</v>
      </c>
    </row>
    <row r="83" spans="1:9" ht="23.1" customHeight="1" x14ac:dyDescent="0.15">
      <c r="A83" s="288"/>
      <c r="B83" s="299"/>
      <c r="C83" s="76"/>
      <c r="D83" s="77" t="s">
        <v>84</v>
      </c>
      <c r="E83" s="78">
        <v>46781</v>
      </c>
      <c r="F83" s="36">
        <v>0</v>
      </c>
      <c r="G83" s="46" t="s">
        <v>166</v>
      </c>
      <c r="H83" s="46" t="s">
        <v>166</v>
      </c>
      <c r="I83" s="37">
        <v>46781</v>
      </c>
    </row>
    <row r="84" spans="1:9" ht="23.1" customHeight="1" x14ac:dyDescent="0.15">
      <c r="A84" s="300"/>
      <c r="B84" s="299"/>
      <c r="C84" s="303" t="s">
        <v>85</v>
      </c>
      <c r="D84" s="302"/>
      <c r="E84" s="30">
        <v>10231</v>
      </c>
      <c r="F84" s="27">
        <v>0</v>
      </c>
      <c r="G84" s="33" t="s">
        <v>166</v>
      </c>
      <c r="H84" s="33" t="s">
        <v>123</v>
      </c>
      <c r="I84" s="28">
        <v>10231</v>
      </c>
    </row>
    <row r="85" spans="1:9" ht="23.1" customHeight="1" x14ac:dyDescent="0.15">
      <c r="A85" s="300"/>
      <c r="B85" s="299"/>
      <c r="C85" s="303" t="s">
        <v>86</v>
      </c>
      <c r="D85" s="302"/>
      <c r="E85" s="30">
        <v>680</v>
      </c>
      <c r="F85" s="27">
        <v>0</v>
      </c>
      <c r="G85" s="33" t="s">
        <v>166</v>
      </c>
      <c r="H85" s="33" t="s">
        <v>166</v>
      </c>
      <c r="I85" s="28">
        <v>680</v>
      </c>
    </row>
    <row r="86" spans="1:9" ht="23.1" customHeight="1" x14ac:dyDescent="0.15">
      <c r="A86" s="300"/>
      <c r="B86" s="299"/>
      <c r="C86" s="301" t="s">
        <v>20</v>
      </c>
      <c r="D86" s="304"/>
      <c r="E86" s="67">
        <f>SUM(E82,E84,E85)</f>
        <v>57773</v>
      </c>
      <c r="F86" s="72">
        <f>SUM(F82,F84,F85)</f>
        <v>0</v>
      </c>
      <c r="G86" s="33" t="s">
        <v>34</v>
      </c>
      <c r="H86" s="79" t="s">
        <v>123</v>
      </c>
      <c r="I86" s="80">
        <f>SUM(I82,I84,I85)</f>
        <v>57773</v>
      </c>
    </row>
    <row r="87" spans="1:9" ht="23.1" customHeight="1" thickBot="1" x14ac:dyDescent="0.2">
      <c r="A87" s="305" t="s">
        <v>87</v>
      </c>
      <c r="B87" s="306"/>
      <c r="C87" s="306"/>
      <c r="D87" s="307"/>
      <c r="E87" s="81">
        <v>356360</v>
      </c>
      <c r="F87" s="82">
        <v>20</v>
      </c>
      <c r="G87" s="46" t="s">
        <v>123</v>
      </c>
      <c r="H87" s="46" t="s">
        <v>166</v>
      </c>
      <c r="I87" s="37">
        <v>356380</v>
      </c>
    </row>
    <row r="88" spans="1:9" ht="23.1" customHeight="1" thickBot="1" x14ac:dyDescent="0.2">
      <c r="A88" s="308" t="s">
        <v>135</v>
      </c>
      <c r="B88" s="309"/>
      <c r="C88" s="309"/>
      <c r="D88" s="310"/>
      <c r="E88" s="83">
        <f>SUM(E14,E17,E18,E21,E22,E76)</f>
        <v>853689</v>
      </c>
      <c r="F88" s="83">
        <f>SUM(F14,F17,F18,F21,F22,F76)</f>
        <v>18112</v>
      </c>
      <c r="G88" s="83">
        <f>SUM(G14,G17,G21,G22,G76)</f>
        <v>871609</v>
      </c>
      <c r="H88" s="83">
        <f>SUM(H14,H17,H21,H22,H76)</f>
        <v>192</v>
      </c>
      <c r="I88" s="87">
        <f>SUM(I14,I17,I18,I21,I22,I76)</f>
        <v>871801</v>
      </c>
    </row>
    <row r="89" spans="1:9" ht="23.1" customHeight="1" thickBot="1" x14ac:dyDescent="0.2">
      <c r="A89" s="308" t="s">
        <v>89</v>
      </c>
      <c r="B89" s="309"/>
      <c r="C89" s="309"/>
      <c r="D89" s="310"/>
      <c r="E89" s="84">
        <f>SUM(E14,E17,E18,E21,E22,E28,E29,E37,E38,E39,E40,E41,E48,E50,E51,E52,E53,E54,E76)</f>
        <v>1539530</v>
      </c>
      <c r="F89" s="84">
        <f>SUM(F14,F17,F18,F21,F22,F28,F29,F37,F38,F39,F40,F41,F48,F50,F51,F52,F53,F54,F76)</f>
        <v>18171</v>
      </c>
      <c r="G89" s="85" t="s">
        <v>166</v>
      </c>
      <c r="H89" s="85" t="s">
        <v>166</v>
      </c>
      <c r="I89" s="87">
        <f>SUM(I14,I17,I18,I21,I22,I28,I29,I37,I38,I39,I40,I41,I48,I50,I51,I52,I53,I54,I76)</f>
        <v>1557701</v>
      </c>
    </row>
    <row r="90" spans="1:9" ht="23.1" customHeight="1" thickBot="1" x14ac:dyDescent="0.2">
      <c r="A90" s="308" t="s">
        <v>90</v>
      </c>
      <c r="B90" s="309"/>
      <c r="C90" s="309"/>
      <c r="D90" s="310"/>
      <c r="E90" s="86" t="s">
        <v>123</v>
      </c>
      <c r="F90" s="85" t="s">
        <v>123</v>
      </c>
      <c r="G90" s="85" t="s">
        <v>166</v>
      </c>
      <c r="H90" s="85" t="s">
        <v>123</v>
      </c>
      <c r="I90" s="87">
        <f>SUM(I11,I13,I16,I18,I20,I22)</f>
        <v>348987</v>
      </c>
    </row>
    <row r="91" spans="1:9" ht="23.1" customHeight="1" thickBot="1" x14ac:dyDescent="0.2">
      <c r="A91" s="308" t="s">
        <v>91</v>
      </c>
      <c r="B91" s="309"/>
      <c r="C91" s="309"/>
      <c r="D91" s="310"/>
      <c r="E91" s="88">
        <f>IF(I90=0,0,IF(I81=0,0,I81/I90))</f>
        <v>0.11177207173906191</v>
      </c>
      <c r="F91" s="89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90"/>
      <c r="G92" s="90"/>
      <c r="H92" s="90"/>
      <c r="I92" s="90"/>
    </row>
    <row r="93" spans="1:9" s="17" customFormat="1" ht="17.25" customHeight="1" thickBot="1" x14ac:dyDescent="0.2">
      <c r="A93" s="91" t="s">
        <v>92</v>
      </c>
      <c r="C93" s="91"/>
      <c r="D93" s="91"/>
      <c r="E93" s="92"/>
      <c r="F93" s="92"/>
      <c r="G93" s="92"/>
      <c r="H93" s="92"/>
      <c r="I93" s="93"/>
    </row>
    <row r="94" spans="1:9" s="17" customFormat="1" ht="18.75" customHeight="1" thickBot="1" x14ac:dyDescent="0.2">
      <c r="A94" s="311" t="s">
        <v>172</v>
      </c>
      <c r="B94" s="312"/>
      <c r="C94" s="312"/>
      <c r="D94" s="313"/>
      <c r="E94" s="146" t="s">
        <v>8</v>
      </c>
      <c r="F94" s="95" t="s">
        <v>9</v>
      </c>
      <c r="G94" s="95" t="s">
        <v>10</v>
      </c>
      <c r="H94" s="95" t="s">
        <v>11</v>
      </c>
      <c r="I94" s="96" t="s">
        <v>224</v>
      </c>
    </row>
    <row r="95" spans="1:9" s="17" customFormat="1" ht="23.1" hidden="1" customHeight="1" thickBot="1" x14ac:dyDescent="0.2">
      <c r="A95" s="314" t="s">
        <v>129</v>
      </c>
      <c r="B95" s="315"/>
      <c r="C95" s="97" t="s">
        <v>231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7">
        <f>SUM(G95:H95)</f>
        <v>0</v>
      </c>
    </row>
    <row r="96" spans="1:9" s="17" customFormat="1" ht="23.1" customHeight="1" thickBot="1" x14ac:dyDescent="0.2">
      <c r="A96" s="316" t="s">
        <v>21</v>
      </c>
      <c r="B96" s="317"/>
      <c r="C96" s="318"/>
      <c r="D96" s="98" t="s">
        <v>18</v>
      </c>
      <c r="E96" s="99">
        <v>365280</v>
      </c>
      <c r="F96" s="100">
        <v>2710</v>
      </c>
      <c r="G96" s="100">
        <v>367990</v>
      </c>
      <c r="H96" s="101" t="s">
        <v>166</v>
      </c>
      <c r="I96" s="102">
        <f t="shared" ref="I96" si="3">SUM(G96:H96)</f>
        <v>367990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1" t="s">
        <v>98</v>
      </c>
      <c r="C98" s="91"/>
      <c r="D98" s="91"/>
      <c r="E98" s="92"/>
      <c r="F98" s="92"/>
      <c r="G98" s="92"/>
      <c r="H98" s="92"/>
      <c r="I98" s="93"/>
    </row>
    <row r="99" spans="1:9" s="17" customFormat="1" ht="18.75" customHeight="1" thickBot="1" x14ac:dyDescent="0.2">
      <c r="A99" s="311" t="s">
        <v>172</v>
      </c>
      <c r="B99" s="312"/>
      <c r="C99" s="312"/>
      <c r="D99" s="313"/>
      <c r="E99" s="146" t="s">
        <v>8</v>
      </c>
      <c r="F99" s="95" t="s">
        <v>9</v>
      </c>
      <c r="G99" s="95" t="s">
        <v>10</v>
      </c>
      <c r="H99" s="95" t="s">
        <v>11</v>
      </c>
      <c r="I99" s="96" t="s">
        <v>12</v>
      </c>
    </row>
    <row r="100" spans="1:9" s="17" customFormat="1" ht="23.1" hidden="1" customHeight="1" x14ac:dyDescent="0.15">
      <c r="A100" s="319" t="s">
        <v>13</v>
      </c>
      <c r="B100" s="320"/>
      <c r="C100" s="325" t="s">
        <v>231</v>
      </c>
      <c r="D100" s="149" t="s">
        <v>15</v>
      </c>
      <c r="E100" s="105">
        <f>E10+E95</f>
        <v>152661</v>
      </c>
      <c r="F100" s="106">
        <f>F10+F95</f>
        <v>0</v>
      </c>
      <c r="G100" s="106">
        <f>G10+G95</f>
        <v>152647</v>
      </c>
      <c r="H100" s="106">
        <f>H10</f>
        <v>14</v>
      </c>
      <c r="I100" s="107">
        <f>I10+I95</f>
        <v>152661</v>
      </c>
    </row>
    <row r="101" spans="1:9" s="17" customFormat="1" ht="23.1" hidden="1" customHeight="1" x14ac:dyDescent="0.15">
      <c r="A101" s="321"/>
      <c r="B101" s="322"/>
      <c r="C101" s="326"/>
      <c r="D101" s="141" t="s">
        <v>127</v>
      </c>
      <c r="E101" s="35">
        <f>E11</f>
        <v>973</v>
      </c>
      <c r="F101" s="35">
        <f t="shared" ref="F101:I101" si="4">F11</f>
        <v>0</v>
      </c>
      <c r="G101" s="35">
        <f t="shared" si="4"/>
        <v>973</v>
      </c>
      <c r="H101" s="35">
        <f>H11</f>
        <v>0</v>
      </c>
      <c r="I101" s="37">
        <f t="shared" si="4"/>
        <v>973</v>
      </c>
    </row>
    <row r="102" spans="1:9" s="17" customFormat="1" ht="23.1" hidden="1" customHeight="1" thickBot="1" x14ac:dyDescent="0.2">
      <c r="A102" s="323"/>
      <c r="B102" s="324"/>
      <c r="C102" s="327" t="s">
        <v>20</v>
      </c>
      <c r="D102" s="282"/>
      <c r="E102" s="56">
        <f>E100+E101</f>
        <v>153634</v>
      </c>
      <c r="F102" s="108">
        <f>F100+F101</f>
        <v>0</v>
      </c>
      <c r="G102" s="108">
        <f>G100+G101</f>
        <v>153620</v>
      </c>
      <c r="H102" s="108">
        <f t="shared" ref="H102:I102" si="5">H100+H101</f>
        <v>14</v>
      </c>
      <c r="I102" s="60">
        <f t="shared" si="5"/>
        <v>153634</v>
      </c>
    </row>
    <row r="103" spans="1:9" s="17" customFormat="1" ht="23.1" customHeight="1" x14ac:dyDescent="0.15">
      <c r="A103" s="328" t="s">
        <v>130</v>
      </c>
      <c r="B103" s="329"/>
      <c r="C103" s="330"/>
      <c r="D103" s="149" t="s">
        <v>18</v>
      </c>
      <c r="E103" s="105">
        <f>E15+E96</f>
        <v>704661</v>
      </c>
      <c r="F103" s="106">
        <f>F15+F96</f>
        <v>8669</v>
      </c>
      <c r="G103" s="106">
        <f>G15+G96</f>
        <v>713178</v>
      </c>
      <c r="H103" s="106">
        <f>H15</f>
        <v>152</v>
      </c>
      <c r="I103" s="107">
        <f t="shared" ref="I103" si="6">I15+I96</f>
        <v>713330</v>
      </c>
    </row>
    <row r="104" spans="1:9" s="17" customFormat="1" ht="23.1" customHeight="1" x14ac:dyDescent="0.15">
      <c r="A104" s="240"/>
      <c r="B104" s="241"/>
      <c r="C104" s="331"/>
      <c r="D104" s="109" t="s">
        <v>19</v>
      </c>
      <c r="E104" s="47">
        <f>E16</f>
        <v>306196</v>
      </c>
      <c r="F104" s="110">
        <f t="shared" ref="F104:I104" si="7">F16</f>
        <v>12007</v>
      </c>
      <c r="G104" s="110">
        <f t="shared" si="7"/>
        <v>318177</v>
      </c>
      <c r="H104" s="111">
        <f t="shared" si="7"/>
        <v>26</v>
      </c>
      <c r="I104" s="112">
        <f t="shared" si="7"/>
        <v>318203</v>
      </c>
    </row>
    <row r="105" spans="1:9" s="17" customFormat="1" ht="23.1" customHeight="1" thickBot="1" x14ac:dyDescent="0.2">
      <c r="A105" s="332"/>
      <c r="B105" s="333"/>
      <c r="C105" s="334"/>
      <c r="D105" s="113" t="s">
        <v>22</v>
      </c>
      <c r="E105" s="56">
        <f>E103+E104</f>
        <v>1010857</v>
      </c>
      <c r="F105" s="108">
        <f t="shared" ref="F105:I105" si="8">F103+F104</f>
        <v>20676</v>
      </c>
      <c r="G105" s="108">
        <f t="shared" si="8"/>
        <v>1031355</v>
      </c>
      <c r="H105" s="114">
        <f t="shared" si="8"/>
        <v>178</v>
      </c>
      <c r="I105" s="60">
        <f t="shared" si="8"/>
        <v>1031533</v>
      </c>
    </row>
    <row r="106" spans="1:9" s="17" customFormat="1" ht="23.1" customHeight="1" thickBot="1" x14ac:dyDescent="0.2">
      <c r="A106" s="316" t="s">
        <v>232</v>
      </c>
      <c r="B106" s="317"/>
      <c r="C106" s="317"/>
      <c r="D106" s="335"/>
      <c r="E106" s="83">
        <f>E88+E95+E96</f>
        <v>1218969</v>
      </c>
      <c r="F106" s="83">
        <f>F88+F95+F96</f>
        <v>20822</v>
      </c>
      <c r="G106" s="83">
        <f>G88+G95+G96</f>
        <v>1239599</v>
      </c>
      <c r="H106" s="83">
        <f>H88</f>
        <v>192</v>
      </c>
      <c r="I106" s="87">
        <f>I88+I95+I96</f>
        <v>1239791</v>
      </c>
    </row>
    <row r="107" spans="1:9" s="17" customFormat="1" ht="23.1" customHeight="1" thickBot="1" x14ac:dyDescent="0.2">
      <c r="A107" s="316" t="s">
        <v>89</v>
      </c>
      <c r="B107" s="317"/>
      <c r="C107" s="317"/>
      <c r="D107" s="335"/>
      <c r="E107" s="84">
        <f>E89+E95+E96</f>
        <v>1904810</v>
      </c>
      <c r="F107" s="84">
        <f>F89+F95+F96</f>
        <v>20881</v>
      </c>
      <c r="G107" s="85" t="s">
        <v>123</v>
      </c>
      <c r="H107" s="85" t="s">
        <v>123</v>
      </c>
      <c r="I107" s="87">
        <f>I89+I95+I96</f>
        <v>1925691</v>
      </c>
    </row>
    <row r="108" spans="1:9" s="17" customFormat="1" ht="23.1" customHeight="1" thickBot="1" x14ac:dyDescent="0.2">
      <c r="A108" s="316" t="s">
        <v>103</v>
      </c>
      <c r="B108" s="317"/>
      <c r="C108" s="317"/>
      <c r="D108" s="335"/>
      <c r="E108" s="115">
        <f>IF(I105=0,0,IF(I103=0,0,I103/I105))</f>
        <v>0.69152416839790876</v>
      </c>
      <c r="F108" s="103"/>
      <c r="G108" s="103"/>
      <c r="H108" s="103"/>
      <c r="I108" s="103"/>
    </row>
    <row r="109" spans="1:9" s="17" customFormat="1" ht="21.95" customHeight="1" x14ac:dyDescent="0.15">
      <c r="A109" s="116"/>
      <c r="B109" s="116"/>
      <c r="C109" s="117"/>
      <c r="D109" s="117"/>
      <c r="E109" s="117"/>
      <c r="F109" s="117"/>
      <c r="G109" s="117"/>
      <c r="H109" s="117"/>
      <c r="I109" s="117"/>
    </row>
    <row r="110" spans="1:9" s="17" customFormat="1" ht="21.95" customHeight="1" x14ac:dyDescent="0.15">
      <c r="A110" s="116"/>
      <c r="B110" s="116"/>
      <c r="C110" s="117"/>
      <c r="D110" s="117"/>
      <c r="E110" s="117"/>
      <c r="F110" s="117"/>
      <c r="G110" s="117"/>
      <c r="H110" s="117"/>
      <c r="I110" s="117"/>
    </row>
    <row r="111" spans="1:9" s="17" customFormat="1" ht="21.95" hidden="1" customHeight="1" x14ac:dyDescent="0.15">
      <c r="A111" s="116"/>
      <c r="B111" s="116"/>
      <c r="C111" s="117"/>
      <c r="D111" s="117"/>
      <c r="E111" s="117"/>
      <c r="F111" s="117"/>
      <c r="G111" s="117"/>
      <c r="H111" s="117"/>
      <c r="I111" s="117"/>
    </row>
    <row r="112" spans="1:9" s="17" customFormat="1" ht="21.95" hidden="1" customHeight="1" x14ac:dyDescent="0.15">
      <c r="A112" s="116"/>
      <c r="B112" s="116"/>
      <c r="C112" s="117"/>
      <c r="D112" s="117"/>
      <c r="E112" s="117"/>
      <c r="F112" s="117"/>
      <c r="G112" s="117"/>
      <c r="H112" s="117"/>
      <c r="I112" s="117"/>
    </row>
    <row r="113" spans="1:9" s="17" customFormat="1" ht="21.95" hidden="1" customHeight="1" x14ac:dyDescent="0.15">
      <c r="A113" s="116"/>
      <c r="B113" s="116"/>
      <c r="C113" s="117"/>
      <c r="D113" s="117"/>
      <c r="E113" s="117"/>
      <c r="F113" s="117"/>
      <c r="G113" s="117"/>
      <c r="H113" s="117"/>
      <c r="I113" s="117"/>
    </row>
    <row r="114" spans="1:9" ht="9.75" hidden="1" customHeight="1" x14ac:dyDescent="0.15">
      <c r="A114" s="118"/>
      <c r="B114" s="118"/>
      <c r="C114" s="118"/>
      <c r="D114" s="118"/>
      <c r="E114" s="118"/>
      <c r="F114" s="118"/>
      <c r="G114" s="118"/>
      <c r="H114" s="118"/>
      <c r="I114" s="118"/>
    </row>
    <row r="115" spans="1:9" ht="28.5" x14ac:dyDescent="0.3">
      <c r="A115" s="336" t="str">
        <f>A1</f>
        <v>検査関係業務量報告</v>
      </c>
      <c r="B115" s="336"/>
      <c r="C115" s="336"/>
      <c r="D115" s="336"/>
      <c r="E115" s="336"/>
      <c r="F115" s="336"/>
      <c r="G115" s="336"/>
      <c r="H115" s="336"/>
      <c r="I115" s="336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83" t="str">
        <f>IF(I3="","",I3)</f>
        <v/>
      </c>
    </row>
    <row r="118" spans="1:9" ht="23.25" customHeight="1" x14ac:dyDescent="0.15">
      <c r="A118" s="284" t="str">
        <f>A4</f>
        <v>令和 4年11月</v>
      </c>
      <c r="B118" s="285"/>
      <c r="C118" s="285"/>
      <c r="D118" s="285"/>
      <c r="E118" s="285"/>
      <c r="F118" s="285"/>
      <c r="G118" s="285"/>
      <c r="H118" s="285"/>
      <c r="I118" s="283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233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1" t="s">
        <v>105</v>
      </c>
    </row>
    <row r="122" spans="1:9" s="17" customFormat="1" ht="18.75" customHeight="1" thickBot="1" x14ac:dyDescent="0.2">
      <c r="A122" s="311" t="s">
        <v>136</v>
      </c>
      <c r="B122" s="312"/>
      <c r="C122" s="312"/>
      <c r="D122" s="313"/>
      <c r="E122" s="146" t="s">
        <v>8</v>
      </c>
      <c r="F122" s="95" t="s">
        <v>9</v>
      </c>
      <c r="G122" s="95" t="s">
        <v>10</v>
      </c>
      <c r="H122" s="95" t="s">
        <v>11</v>
      </c>
      <c r="I122" s="96" t="s">
        <v>125</v>
      </c>
    </row>
    <row r="123" spans="1:9" s="17" customFormat="1" ht="18.95" customHeight="1" x14ac:dyDescent="0.15">
      <c r="A123" s="337" t="s">
        <v>33</v>
      </c>
      <c r="B123" s="338"/>
      <c r="C123" s="339"/>
      <c r="D123" s="340"/>
      <c r="E123" s="105">
        <f>E29</f>
        <v>425823</v>
      </c>
      <c r="F123" s="105">
        <f>F29</f>
        <v>1</v>
      </c>
      <c r="G123" s="119" t="s">
        <v>166</v>
      </c>
      <c r="H123" s="119" t="s">
        <v>166</v>
      </c>
      <c r="I123" s="107">
        <f>I29</f>
        <v>425824</v>
      </c>
    </row>
    <row r="124" spans="1:9" s="17" customFormat="1" ht="18.75" customHeight="1" x14ac:dyDescent="0.15">
      <c r="A124" s="341"/>
      <c r="B124" s="342"/>
      <c r="C124" s="245" t="s">
        <v>106</v>
      </c>
      <c r="D124" s="244"/>
      <c r="E124" s="35">
        <v>651</v>
      </c>
      <c r="F124" s="36">
        <v>0</v>
      </c>
      <c r="G124" s="46" t="s">
        <v>166</v>
      </c>
      <c r="H124" s="46" t="s">
        <v>123</v>
      </c>
      <c r="I124" s="37">
        <v>651</v>
      </c>
    </row>
    <row r="125" spans="1:9" s="17" customFormat="1" ht="18.95" customHeight="1" thickBot="1" x14ac:dyDescent="0.2">
      <c r="A125" s="343"/>
      <c r="B125" s="344"/>
      <c r="C125" s="327" t="s">
        <v>107</v>
      </c>
      <c r="D125" s="282"/>
      <c r="E125" s="114">
        <f>E123-E124</f>
        <v>425172</v>
      </c>
      <c r="F125" s="114">
        <f>F123-F124</f>
        <v>1</v>
      </c>
      <c r="G125" s="58" t="s">
        <v>166</v>
      </c>
      <c r="H125" s="58" t="s">
        <v>166</v>
      </c>
      <c r="I125" s="60">
        <f>I123-I124</f>
        <v>425173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20" t="s">
        <v>188</v>
      </c>
      <c r="B127" s="120"/>
      <c r="C127" s="120"/>
      <c r="D127" s="103"/>
      <c r="E127" s="118"/>
      <c r="F127" s="118"/>
      <c r="G127" s="118"/>
      <c r="H127" s="118"/>
      <c r="I127" s="121"/>
    </row>
    <row r="128" spans="1:9" ht="21.95" customHeight="1" x14ac:dyDescent="0.15">
      <c r="A128" s="122"/>
      <c r="B128" s="123"/>
      <c r="C128" s="345" t="s">
        <v>109</v>
      </c>
      <c r="D128" s="346"/>
      <c r="E128" s="347" t="s">
        <v>110</v>
      </c>
      <c r="F128" s="345" t="s">
        <v>111</v>
      </c>
      <c r="G128" s="346"/>
      <c r="H128" s="349" t="s">
        <v>20</v>
      </c>
      <c r="I128" s="350"/>
    </row>
    <row r="129" spans="1:9" ht="21.95" customHeight="1" thickBot="1" x14ac:dyDescent="0.2">
      <c r="A129" s="124"/>
      <c r="B129" s="125"/>
      <c r="C129" s="126" t="s">
        <v>112</v>
      </c>
      <c r="D129" s="127" t="s">
        <v>113</v>
      </c>
      <c r="E129" s="348"/>
      <c r="F129" s="128" t="s">
        <v>112</v>
      </c>
      <c r="G129" s="129" t="s">
        <v>113</v>
      </c>
      <c r="H129" s="351"/>
      <c r="I129" s="352"/>
    </row>
    <row r="130" spans="1:9" ht="21.95" customHeight="1" x14ac:dyDescent="0.15">
      <c r="A130" s="353" t="s">
        <v>114</v>
      </c>
      <c r="B130" s="354"/>
      <c r="C130" s="130">
        <v>1098798</v>
      </c>
      <c r="D130" s="131">
        <v>112912</v>
      </c>
      <c r="E130" s="132">
        <v>17917</v>
      </c>
      <c r="F130" s="130">
        <v>338</v>
      </c>
      <c r="G130" s="131">
        <v>2</v>
      </c>
      <c r="H130" s="355">
        <v>1229967</v>
      </c>
      <c r="I130" s="356"/>
    </row>
    <row r="131" spans="1:9" ht="21.95" customHeight="1" thickBot="1" x14ac:dyDescent="0.2">
      <c r="A131" s="357" t="s">
        <v>115</v>
      </c>
      <c r="B131" s="358"/>
      <c r="C131" s="133">
        <v>247</v>
      </c>
      <c r="D131" s="134">
        <v>0</v>
      </c>
      <c r="E131" s="135">
        <v>0</v>
      </c>
      <c r="F131" s="133">
        <v>0</v>
      </c>
      <c r="G131" s="134">
        <v>0</v>
      </c>
      <c r="H131" s="359">
        <v>247</v>
      </c>
      <c r="I131" s="360"/>
    </row>
    <row r="132" spans="1:9" ht="21.95" customHeight="1" thickBot="1" x14ac:dyDescent="0.2">
      <c r="A132" s="361" t="s">
        <v>116</v>
      </c>
      <c r="B132" s="362"/>
      <c r="C132" s="136">
        <v>6905234800</v>
      </c>
      <c r="D132" s="137">
        <v>532277600</v>
      </c>
      <c r="E132" s="136">
        <v>82864900</v>
      </c>
      <c r="F132" s="138">
        <v>980200</v>
      </c>
      <c r="G132" s="87">
        <v>8800</v>
      </c>
      <c r="H132" s="363">
        <v>7521366300</v>
      </c>
      <c r="I132" s="364"/>
    </row>
    <row r="133" spans="1:9" s="17" customFormat="1" ht="21.95" customHeight="1" x14ac:dyDescent="0.15">
      <c r="A133" s="116"/>
      <c r="B133" s="116"/>
      <c r="C133" s="117"/>
      <c r="D133" s="117"/>
      <c r="E133" s="117"/>
      <c r="F133" s="117"/>
      <c r="G133" s="117"/>
      <c r="H133" s="117"/>
      <c r="I133" s="117"/>
    </row>
    <row r="134" spans="1:9" s="17" customFormat="1" ht="21.95" customHeight="1" x14ac:dyDescent="0.15">
      <c r="A134" s="116"/>
      <c r="B134" s="116"/>
      <c r="C134" s="117"/>
      <c r="D134" s="117"/>
      <c r="E134" s="117"/>
      <c r="F134" s="117"/>
      <c r="G134" s="117"/>
      <c r="H134" s="117"/>
      <c r="I134" s="117"/>
    </row>
    <row r="135" spans="1:9" s="17" customFormat="1" ht="21.95" customHeight="1" x14ac:dyDescent="0.15">
      <c r="A135" s="116"/>
      <c r="B135" s="116"/>
      <c r="C135" s="117"/>
      <c r="D135" s="117"/>
      <c r="E135" s="117"/>
      <c r="F135" s="117"/>
      <c r="G135" s="117"/>
      <c r="H135" s="117"/>
      <c r="I135" s="117"/>
    </row>
    <row r="136" spans="1:9" s="17" customFormat="1" ht="21.95" customHeight="1" x14ac:dyDescent="0.15">
      <c r="A136" s="116"/>
      <c r="B136" s="116"/>
      <c r="C136" s="117"/>
      <c r="D136" s="117"/>
      <c r="E136" s="117"/>
      <c r="F136" s="117"/>
      <c r="G136" s="117"/>
      <c r="H136" s="117"/>
      <c r="I136" s="117"/>
    </row>
    <row r="137" spans="1:9" s="17" customFormat="1" ht="21.95" customHeight="1" x14ac:dyDescent="0.15">
      <c r="A137" s="116"/>
      <c r="B137" s="116"/>
      <c r="C137" s="117"/>
      <c r="D137" s="117"/>
      <c r="E137" s="117"/>
      <c r="F137" s="117"/>
      <c r="G137" s="117"/>
      <c r="H137" s="117"/>
      <c r="I137" s="117"/>
    </row>
    <row r="138" spans="1:9" s="17" customFormat="1" ht="21.95" customHeight="1" x14ac:dyDescent="0.15">
      <c r="A138" s="116"/>
      <c r="B138" s="116"/>
      <c r="C138" s="117"/>
      <c r="D138" s="117"/>
      <c r="E138" s="117"/>
      <c r="F138" s="117"/>
      <c r="G138" s="117"/>
      <c r="H138" s="117"/>
      <c r="I138" s="117"/>
    </row>
    <row r="139" spans="1:9" s="17" customFormat="1" ht="21.95" customHeight="1" x14ac:dyDescent="0.15">
      <c r="A139" s="116"/>
      <c r="B139" s="116"/>
      <c r="C139" s="117"/>
      <c r="D139" s="117"/>
      <c r="E139" s="117"/>
      <c r="F139" s="117"/>
      <c r="G139" s="117"/>
      <c r="H139" s="117"/>
      <c r="I139" s="117"/>
    </row>
    <row r="140" spans="1:9" s="17" customFormat="1" ht="21.95" customHeight="1" x14ac:dyDescent="0.15">
      <c r="A140" s="116"/>
      <c r="B140" s="116"/>
      <c r="C140" s="117"/>
      <c r="D140" s="117"/>
      <c r="E140" s="117"/>
      <c r="F140" s="117"/>
      <c r="G140" s="117"/>
      <c r="H140" s="117"/>
      <c r="I140" s="117"/>
    </row>
    <row r="141" spans="1:9" s="17" customFormat="1" ht="21.95" customHeight="1" x14ac:dyDescent="0.15">
      <c r="A141" s="116"/>
      <c r="B141" s="116"/>
      <c r="C141" s="117"/>
      <c r="D141" s="117"/>
      <c r="E141" s="117"/>
      <c r="F141" s="117"/>
      <c r="G141" s="117"/>
      <c r="H141" s="117"/>
      <c r="I141" s="117"/>
    </row>
    <row r="142" spans="1:9" s="17" customFormat="1" ht="21.95" customHeight="1" x14ac:dyDescent="0.15">
      <c r="A142" s="116"/>
      <c r="B142" s="116"/>
      <c r="C142" s="117"/>
      <c r="D142" s="117"/>
      <c r="E142" s="117"/>
      <c r="F142" s="117"/>
      <c r="G142" s="117"/>
      <c r="H142" s="117"/>
      <c r="I142" s="117"/>
    </row>
    <row r="143" spans="1:9" s="17" customFormat="1" ht="21.95" customHeight="1" x14ac:dyDescent="0.15">
      <c r="A143" s="116"/>
      <c r="B143" s="116"/>
      <c r="C143" s="117"/>
      <c r="D143" s="117"/>
      <c r="E143" s="117"/>
      <c r="F143" s="117"/>
      <c r="G143" s="117"/>
      <c r="H143" s="117"/>
      <c r="I143" s="117"/>
    </row>
    <row r="144" spans="1:9" s="17" customFormat="1" ht="21.95" customHeight="1" x14ac:dyDescent="0.15">
      <c r="A144" s="116"/>
      <c r="B144" s="116"/>
      <c r="C144" s="117"/>
      <c r="D144" s="117"/>
      <c r="E144" s="117"/>
      <c r="F144" s="117"/>
      <c r="G144" s="117"/>
      <c r="H144" s="117"/>
      <c r="I144" s="117"/>
    </row>
    <row r="145" spans="1:9" s="17" customFormat="1" ht="21.95" customHeight="1" x14ac:dyDescent="0.15">
      <c r="A145" s="116"/>
      <c r="B145" s="116"/>
      <c r="C145" s="117"/>
      <c r="D145" s="117"/>
      <c r="E145" s="117"/>
      <c r="F145" s="117"/>
      <c r="G145" s="117"/>
      <c r="H145" s="117"/>
      <c r="I145" s="117"/>
    </row>
    <row r="146" spans="1:9" s="17" customFormat="1" ht="21.95" customHeight="1" x14ac:dyDescent="0.15">
      <c r="A146" s="116"/>
      <c r="B146" s="116"/>
      <c r="C146" s="117"/>
      <c r="D146" s="117"/>
      <c r="E146" s="117"/>
      <c r="F146" s="117"/>
      <c r="G146" s="117"/>
      <c r="H146" s="117"/>
      <c r="I146" s="117"/>
    </row>
    <row r="147" spans="1:9" s="17" customFormat="1" ht="21.95" customHeight="1" x14ac:dyDescent="0.15">
      <c r="A147" s="116"/>
      <c r="B147" s="116"/>
      <c r="C147" s="117"/>
      <c r="D147" s="117"/>
      <c r="E147" s="117"/>
      <c r="F147" s="117"/>
      <c r="G147" s="117"/>
      <c r="H147" s="117"/>
      <c r="I147" s="117"/>
    </row>
    <row r="148" spans="1:9" s="17" customFormat="1" ht="21.95" customHeight="1" x14ac:dyDescent="0.15">
      <c r="A148" s="116"/>
      <c r="B148" s="116"/>
      <c r="C148" s="117"/>
      <c r="D148" s="117"/>
      <c r="E148" s="117"/>
      <c r="F148" s="117"/>
      <c r="G148" s="117"/>
      <c r="H148" s="117"/>
      <c r="I148" s="117"/>
    </row>
    <row r="149" spans="1:9" s="17" customFormat="1" ht="21.95" customHeight="1" x14ac:dyDescent="0.15">
      <c r="A149" s="116"/>
      <c r="B149" s="116"/>
      <c r="C149" s="117"/>
      <c r="D149" s="117"/>
      <c r="E149" s="117"/>
      <c r="F149" s="117"/>
      <c r="G149" s="117"/>
      <c r="H149" s="117"/>
      <c r="I149" s="117"/>
    </row>
    <row r="150" spans="1:9" s="17" customFormat="1" ht="21.95" customHeight="1" x14ac:dyDescent="0.15">
      <c r="A150" s="116"/>
      <c r="B150" s="116"/>
      <c r="C150" s="117"/>
      <c r="D150" s="117"/>
      <c r="E150" s="117"/>
      <c r="F150" s="117"/>
      <c r="G150" s="117"/>
      <c r="H150" s="117"/>
      <c r="I150" s="117"/>
    </row>
    <row r="151" spans="1:9" s="17" customFormat="1" ht="21.95" customHeight="1" x14ac:dyDescent="0.15">
      <c r="A151" s="116"/>
      <c r="B151" s="116"/>
      <c r="C151" s="117"/>
      <c r="D151" s="117"/>
      <c r="E151" s="117"/>
      <c r="F151" s="117"/>
      <c r="G151" s="117"/>
      <c r="H151" s="117"/>
      <c r="I151" s="117"/>
    </row>
    <row r="152" spans="1:9" s="17" customFormat="1" ht="21.95" customHeight="1" x14ac:dyDescent="0.15">
      <c r="A152" s="116"/>
      <c r="B152" s="116"/>
      <c r="C152" s="117"/>
      <c r="D152" s="117"/>
      <c r="E152" s="117"/>
      <c r="F152" s="117"/>
      <c r="G152" s="117"/>
      <c r="H152" s="117"/>
      <c r="I152" s="117"/>
    </row>
    <row r="153" spans="1:9" s="17" customFormat="1" ht="21.95" customHeight="1" x14ac:dyDescent="0.15">
      <c r="A153" s="116"/>
      <c r="B153" s="116"/>
      <c r="C153" s="117"/>
      <c r="D153" s="117"/>
      <c r="E153" s="117"/>
      <c r="F153" s="117"/>
      <c r="G153" s="117"/>
      <c r="H153" s="117"/>
      <c r="I153" s="117"/>
    </row>
    <row r="154" spans="1:9" s="17" customFormat="1" ht="21.95" customHeight="1" x14ac:dyDescent="0.15">
      <c r="A154" s="116"/>
      <c r="B154" s="116"/>
      <c r="C154" s="117"/>
      <c r="D154" s="117"/>
      <c r="E154" s="117"/>
      <c r="F154" s="117"/>
      <c r="G154" s="117"/>
      <c r="H154" s="117"/>
      <c r="I154" s="117"/>
    </row>
    <row r="155" spans="1:9" s="17" customFormat="1" ht="21.95" customHeight="1" x14ac:dyDescent="0.15">
      <c r="A155" s="116"/>
      <c r="B155" s="116"/>
      <c r="C155" s="117"/>
      <c r="D155" s="117"/>
      <c r="E155" s="117"/>
      <c r="F155" s="117"/>
      <c r="G155" s="117"/>
      <c r="H155" s="117"/>
      <c r="I155" s="117"/>
    </row>
    <row r="156" spans="1:9" s="17" customFormat="1" ht="21.95" customHeight="1" x14ac:dyDescent="0.15">
      <c r="A156" s="116"/>
      <c r="B156" s="116"/>
      <c r="C156" s="117"/>
      <c r="D156" s="117"/>
      <c r="E156" s="117"/>
      <c r="F156" s="117"/>
      <c r="G156" s="117"/>
      <c r="H156" s="117"/>
      <c r="I156" s="117"/>
    </row>
    <row r="157" spans="1:9" s="17" customFormat="1" ht="21.95" customHeight="1" x14ac:dyDescent="0.15">
      <c r="A157" s="116"/>
      <c r="B157" s="116"/>
      <c r="C157" s="117"/>
      <c r="D157" s="117"/>
      <c r="E157" s="117"/>
      <c r="F157" s="117"/>
      <c r="G157" s="117"/>
      <c r="H157" s="117"/>
      <c r="I157" s="117"/>
    </row>
    <row r="158" spans="1:9" s="17" customFormat="1" ht="21.95" customHeight="1" x14ac:dyDescent="0.15">
      <c r="A158" s="116"/>
      <c r="B158" s="116"/>
      <c r="C158" s="117"/>
      <c r="D158" s="117"/>
      <c r="E158" s="117"/>
      <c r="F158" s="117"/>
      <c r="G158" s="117"/>
      <c r="H158" s="117"/>
      <c r="I158" s="117"/>
    </row>
    <row r="159" spans="1:9" s="17" customFormat="1" ht="21.95" customHeight="1" x14ac:dyDescent="0.15">
      <c r="A159" s="116"/>
      <c r="B159" s="116"/>
      <c r="C159" s="117"/>
      <c r="D159" s="117"/>
      <c r="E159" s="117"/>
      <c r="F159" s="117"/>
      <c r="G159" s="117"/>
      <c r="H159" s="117"/>
      <c r="I159" s="117"/>
    </row>
    <row r="160" spans="1:9" s="17" customFormat="1" ht="21.95" customHeight="1" x14ac:dyDescent="0.15">
      <c r="A160" s="116"/>
      <c r="B160" s="116"/>
      <c r="C160" s="117"/>
      <c r="D160" s="117"/>
      <c r="E160" s="117"/>
      <c r="F160" s="117"/>
      <c r="G160" s="117"/>
      <c r="H160" s="117"/>
      <c r="I160" s="117"/>
    </row>
    <row r="161" spans="1:9" s="17" customFormat="1" ht="21.95" customHeight="1" x14ac:dyDescent="0.15">
      <c r="A161" s="116"/>
      <c r="B161" s="116"/>
      <c r="C161" s="117"/>
      <c r="D161" s="117"/>
      <c r="E161" s="117"/>
      <c r="F161" s="117"/>
      <c r="G161" s="117"/>
      <c r="H161" s="117"/>
      <c r="I161" s="117"/>
    </row>
    <row r="162" spans="1:9" s="17" customFormat="1" ht="21.95" customHeight="1" x14ac:dyDescent="0.15">
      <c r="A162" s="116"/>
      <c r="B162" s="116"/>
      <c r="C162" s="117"/>
      <c r="D162" s="117"/>
      <c r="E162" s="117"/>
      <c r="F162" s="117"/>
      <c r="G162" s="117"/>
      <c r="H162" s="117"/>
      <c r="I162" s="117"/>
    </row>
    <row r="163" spans="1:9" s="17" customFormat="1" ht="21.95" customHeight="1" x14ac:dyDescent="0.15">
      <c r="A163" s="116"/>
      <c r="B163" s="116"/>
      <c r="C163" s="117"/>
      <c r="D163" s="117"/>
      <c r="E163" s="117"/>
      <c r="F163" s="117"/>
      <c r="G163" s="117"/>
      <c r="H163" s="117"/>
      <c r="I163" s="117"/>
    </row>
    <row r="164" spans="1:9" s="17" customFormat="1" ht="21.95" customHeight="1" x14ac:dyDescent="0.15">
      <c r="A164" s="116"/>
      <c r="B164" s="116"/>
      <c r="C164" s="117"/>
      <c r="D164" s="117"/>
      <c r="E164" s="117"/>
      <c r="F164" s="117"/>
      <c r="G164" s="117"/>
      <c r="H164" s="117"/>
      <c r="I164" s="117"/>
    </row>
    <row r="165" spans="1:9" s="17" customFormat="1" ht="21.95" customHeight="1" x14ac:dyDescent="0.15">
      <c r="A165" s="116"/>
      <c r="B165" s="116"/>
      <c r="C165" s="117"/>
      <c r="D165" s="117"/>
      <c r="E165" s="117"/>
      <c r="F165" s="117"/>
      <c r="G165" s="117"/>
      <c r="H165" s="117"/>
      <c r="I165" s="117"/>
    </row>
    <row r="166" spans="1:9" s="17" customFormat="1" ht="21.95" customHeight="1" x14ac:dyDescent="0.15">
      <c r="A166" s="116"/>
      <c r="B166" s="116"/>
      <c r="C166" s="117"/>
      <c r="D166" s="117"/>
      <c r="E166" s="117"/>
      <c r="F166" s="117"/>
      <c r="G166" s="117"/>
      <c r="H166" s="117"/>
      <c r="I166" s="117"/>
    </row>
    <row r="167" spans="1:9" s="17" customFormat="1" ht="21.95" customHeight="1" x14ac:dyDescent="0.15">
      <c r="A167" s="116"/>
      <c r="B167" s="116"/>
      <c r="C167" s="117"/>
      <c r="D167" s="117"/>
      <c r="E167" s="117"/>
      <c r="F167" s="117"/>
      <c r="G167" s="117"/>
      <c r="H167" s="117"/>
      <c r="I167" s="117"/>
    </row>
    <row r="168" spans="1:9" s="17" customFormat="1" ht="21.95" customHeight="1" x14ac:dyDescent="0.15">
      <c r="A168" s="116"/>
      <c r="B168" s="116"/>
      <c r="C168" s="117"/>
      <c r="D168" s="117"/>
      <c r="E168" s="117"/>
      <c r="F168" s="117"/>
      <c r="G168" s="117"/>
      <c r="H168" s="117"/>
      <c r="I168" s="117"/>
    </row>
    <row r="169" spans="1:9" s="17" customFormat="1" ht="21.95" customHeight="1" x14ac:dyDescent="0.15">
      <c r="A169" s="116"/>
      <c r="B169" s="116"/>
      <c r="C169" s="117"/>
      <c r="D169" s="117"/>
      <c r="E169" s="117"/>
      <c r="F169" s="117"/>
      <c r="G169" s="117"/>
      <c r="H169" s="117"/>
      <c r="I169" s="117"/>
    </row>
    <row r="170" spans="1:9" s="17" customFormat="1" ht="21.95" customHeight="1" x14ac:dyDescent="0.15">
      <c r="A170" s="116"/>
      <c r="B170" s="116"/>
      <c r="C170" s="117"/>
      <c r="D170" s="117"/>
      <c r="E170" s="117"/>
      <c r="F170" s="117"/>
      <c r="G170" s="117"/>
      <c r="H170" s="117"/>
      <c r="I170" s="117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令和4年度合計</vt:lpstr>
      <vt:lpstr>令和4年4月</vt:lpstr>
      <vt:lpstr>令和4年5月</vt:lpstr>
      <vt:lpstr>令和4年6月</vt:lpstr>
      <vt:lpstr>令和4年7月</vt:lpstr>
      <vt:lpstr>令和4年8月</vt:lpstr>
      <vt:lpstr>令和4年9月</vt:lpstr>
      <vt:lpstr>令和4年10月</vt:lpstr>
      <vt:lpstr>令和4年11月</vt:lpstr>
      <vt:lpstr>令和4年12月</vt:lpstr>
      <vt:lpstr>令和5年1月</vt:lpstr>
      <vt:lpstr>令和5年2月</vt:lpstr>
      <vt:lpstr>令和5年3月</vt:lpstr>
      <vt:lpstr>令和4年10月!Print_Area</vt:lpstr>
      <vt:lpstr>令和4年11月!Print_Area</vt:lpstr>
      <vt:lpstr>令和4年12月!Print_Area</vt:lpstr>
      <vt:lpstr>令和4年4月!Print_Area</vt:lpstr>
      <vt:lpstr>令和4年5月!Print_Area</vt:lpstr>
      <vt:lpstr>令和4年6月!Print_Area</vt:lpstr>
      <vt:lpstr>令和4年7月!Print_Area</vt:lpstr>
      <vt:lpstr>令和4年8月!Print_Area</vt:lpstr>
      <vt:lpstr>令和4年9月!Print_Area</vt:lpstr>
      <vt:lpstr>令和4年度合計!Print_Area</vt:lpstr>
      <vt:lpstr>令和5年1月!Print_Area</vt:lpstr>
      <vt:lpstr>令和5年2月!Print_Area</vt:lpstr>
      <vt:lpstr>令和5年3月!Print_Area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2023-04-14T00:57:59Z</cp:lastPrinted>
  <dcterms:created xsi:type="dcterms:W3CDTF">2022-05-11T00:29:29Z</dcterms:created>
  <dcterms:modified xsi:type="dcterms:W3CDTF">2023-04-14T02:06:43Z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