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1_部内共有\01_部内共有\03_HP更新用データ格納\00_統計情報データ格納\18_R8年度\6_9月\03_検査対象軽自動車保有車両数(事務所別）\"/>
    </mc:Choice>
  </mc:AlternateContent>
  <xr:revisionPtr revIDLastSave="0" documentId="13_ncr:1_{62EA7C32-1524-48DF-9CC1-6DE62BA21426}" xr6:coauthVersionLast="47" xr6:coauthVersionMax="47" xr10:uidLastSave="{00000000-0000-0000-0000-000000000000}"/>
  <bookViews>
    <workbookView xWindow="0" yWindow="-16320" windowWidth="29040" windowHeight="15720" activeTab="5" xr2:uid="{9AEF947D-974E-42DD-A57B-283C6858494B}"/>
  </bookViews>
  <sheets>
    <sheet name="令和8年4月" sheetId="1" r:id="rId1"/>
    <sheet name="令和8年5月" sheetId="2" r:id="rId2"/>
    <sheet name="令和8年6月" sheetId="3" r:id="rId3"/>
    <sheet name="令和8年7月" sheetId="4" r:id="rId4"/>
    <sheet name="令和8年8月" sheetId="5" r:id="rId5"/>
    <sheet name="令和8年9月" sheetId="6" r:id="rId6"/>
  </sheets>
  <externalReferences>
    <externalReference r:id="rId7"/>
  </externalReferences>
  <definedNames>
    <definedName name="autoexec" localSheetId="0">#REF!</definedName>
    <definedName name="autoexec" localSheetId="1">#REF!</definedName>
    <definedName name="autoexec" localSheetId="2">#REF!</definedName>
    <definedName name="autoexec" localSheetId="3">#REF!</definedName>
    <definedName name="autoexec" localSheetId="4">#REF!</definedName>
    <definedName name="autoexec" localSheetId="5">#REF!</definedName>
    <definedName name="autoexec">#REF!</definedName>
    <definedName name="DATA" localSheetId="0">#REF!</definedName>
    <definedName name="DATA" localSheetId="1">#REF!</definedName>
    <definedName name="DATA" localSheetId="2">#REF!</definedName>
    <definedName name="DATA" localSheetId="3">#REF!</definedName>
    <definedName name="DATA" localSheetId="4">#REF!</definedName>
    <definedName name="DATA" localSheetId="5">#REF!</definedName>
    <definedName name="DATA">#REF!</definedName>
    <definedName name="PA.1" localSheetId="0">#REF!</definedName>
    <definedName name="PA.1" localSheetId="1">#REF!</definedName>
    <definedName name="PA.1" localSheetId="2">#REF!</definedName>
    <definedName name="PA.1" localSheetId="3">#REF!</definedName>
    <definedName name="PA.1" localSheetId="4">#REF!</definedName>
    <definedName name="PA.1" localSheetId="5">#REF!</definedName>
    <definedName name="PA.1">#REF!</definedName>
    <definedName name="PA.2" localSheetId="0">#REF!</definedName>
    <definedName name="PA.2" localSheetId="1">#REF!</definedName>
    <definedName name="PA.2" localSheetId="2">#REF!</definedName>
    <definedName name="PA.2" localSheetId="3">#REF!</definedName>
    <definedName name="PA.2" localSheetId="4">#REF!</definedName>
    <definedName name="PA.2" localSheetId="5">#REF!</definedName>
    <definedName name="PA.2">#REF!</definedName>
    <definedName name="PA.3" localSheetId="0">#REF!</definedName>
    <definedName name="PA.3" localSheetId="1">#REF!</definedName>
    <definedName name="PA.3" localSheetId="2">#REF!</definedName>
    <definedName name="PA.3" localSheetId="3">#REF!</definedName>
    <definedName name="PA.3" localSheetId="4">#REF!</definedName>
    <definedName name="PA.3" localSheetId="5">#REF!</definedName>
    <definedName name="PA.3">#REF!</definedName>
    <definedName name="_xlnm.Print_Area" localSheetId="0">令和8年4月!$A$1:$X$102</definedName>
    <definedName name="_xlnm.Print_Area" localSheetId="1">令和8年5月!$A$1:$X$102</definedName>
    <definedName name="_xlnm.Print_Area" localSheetId="2">令和8年6月!$A$1:$X$102</definedName>
    <definedName name="_xlnm.Print_Area" localSheetId="3">令和8年7月!$A$1:$X$102</definedName>
    <definedName name="_xlnm.Print_Area" localSheetId="4">令和8年8月!$A$1:$X$102</definedName>
    <definedName name="_xlnm.Print_Area" localSheetId="5">令和8年9月!$A$1:$X$102</definedName>
    <definedName name="RECORD" localSheetId="0">#REF!</definedName>
    <definedName name="RECORD" localSheetId="1">#REF!</definedName>
    <definedName name="RECORD" localSheetId="2">#REF!</definedName>
    <definedName name="RECORD" localSheetId="3">#REF!</definedName>
    <definedName name="RECORD" localSheetId="4">#REF!</definedName>
    <definedName name="RECORD" localSheetId="5">#REF!</definedName>
    <definedName name="RECORD">#REF!</definedName>
    <definedName name="スタ_ト" localSheetId="0">#REF!</definedName>
    <definedName name="スタ_ト" localSheetId="1">#REF!</definedName>
    <definedName name="スタ_ト" localSheetId="2">#REF!</definedName>
    <definedName name="スタ_ト" localSheetId="3">#REF!</definedName>
    <definedName name="スタ_ト" localSheetId="4">#REF!</definedName>
    <definedName name="スタ_ト" localSheetId="5">#REF!</definedName>
    <definedName name="スタ_ト">#REF!</definedName>
    <definedName name="ドライブ" localSheetId="0">#REF!</definedName>
    <definedName name="ドライブ" localSheetId="1">#REF!</definedName>
    <definedName name="ドライブ" localSheetId="2">#REF!</definedName>
    <definedName name="ドライブ" localSheetId="3">#REF!</definedName>
    <definedName name="ドライブ" localSheetId="4">#REF!</definedName>
    <definedName name="ドライブ" localSheetId="5">#REF!</definedName>
    <definedName name="ドライブ">#REF!</definedName>
    <definedName name="フアイル" localSheetId="0">#REF!</definedName>
    <definedName name="フアイル" localSheetId="1">#REF!</definedName>
    <definedName name="フアイル" localSheetId="2">#REF!</definedName>
    <definedName name="フアイル" localSheetId="3">#REF!</definedName>
    <definedName name="フアイル" localSheetId="4">#REF!</definedName>
    <definedName name="フアイル" localSheetId="5">#REF!</definedName>
    <definedName name="フアイル">#REF!</definedName>
    <definedName name="メニュ" localSheetId="0">#REF!</definedName>
    <definedName name="メニュ" localSheetId="1">#REF!</definedName>
    <definedName name="メニュ" localSheetId="2">#REF!</definedName>
    <definedName name="メニュ" localSheetId="3">#REF!</definedName>
    <definedName name="メニュ" localSheetId="4">#REF!</definedName>
    <definedName name="メニュ" localSheetId="5">#REF!</definedName>
    <definedName name="メニュ">#REF!</definedName>
    <definedName name="愛知" localSheetId="0">#REF!</definedName>
    <definedName name="愛知" localSheetId="1">#REF!</definedName>
    <definedName name="愛知" localSheetId="2">#REF!</definedName>
    <definedName name="愛知" localSheetId="3">#REF!</definedName>
    <definedName name="愛知" localSheetId="4">#REF!</definedName>
    <definedName name="愛知" localSheetId="5">#REF!</definedName>
    <definedName name="愛知">#REF!</definedName>
    <definedName name="愛知管内計" localSheetId="0">#REF!</definedName>
    <definedName name="愛知管内計" localSheetId="1">#REF!</definedName>
    <definedName name="愛知管内計" localSheetId="2">#REF!</definedName>
    <definedName name="愛知管内計" localSheetId="3">#REF!</definedName>
    <definedName name="愛知管内計" localSheetId="4">#REF!</definedName>
    <definedName name="愛知管内計" localSheetId="5">#REF!</definedName>
    <definedName name="愛知管内計">#REF!</definedName>
    <definedName name="印刷" localSheetId="0">#REF!</definedName>
    <definedName name="印刷" localSheetId="1">#REF!</definedName>
    <definedName name="印刷" localSheetId="2">#REF!</definedName>
    <definedName name="印刷" localSheetId="3">#REF!</definedName>
    <definedName name="印刷" localSheetId="4">#REF!</definedName>
    <definedName name="印刷" localSheetId="5">#REF!</definedName>
    <definedName name="印刷">#REF!</definedName>
    <definedName name="沖縄" localSheetId="0">#REF!</definedName>
    <definedName name="沖縄" localSheetId="1">#REF!</definedName>
    <definedName name="沖縄" localSheetId="2">#REF!</definedName>
    <definedName name="沖縄" localSheetId="3">#REF!</definedName>
    <definedName name="沖縄" localSheetId="4">#REF!</definedName>
    <definedName name="沖縄" localSheetId="5">#REF!</definedName>
    <definedName name="沖縄">#REF!</definedName>
    <definedName name="沖縄管内計" localSheetId="0">#REF!</definedName>
    <definedName name="沖縄管内計" localSheetId="1">#REF!</definedName>
    <definedName name="沖縄管内計" localSheetId="2">#REF!</definedName>
    <definedName name="沖縄管内計" localSheetId="3">#REF!</definedName>
    <definedName name="沖縄管内計" localSheetId="4">#REF!</definedName>
    <definedName name="沖縄管内計" localSheetId="5">#REF!</definedName>
    <definedName name="沖縄管内計">#REF!</definedName>
    <definedName name="記載事項変更.H" localSheetId="0">#REF!</definedName>
    <definedName name="記載事項変更.H" localSheetId="1">#REF!</definedName>
    <definedName name="記載事項変更.H" localSheetId="2">#REF!</definedName>
    <definedName name="記載事項変更.H" localSheetId="3">#REF!</definedName>
    <definedName name="記載事項変更.H" localSheetId="4">#REF!</definedName>
    <definedName name="記載事項変更.H" localSheetId="5">#REF!</definedName>
    <definedName name="記載事項変更.H">#REF!</definedName>
    <definedName name="記載事項変更.S" localSheetId="0">#REF!</definedName>
    <definedName name="記載事項変更.S" localSheetId="1">#REF!</definedName>
    <definedName name="記載事項変更.S" localSheetId="2">#REF!</definedName>
    <definedName name="記載事項変更.S" localSheetId="3">#REF!</definedName>
    <definedName name="記載事項変更.S" localSheetId="4">#REF!</definedName>
    <definedName name="記載事項変更.S" localSheetId="5">#REF!</definedName>
    <definedName name="記載事項変更.S">#REF!</definedName>
    <definedName name="宮城" localSheetId="0">#REF!</definedName>
    <definedName name="宮城" localSheetId="1">#REF!</definedName>
    <definedName name="宮城" localSheetId="2">#REF!</definedName>
    <definedName name="宮城" localSheetId="3">#REF!</definedName>
    <definedName name="宮城" localSheetId="4">#REF!</definedName>
    <definedName name="宮城" localSheetId="5">#REF!</definedName>
    <definedName name="宮城">#REF!</definedName>
    <definedName name="宮城管内計" localSheetId="0">#REF!</definedName>
    <definedName name="宮城管内計" localSheetId="1">#REF!</definedName>
    <definedName name="宮城管内計" localSheetId="2">#REF!</definedName>
    <definedName name="宮城管内計" localSheetId="3">#REF!</definedName>
    <definedName name="宮城管内計" localSheetId="4">#REF!</definedName>
    <definedName name="宮城管内計" localSheetId="5">#REF!</definedName>
    <definedName name="宮城管内計">#REF!</definedName>
    <definedName name="継続一般.H" localSheetId="0">#REF!</definedName>
    <definedName name="継続一般.H" localSheetId="1">#REF!</definedName>
    <definedName name="継続一般.H" localSheetId="2">#REF!</definedName>
    <definedName name="継続一般.H" localSheetId="3">#REF!</definedName>
    <definedName name="継続一般.H" localSheetId="4">#REF!</definedName>
    <definedName name="継続一般.H" localSheetId="5">#REF!</definedName>
    <definedName name="継続一般.H">#REF!</definedName>
    <definedName name="継続一般.S" localSheetId="0">#REF!</definedName>
    <definedName name="継続一般.S" localSheetId="1">#REF!</definedName>
    <definedName name="継続一般.S" localSheetId="2">#REF!</definedName>
    <definedName name="継続一般.S" localSheetId="3">#REF!</definedName>
    <definedName name="継続一般.S" localSheetId="4">#REF!</definedName>
    <definedName name="継続一般.S" localSheetId="5">#REF!</definedName>
    <definedName name="継続一般.S">#REF!</definedName>
    <definedName name="継続一般.再" localSheetId="0">#REF!</definedName>
    <definedName name="継続一般.再" localSheetId="1">#REF!</definedName>
    <definedName name="継続一般.再" localSheetId="2">#REF!</definedName>
    <definedName name="継続一般.再" localSheetId="3">#REF!</definedName>
    <definedName name="継続一般.再" localSheetId="4">#REF!</definedName>
    <definedName name="継続一般.再" localSheetId="5">#REF!</definedName>
    <definedName name="継続一般.再">#REF!</definedName>
    <definedName name="継続一般.無" localSheetId="0">#REF!</definedName>
    <definedName name="継続一般.無" localSheetId="1">#REF!</definedName>
    <definedName name="継続一般.無" localSheetId="2">#REF!</definedName>
    <definedName name="継続一般.無" localSheetId="3">#REF!</definedName>
    <definedName name="継続一般.無" localSheetId="4">#REF!</definedName>
    <definedName name="継続一般.無" localSheetId="5">#REF!</definedName>
    <definedName name="継続一般.無">#REF!</definedName>
    <definedName name="継続指定.H" localSheetId="0">#REF!</definedName>
    <definedName name="継続指定.H" localSheetId="1">#REF!</definedName>
    <definedName name="継続指定.H" localSheetId="2">#REF!</definedName>
    <definedName name="継続指定.H" localSheetId="3">#REF!</definedName>
    <definedName name="継続指定.H" localSheetId="4">#REF!</definedName>
    <definedName name="継続指定.H" localSheetId="5">#REF!</definedName>
    <definedName name="継続指定.H">#REF!</definedName>
    <definedName name="継続指定.S" localSheetId="0">#REF!</definedName>
    <definedName name="継続指定.S" localSheetId="1">#REF!</definedName>
    <definedName name="継続指定.S" localSheetId="2">#REF!</definedName>
    <definedName name="継続指定.S" localSheetId="3">#REF!</definedName>
    <definedName name="継続指定.S" localSheetId="4">#REF!</definedName>
    <definedName name="継続指定.S" localSheetId="5">#REF!</definedName>
    <definedName name="継続指定.S">#REF!</definedName>
    <definedName name="継続指定.無" localSheetId="0">#REF!</definedName>
    <definedName name="継続指定.無" localSheetId="1">#REF!</definedName>
    <definedName name="継続指定.無" localSheetId="2">#REF!</definedName>
    <definedName name="継続指定.無" localSheetId="3">#REF!</definedName>
    <definedName name="継続指定.無" localSheetId="4">#REF!</definedName>
    <definedName name="継続指定.無" localSheetId="5">#REF!</definedName>
    <definedName name="継続指定.無">#REF!</definedName>
    <definedName name="月" localSheetId="0">#REF!</definedName>
    <definedName name="月" localSheetId="1">#REF!</definedName>
    <definedName name="月" localSheetId="2">#REF!</definedName>
    <definedName name="月" localSheetId="3">#REF!</definedName>
    <definedName name="月" localSheetId="4">#REF!</definedName>
    <definedName name="月" localSheetId="5">#REF!</definedName>
    <definedName name="月">#REF!</definedName>
    <definedName name="月範囲" localSheetId="0">#REF!</definedName>
    <definedName name="月範囲" localSheetId="1">#REF!</definedName>
    <definedName name="月範囲" localSheetId="2">#REF!</definedName>
    <definedName name="月範囲" localSheetId="3">#REF!</definedName>
    <definedName name="月範囲" localSheetId="4">#REF!</definedName>
    <definedName name="月範囲" localSheetId="5">#REF!</definedName>
    <definedName name="月範囲">#REF!</definedName>
    <definedName name="検査証再交付" localSheetId="0">#REF!</definedName>
    <definedName name="検査証再交付" localSheetId="1">#REF!</definedName>
    <definedName name="検査証再交付" localSheetId="2">#REF!</definedName>
    <definedName name="検査証再交付" localSheetId="3">#REF!</definedName>
    <definedName name="検査証再交付" localSheetId="4">#REF!</definedName>
    <definedName name="検査証再交付" localSheetId="5">#REF!</definedName>
    <definedName name="検査証再交付">#REF!</definedName>
    <definedName name="検査証再交付.再" localSheetId="0">#REF!</definedName>
    <definedName name="検査証再交付.再" localSheetId="1">#REF!</definedName>
    <definedName name="検査証再交付.再" localSheetId="2">#REF!</definedName>
    <definedName name="検査証再交付.再" localSheetId="3">#REF!</definedName>
    <definedName name="検査証再交付.再" localSheetId="4">#REF!</definedName>
    <definedName name="検査証再交付.再" localSheetId="5">#REF!</definedName>
    <definedName name="検査証再交付.再">#REF!</definedName>
    <definedName name="検査証返納" localSheetId="0">#REF!</definedName>
    <definedName name="検査証返納" localSheetId="1">#REF!</definedName>
    <definedName name="検査証返納" localSheetId="2">#REF!</definedName>
    <definedName name="検査証返納" localSheetId="3">#REF!</definedName>
    <definedName name="検査証返納" localSheetId="4">#REF!</definedName>
    <definedName name="検査証返納" localSheetId="5">#REF!</definedName>
    <definedName name="検査証返納">#REF!</definedName>
    <definedName name="検査標章再交付" localSheetId="0">#REF!</definedName>
    <definedName name="検査標章再交付" localSheetId="1">#REF!</definedName>
    <definedName name="検査標章再交付" localSheetId="2">#REF!</definedName>
    <definedName name="検査標章再交付" localSheetId="3">#REF!</definedName>
    <definedName name="検査標章再交付" localSheetId="4">#REF!</definedName>
    <definedName name="検査標章再交付" localSheetId="5">#REF!</definedName>
    <definedName name="検査標章再交付">#REF!</definedName>
    <definedName name="検査標章再交付.無" localSheetId="0">#REF!</definedName>
    <definedName name="検査標章再交付.無" localSheetId="1">#REF!</definedName>
    <definedName name="検査標章再交付.無" localSheetId="2">#REF!</definedName>
    <definedName name="検査標章再交付.無" localSheetId="3">#REF!</definedName>
    <definedName name="検査標章再交付.無" localSheetId="4">#REF!</definedName>
    <definedName name="検査標章再交付.無" localSheetId="5">#REF!</definedName>
    <definedName name="検査標章再交付.無">#REF!</definedName>
    <definedName name="広島" localSheetId="0">#REF!</definedName>
    <definedName name="広島" localSheetId="1">#REF!</definedName>
    <definedName name="広島" localSheetId="2">#REF!</definedName>
    <definedName name="広島" localSheetId="3">#REF!</definedName>
    <definedName name="広島" localSheetId="4">#REF!</definedName>
    <definedName name="広島" localSheetId="5">#REF!</definedName>
    <definedName name="広島">#REF!</definedName>
    <definedName name="広島管内計" localSheetId="0">#REF!</definedName>
    <definedName name="広島管内計" localSheetId="1">#REF!</definedName>
    <definedName name="広島管内計" localSheetId="2">#REF!</definedName>
    <definedName name="広島管内計" localSheetId="3">#REF!</definedName>
    <definedName name="広島管内計" localSheetId="4">#REF!</definedName>
    <definedName name="広島管内計" localSheetId="5">#REF!</definedName>
    <definedName name="広島管内計">#REF!</definedName>
    <definedName name="構造変更.H" localSheetId="0">#REF!</definedName>
    <definedName name="構造変更.H" localSheetId="1">#REF!</definedName>
    <definedName name="構造変更.H" localSheetId="2">#REF!</definedName>
    <definedName name="構造変更.H" localSheetId="3">#REF!</definedName>
    <definedName name="構造変更.H" localSheetId="4">#REF!</definedName>
    <definedName name="構造変更.H" localSheetId="5">#REF!</definedName>
    <definedName name="構造変更.H">#REF!</definedName>
    <definedName name="構造変更.S" localSheetId="0">#REF!</definedName>
    <definedName name="構造変更.S" localSheetId="1">#REF!</definedName>
    <definedName name="構造変更.S" localSheetId="2">#REF!</definedName>
    <definedName name="構造変更.S" localSheetId="3">#REF!</definedName>
    <definedName name="構造変更.S" localSheetId="4">#REF!</definedName>
    <definedName name="構造変更.S" localSheetId="5">#REF!</definedName>
    <definedName name="構造変更.S">#REF!</definedName>
    <definedName name="構造変更.再" localSheetId="0">#REF!</definedName>
    <definedName name="構造変更.再" localSheetId="1">#REF!</definedName>
    <definedName name="構造変更.再" localSheetId="2">#REF!</definedName>
    <definedName name="構造変更.再" localSheetId="3">#REF!</definedName>
    <definedName name="構造変更.再" localSheetId="4">#REF!</definedName>
    <definedName name="構造変更.再" localSheetId="5">#REF!</definedName>
    <definedName name="構造変更.再">#REF!</definedName>
    <definedName name="構造変更.無" localSheetId="0">#REF!</definedName>
    <definedName name="構造変更.無" localSheetId="1">#REF!</definedName>
    <definedName name="構造変更.無" localSheetId="2">#REF!</definedName>
    <definedName name="構造変更.無" localSheetId="3">#REF!</definedName>
    <definedName name="構造変更.無" localSheetId="4">#REF!</definedName>
    <definedName name="構造変更.無" localSheetId="5">#REF!</definedName>
    <definedName name="構造変更.無">#REF!</definedName>
    <definedName name="香川" localSheetId="0">#REF!</definedName>
    <definedName name="香川" localSheetId="1">#REF!</definedName>
    <definedName name="香川" localSheetId="2">#REF!</definedName>
    <definedName name="香川" localSheetId="3">#REF!</definedName>
    <definedName name="香川" localSheetId="4">#REF!</definedName>
    <definedName name="香川" localSheetId="5">#REF!</definedName>
    <definedName name="香川">#REF!</definedName>
    <definedName name="香川管内計" localSheetId="0">#REF!</definedName>
    <definedName name="香川管内計" localSheetId="1">#REF!</definedName>
    <definedName name="香川管内計" localSheetId="2">#REF!</definedName>
    <definedName name="香川管内計" localSheetId="3">#REF!</definedName>
    <definedName name="香川管内計" localSheetId="4">#REF!</definedName>
    <definedName name="香川管内計" localSheetId="5">#REF!</definedName>
    <definedName name="香川管内計">#REF!</definedName>
    <definedName name="再_検_査.H" localSheetId="0">#REF!</definedName>
    <definedName name="再_検_査.H" localSheetId="1">#REF!</definedName>
    <definedName name="再_検_査.H" localSheetId="2">#REF!</definedName>
    <definedName name="再_検_査.H" localSheetId="3">#REF!</definedName>
    <definedName name="再_検_査.H" localSheetId="4">#REF!</definedName>
    <definedName name="再_検_査.H" localSheetId="5">#REF!</definedName>
    <definedName name="再_検_査.H">#REF!</definedName>
    <definedName name="再検査.S" localSheetId="0">#REF!</definedName>
    <definedName name="再検査.S" localSheetId="1">#REF!</definedName>
    <definedName name="再検査.S" localSheetId="2">#REF!</definedName>
    <definedName name="再検査.S" localSheetId="3">#REF!</definedName>
    <definedName name="再検査.S" localSheetId="4">#REF!</definedName>
    <definedName name="再検査.S" localSheetId="5">#REF!</definedName>
    <definedName name="再検査.S">#REF!</definedName>
    <definedName name="札幌" localSheetId="0">#REF!</definedName>
    <definedName name="札幌" localSheetId="1">#REF!</definedName>
    <definedName name="札幌" localSheetId="2">#REF!</definedName>
    <definedName name="札幌" localSheetId="3">#REF!</definedName>
    <definedName name="札幌" localSheetId="4">#REF!</definedName>
    <definedName name="札幌" localSheetId="5">#REF!</definedName>
    <definedName name="札幌">#REF!</definedName>
    <definedName name="札幌管内計" localSheetId="0">#REF!</definedName>
    <definedName name="札幌管内計" localSheetId="1">#REF!</definedName>
    <definedName name="札幌管内計" localSheetId="2">#REF!</definedName>
    <definedName name="札幌管内計" localSheetId="3">#REF!</definedName>
    <definedName name="札幌管内計" localSheetId="4">#REF!</definedName>
    <definedName name="札幌管内計" localSheetId="5">#REF!</definedName>
    <definedName name="札幌管内計">#REF!</definedName>
    <definedName name="持込検査計.H" localSheetId="0">#REF!</definedName>
    <definedName name="持込検査計.H" localSheetId="1">#REF!</definedName>
    <definedName name="持込検査計.H" localSheetId="2">#REF!</definedName>
    <definedName name="持込検査計.H" localSheetId="3">#REF!</definedName>
    <definedName name="持込検査計.H" localSheetId="4">#REF!</definedName>
    <definedName name="持込検査計.H" localSheetId="5">#REF!</definedName>
    <definedName name="持込検査計.H">#REF!</definedName>
    <definedName name="持込検査計.S" localSheetId="0">#REF!</definedName>
    <definedName name="持込検査計.S" localSheetId="1">#REF!</definedName>
    <definedName name="持込検査計.S" localSheetId="2">#REF!</definedName>
    <definedName name="持込検査計.S" localSheetId="3">#REF!</definedName>
    <definedName name="持込検査計.S" localSheetId="4">#REF!</definedName>
    <definedName name="持込検査計.S" localSheetId="5">#REF!</definedName>
    <definedName name="持込検査計.S">#REF!</definedName>
    <definedName name="証明書交付" localSheetId="0">#REF!</definedName>
    <definedName name="証明書交付" localSheetId="1">#REF!</definedName>
    <definedName name="証明書交付" localSheetId="2">#REF!</definedName>
    <definedName name="証明書交付" localSheetId="3">#REF!</definedName>
    <definedName name="証明書交付" localSheetId="4">#REF!</definedName>
    <definedName name="証明書交付" localSheetId="5">#REF!</definedName>
    <definedName name="証明書交付">#REF!</definedName>
    <definedName name="証明書交付.無" localSheetId="0">#REF!</definedName>
    <definedName name="証明書交付.無" localSheetId="1">#REF!</definedName>
    <definedName name="証明書交付.無" localSheetId="2">#REF!</definedName>
    <definedName name="証明書交付.無" localSheetId="3">#REF!</definedName>
    <definedName name="証明書交付.無" localSheetId="4">#REF!</definedName>
    <definedName name="証明書交付.無" localSheetId="5">#REF!</definedName>
    <definedName name="証明書交付.無">#REF!</definedName>
    <definedName name="新潟" localSheetId="0">#REF!</definedName>
    <definedName name="新潟" localSheetId="1">#REF!</definedName>
    <definedName name="新潟" localSheetId="2">#REF!</definedName>
    <definedName name="新潟" localSheetId="3">#REF!</definedName>
    <definedName name="新潟" localSheetId="4">#REF!</definedName>
    <definedName name="新潟" localSheetId="5">#REF!</definedName>
    <definedName name="新潟">#REF!</definedName>
    <definedName name="新潟管内計" localSheetId="0">#REF!</definedName>
    <definedName name="新潟管内計" localSheetId="1">#REF!</definedName>
    <definedName name="新潟管内計" localSheetId="2">#REF!</definedName>
    <definedName name="新潟管内計" localSheetId="3">#REF!</definedName>
    <definedName name="新潟管内計" localSheetId="4">#REF!</definedName>
    <definedName name="新潟管内計" localSheetId="5">#REF!</definedName>
    <definedName name="新潟管内計">#REF!</definedName>
    <definedName name="新規一般.H" localSheetId="0">#REF!</definedName>
    <definedName name="新規一般.H" localSheetId="1">#REF!</definedName>
    <definedName name="新規一般.H" localSheetId="2">#REF!</definedName>
    <definedName name="新規一般.H" localSheetId="3">#REF!</definedName>
    <definedName name="新規一般.H" localSheetId="4">#REF!</definedName>
    <definedName name="新規一般.H" localSheetId="5">#REF!</definedName>
    <definedName name="新規一般.H">#REF!</definedName>
    <definedName name="新規一般.S" localSheetId="0">#REF!</definedName>
    <definedName name="新規一般.S" localSheetId="1">#REF!</definedName>
    <definedName name="新規一般.S" localSheetId="2">#REF!</definedName>
    <definedName name="新規一般.S" localSheetId="3">#REF!</definedName>
    <definedName name="新規一般.S" localSheetId="4">#REF!</definedName>
    <definedName name="新規一般.S" localSheetId="5">#REF!</definedName>
    <definedName name="新規一般.S">#REF!</definedName>
    <definedName name="新規一般.再" localSheetId="0">#REF!</definedName>
    <definedName name="新規一般.再" localSheetId="1">#REF!</definedName>
    <definedName name="新規一般.再" localSheetId="2">#REF!</definedName>
    <definedName name="新規一般.再" localSheetId="3">#REF!</definedName>
    <definedName name="新規一般.再" localSheetId="4">#REF!</definedName>
    <definedName name="新規一般.再" localSheetId="5">#REF!</definedName>
    <definedName name="新規一般.再">#REF!</definedName>
    <definedName name="新規一般.無" localSheetId="0">#REF!</definedName>
    <definedName name="新規一般.無" localSheetId="1">#REF!</definedName>
    <definedName name="新規一般.無" localSheetId="2">#REF!</definedName>
    <definedName name="新規一般.無" localSheetId="3">#REF!</definedName>
    <definedName name="新規一般.無" localSheetId="4">#REF!</definedName>
    <definedName name="新規一般.無" localSheetId="5">#REF!</definedName>
    <definedName name="新規一般.無">#REF!</definedName>
    <definedName name="新規指定.H" localSheetId="0">#REF!</definedName>
    <definedName name="新規指定.H" localSheetId="1">#REF!</definedName>
    <definedName name="新規指定.H" localSheetId="2">#REF!</definedName>
    <definedName name="新規指定.H" localSheetId="3">#REF!</definedName>
    <definedName name="新規指定.H" localSheetId="4">#REF!</definedName>
    <definedName name="新規指定.H" localSheetId="5">#REF!</definedName>
    <definedName name="新規指定.H">#REF!</definedName>
    <definedName name="新規指定.S" localSheetId="0">#REF!</definedName>
    <definedName name="新規指定.S" localSheetId="1">#REF!</definedName>
    <definedName name="新規指定.S" localSheetId="2">#REF!</definedName>
    <definedName name="新規指定.S" localSheetId="3">#REF!</definedName>
    <definedName name="新規指定.S" localSheetId="4">#REF!</definedName>
    <definedName name="新規指定.S" localSheetId="5">#REF!</definedName>
    <definedName name="新規指定.S">#REF!</definedName>
    <definedName name="新規指定.無" localSheetId="0">#REF!</definedName>
    <definedName name="新規指定.無" localSheetId="1">#REF!</definedName>
    <definedName name="新規指定.無" localSheetId="2">#REF!</definedName>
    <definedName name="新規指定.無" localSheetId="3">#REF!</definedName>
    <definedName name="新規指定.無" localSheetId="4">#REF!</definedName>
    <definedName name="新規指定.無" localSheetId="5">#REF!</definedName>
    <definedName name="新規指定.無">#REF!</definedName>
    <definedName name="請負金額" localSheetId="0">#REF!</definedName>
    <definedName name="請負金額" localSheetId="1">#REF!</definedName>
    <definedName name="請負金額" localSheetId="2">#REF!</definedName>
    <definedName name="請負金額" localSheetId="3">#REF!</definedName>
    <definedName name="請負金額" localSheetId="4">#REF!</definedName>
    <definedName name="請負金額" localSheetId="5">#REF!</definedName>
    <definedName name="請負金額">#REF!</definedName>
    <definedName name="請負件数" localSheetId="0">#REF!</definedName>
    <definedName name="請負件数" localSheetId="1">#REF!</definedName>
    <definedName name="請負件数" localSheetId="2">#REF!</definedName>
    <definedName name="請負件数" localSheetId="3">#REF!</definedName>
    <definedName name="請負件数" localSheetId="4">#REF!</definedName>
    <definedName name="請負件数" localSheetId="5">#REF!</definedName>
    <definedName name="請負件数">#REF!</definedName>
    <definedName name="大阪" localSheetId="0">#REF!</definedName>
    <definedName name="大阪" localSheetId="1">#REF!</definedName>
    <definedName name="大阪" localSheetId="2">#REF!</definedName>
    <definedName name="大阪" localSheetId="3">#REF!</definedName>
    <definedName name="大阪" localSheetId="4">#REF!</definedName>
    <definedName name="大阪" localSheetId="5">#REF!</definedName>
    <definedName name="大阪">#REF!</definedName>
    <definedName name="大阪管内計" localSheetId="0">#REF!</definedName>
    <definedName name="大阪管内計" localSheetId="1">#REF!</definedName>
    <definedName name="大阪管内計" localSheetId="2">#REF!</definedName>
    <definedName name="大阪管内計" localSheetId="3">#REF!</definedName>
    <definedName name="大阪管内計" localSheetId="4">#REF!</definedName>
    <definedName name="大阪管内計" localSheetId="5">#REF!</definedName>
    <definedName name="大阪管内計">#REF!</definedName>
    <definedName name="中_古.H" localSheetId="0">#REF!</definedName>
    <definedName name="中_古.H" localSheetId="1">#REF!</definedName>
    <definedName name="中_古.H" localSheetId="2">#REF!</definedName>
    <definedName name="中_古.H" localSheetId="3">#REF!</definedName>
    <definedName name="中_古.H" localSheetId="4">#REF!</definedName>
    <definedName name="中_古.H" localSheetId="5">#REF!</definedName>
    <definedName name="中_古.H">#REF!</definedName>
    <definedName name="中_古.S" localSheetId="0">#REF!</definedName>
    <definedName name="中_古.S" localSheetId="1">#REF!</definedName>
    <definedName name="中_古.S" localSheetId="2">#REF!</definedName>
    <definedName name="中_古.S" localSheetId="3">#REF!</definedName>
    <definedName name="中_古.S" localSheetId="4">#REF!</definedName>
    <definedName name="中_古.S" localSheetId="5">#REF!</definedName>
    <definedName name="中_古.S">#REF!</definedName>
    <definedName name="中_古.再" localSheetId="0">#REF!</definedName>
    <definedName name="中_古.再" localSheetId="1">#REF!</definedName>
    <definedName name="中_古.再" localSheetId="2">#REF!</definedName>
    <definedName name="中_古.再" localSheetId="3">#REF!</definedName>
    <definedName name="中_古.再" localSheetId="4">#REF!</definedName>
    <definedName name="中_古.再" localSheetId="5">#REF!</definedName>
    <definedName name="中_古.再">#REF!</definedName>
    <definedName name="中_古.無" localSheetId="0">#REF!</definedName>
    <definedName name="中_古.無" localSheetId="1">#REF!</definedName>
    <definedName name="中_古.無" localSheetId="2">#REF!</definedName>
    <definedName name="中_古.無" localSheetId="3">#REF!</definedName>
    <definedName name="中_古.無" localSheetId="4">#REF!</definedName>
    <definedName name="中_古.無" localSheetId="5">#REF!</definedName>
    <definedName name="中_古.無">#REF!</definedName>
    <definedName name="東京" localSheetId="0">#REF!</definedName>
    <definedName name="東京" localSheetId="1">#REF!</definedName>
    <definedName name="東京" localSheetId="2">#REF!</definedName>
    <definedName name="東京" localSheetId="3">#REF!</definedName>
    <definedName name="東京" localSheetId="4">#REF!</definedName>
    <definedName name="東京" localSheetId="5">#REF!</definedName>
    <definedName name="東京">#REF!</definedName>
    <definedName name="東京管内計" localSheetId="0">#REF!</definedName>
    <definedName name="東京管内計" localSheetId="1">#REF!</definedName>
    <definedName name="東京管内計" localSheetId="2">#REF!</definedName>
    <definedName name="東京管内計" localSheetId="3">#REF!</definedName>
    <definedName name="東京管内計" localSheetId="4">#REF!</definedName>
    <definedName name="東京管内計" localSheetId="5">#REF!</definedName>
    <definedName name="東京管内計">#REF!</definedName>
    <definedName name="福岡" localSheetId="0">#REF!</definedName>
    <definedName name="福岡" localSheetId="1">#REF!</definedName>
    <definedName name="福岡" localSheetId="2">#REF!</definedName>
    <definedName name="福岡" localSheetId="3">#REF!</definedName>
    <definedName name="福岡" localSheetId="4">#REF!</definedName>
    <definedName name="福岡" localSheetId="5">#REF!</definedName>
    <definedName name="福岡">#REF!</definedName>
    <definedName name="福岡管内計" localSheetId="0">#REF!</definedName>
    <definedName name="福岡管内計" localSheetId="1">#REF!</definedName>
    <definedName name="福岡管内計" localSheetId="2">#REF!</definedName>
    <definedName name="福岡管内計" localSheetId="3">#REF!</definedName>
    <definedName name="福岡管内計" localSheetId="4">#REF!</definedName>
    <definedName name="福岡管内計" localSheetId="5">#REF!</definedName>
    <definedName name="福岡管内計">#REF!</definedName>
    <definedName name="分解整備.H" localSheetId="0">#REF!</definedName>
    <definedName name="分解整備.H" localSheetId="1">#REF!</definedName>
    <definedName name="分解整備.H" localSheetId="2">#REF!</definedName>
    <definedName name="分解整備.H" localSheetId="3">#REF!</definedName>
    <definedName name="分解整備.H" localSheetId="4">#REF!</definedName>
    <definedName name="分解整備.H" localSheetId="5">#REF!</definedName>
    <definedName name="分解整備.H">#REF!</definedName>
    <definedName name="分解整備.S" localSheetId="0">#REF!</definedName>
    <definedName name="分解整備.S" localSheetId="1">#REF!</definedName>
    <definedName name="分解整備.S" localSheetId="2">#REF!</definedName>
    <definedName name="分解整備.S" localSheetId="3">#REF!</definedName>
    <definedName name="分解整備.S" localSheetId="4">#REF!</definedName>
    <definedName name="分解整備.S" localSheetId="5">#REF!</definedName>
    <definedName name="分解整備.S">#REF!</definedName>
    <definedName name="分解整備.再" localSheetId="0">#REF!</definedName>
    <definedName name="分解整備.再" localSheetId="1">#REF!</definedName>
    <definedName name="分解整備.再" localSheetId="2">#REF!</definedName>
    <definedName name="分解整備.再" localSheetId="3">#REF!</definedName>
    <definedName name="分解整備.再" localSheetId="4">#REF!</definedName>
    <definedName name="分解整備.再" localSheetId="5">#REF!</definedName>
    <definedName name="分解整備.再">#REF!</definedName>
    <definedName name="分解整備.無" localSheetId="0">#REF!</definedName>
    <definedName name="分解整備.無" localSheetId="1">#REF!</definedName>
    <definedName name="分解整備.無" localSheetId="2">#REF!</definedName>
    <definedName name="分解整備.無" localSheetId="3">#REF!</definedName>
    <definedName name="分解整備.無" localSheetId="4">#REF!</definedName>
    <definedName name="分解整備.無" localSheetId="5">#REF!</definedName>
    <definedName name="分解整備.無">#REF!</definedName>
    <definedName name="返納証明再交付.無" localSheetId="0">#REF!</definedName>
    <definedName name="返納証明再交付.無" localSheetId="1">#REF!</definedName>
    <definedName name="返納証明再交付.無" localSheetId="2">#REF!</definedName>
    <definedName name="返納証明再交付.無" localSheetId="3">#REF!</definedName>
    <definedName name="返納証明再交付.無" localSheetId="4">#REF!</definedName>
    <definedName name="返納証明再交付.無" localSheetId="5">#REF!</definedName>
    <definedName name="返納証明再交付.無">#REF!</definedName>
    <definedName name="予備検交付" localSheetId="0">#REF!</definedName>
    <definedName name="予備検交付" localSheetId="1">#REF!</definedName>
    <definedName name="予備検交付" localSheetId="2">#REF!</definedName>
    <definedName name="予備検交付" localSheetId="3">#REF!</definedName>
    <definedName name="予備検交付" localSheetId="4">#REF!</definedName>
    <definedName name="予備検交付" localSheetId="5">#REF!</definedName>
    <definedName name="予備検交付">#REF!</definedName>
    <definedName name="予備検査.H" localSheetId="0">#REF!</definedName>
    <definedName name="予備検査.H" localSheetId="1">#REF!</definedName>
    <definedName name="予備検査.H" localSheetId="2">#REF!</definedName>
    <definedName name="予備検査.H" localSheetId="3">#REF!</definedName>
    <definedName name="予備検査.H" localSheetId="4">#REF!</definedName>
    <definedName name="予備検査.H" localSheetId="5">#REF!</definedName>
    <definedName name="予備検査.H">#REF!</definedName>
    <definedName name="予備検査.S" localSheetId="0">#REF!</definedName>
    <definedName name="予備検査.S" localSheetId="1">#REF!</definedName>
    <definedName name="予備検査.S" localSheetId="2">#REF!</definedName>
    <definedName name="予備検査.S" localSheetId="3">#REF!</definedName>
    <definedName name="予備検査.S" localSheetId="4">#REF!</definedName>
    <definedName name="予備検査.S" localSheetId="5">#REF!</definedName>
    <definedName name="予備検査.S">#REF!</definedName>
    <definedName name="予備検査.再" localSheetId="0">#REF!</definedName>
    <definedName name="予備検査.再" localSheetId="1">#REF!</definedName>
    <definedName name="予備検査.再" localSheetId="2">#REF!</definedName>
    <definedName name="予備検査.再" localSheetId="3">#REF!</definedName>
    <definedName name="予備検査.再" localSheetId="4">#REF!</definedName>
    <definedName name="予備検査.再" localSheetId="5">#REF!</definedName>
    <definedName name="予備検査.再">#REF!</definedName>
    <definedName name="予備検査.無" localSheetId="0">#REF!</definedName>
    <definedName name="予備検査.無" localSheetId="1">#REF!</definedName>
    <definedName name="予備検査.無" localSheetId="2">#REF!</definedName>
    <definedName name="予備検査.無" localSheetId="3">#REF!</definedName>
    <definedName name="予備検査.無" localSheetId="4">#REF!</definedName>
    <definedName name="予備検査.無" localSheetId="5">#REF!</definedName>
    <definedName name="予備検査.無">#REF!</definedName>
    <definedName name="累計" localSheetId="0">#REF!,#REF!</definedName>
    <definedName name="累計" localSheetId="1">#REF!,#REF!</definedName>
    <definedName name="累計" localSheetId="2">#REF!,#REF!</definedName>
    <definedName name="累計" localSheetId="3">#REF!,#REF!</definedName>
    <definedName name="累計" localSheetId="4">#REF!,#REF!</definedName>
    <definedName name="累計" localSheetId="5">#REF!,#REF!</definedName>
    <definedName name="累計">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06" i="6" l="1"/>
  <c r="X106" i="6" s="1"/>
  <c r="X105" i="6"/>
  <c r="T105" i="6"/>
  <c r="K101" i="6"/>
  <c r="J101" i="6"/>
  <c r="I101" i="6"/>
  <c r="L101" i="6" s="1"/>
  <c r="G101" i="6"/>
  <c r="F101" i="6"/>
  <c r="H101" i="6" s="1"/>
  <c r="H100" i="6"/>
  <c r="L100" i="6" s="1"/>
  <c r="H99" i="6"/>
  <c r="L99" i="6" s="1"/>
  <c r="L98" i="6"/>
  <c r="H98" i="6"/>
  <c r="H97" i="6"/>
  <c r="L97" i="6" s="1"/>
  <c r="X96" i="6"/>
  <c r="W96" i="6"/>
  <c r="V96" i="6"/>
  <c r="U96" i="6"/>
  <c r="S96" i="6"/>
  <c r="T96" i="6" s="1"/>
  <c r="R96" i="6"/>
  <c r="K96" i="6"/>
  <c r="J96" i="6"/>
  <c r="I96" i="6"/>
  <c r="G96" i="6"/>
  <c r="F96" i="6"/>
  <c r="H96" i="6" s="1"/>
  <c r="L96" i="6" s="1"/>
  <c r="X95" i="6"/>
  <c r="T95" i="6"/>
  <c r="H95" i="6"/>
  <c r="L95" i="6" s="1"/>
  <c r="T94" i="6"/>
  <c r="X94" i="6" s="1"/>
  <c r="H94" i="6"/>
  <c r="L94" i="6" s="1"/>
  <c r="T93" i="6"/>
  <c r="X93" i="6" s="1"/>
  <c r="H93" i="6"/>
  <c r="L93" i="6" s="1"/>
  <c r="W92" i="6"/>
  <c r="V92" i="6"/>
  <c r="H92" i="6"/>
  <c r="L92" i="6" s="1"/>
  <c r="W91" i="6"/>
  <c r="V91" i="6"/>
  <c r="U91" i="6"/>
  <c r="U92" i="6" s="1"/>
  <c r="T91" i="6"/>
  <c r="X91" i="6" s="1"/>
  <c r="S91" i="6"/>
  <c r="S92" i="6" s="1"/>
  <c r="R91" i="6"/>
  <c r="R92" i="6" s="1"/>
  <c r="T92" i="6" s="1"/>
  <c r="X92" i="6" s="1"/>
  <c r="K91" i="6"/>
  <c r="J91" i="6"/>
  <c r="I91" i="6"/>
  <c r="G91" i="6"/>
  <c r="F91" i="6"/>
  <c r="H91" i="6" s="1"/>
  <c r="L91" i="6" s="1"/>
  <c r="T90" i="6"/>
  <c r="X90" i="6" s="1"/>
  <c r="H90" i="6"/>
  <c r="L90" i="6" s="1"/>
  <c r="X89" i="6"/>
  <c r="T89" i="6"/>
  <c r="H89" i="6"/>
  <c r="L89" i="6" s="1"/>
  <c r="T88" i="6"/>
  <c r="X88" i="6" s="1"/>
  <c r="L88" i="6"/>
  <c r="H88" i="6"/>
  <c r="T87" i="6"/>
  <c r="X87" i="6" s="1"/>
  <c r="H87" i="6"/>
  <c r="L87" i="6" s="1"/>
  <c r="X86" i="6"/>
  <c r="T86" i="6"/>
  <c r="K86" i="6"/>
  <c r="J86" i="6"/>
  <c r="I86" i="6"/>
  <c r="H86" i="6"/>
  <c r="L86" i="6" s="1"/>
  <c r="G86" i="6"/>
  <c r="F86" i="6"/>
  <c r="T85" i="6"/>
  <c r="X85" i="6" s="1"/>
  <c r="H85" i="6"/>
  <c r="L85" i="6" s="1"/>
  <c r="T84" i="6"/>
  <c r="X84" i="6" s="1"/>
  <c r="H84" i="6"/>
  <c r="L84" i="6" s="1"/>
  <c r="T83" i="6"/>
  <c r="X83" i="6" s="1"/>
  <c r="H83" i="6"/>
  <c r="L83" i="6" s="1"/>
  <c r="X82" i="6"/>
  <c r="T82" i="6"/>
  <c r="K82" i="6"/>
  <c r="J82" i="6"/>
  <c r="I82" i="6"/>
  <c r="G82" i="6"/>
  <c r="F82" i="6"/>
  <c r="H82" i="6" s="1"/>
  <c r="L82" i="6" s="1"/>
  <c r="T81" i="6"/>
  <c r="X81" i="6" s="1"/>
  <c r="H81" i="6"/>
  <c r="L81" i="6" s="1"/>
  <c r="X80" i="6"/>
  <c r="T80" i="6"/>
  <c r="L80" i="6"/>
  <c r="H80" i="6"/>
  <c r="T79" i="6"/>
  <c r="X79" i="6" s="1"/>
  <c r="K79" i="6"/>
  <c r="J79" i="6"/>
  <c r="I79" i="6"/>
  <c r="G79" i="6"/>
  <c r="F79" i="6"/>
  <c r="H79" i="6" s="1"/>
  <c r="L79" i="6" s="1"/>
  <c r="X78" i="6"/>
  <c r="H78" i="6"/>
  <c r="L78" i="6" s="1"/>
  <c r="T77" i="6"/>
  <c r="X77" i="6" s="1"/>
  <c r="H77" i="6"/>
  <c r="L77" i="6" s="1"/>
  <c r="X76" i="6"/>
  <c r="T76" i="6"/>
  <c r="H76" i="6"/>
  <c r="L76" i="6" s="1"/>
  <c r="W75" i="6"/>
  <c r="W78" i="6" s="1"/>
  <c r="V75" i="6"/>
  <c r="V78" i="6" s="1"/>
  <c r="U75" i="6"/>
  <c r="U78" i="6" s="1"/>
  <c r="S75" i="6"/>
  <c r="S78" i="6" s="1"/>
  <c r="R75" i="6"/>
  <c r="R78" i="6" s="1"/>
  <c r="T78" i="6" s="1"/>
  <c r="K75" i="6"/>
  <c r="J75" i="6"/>
  <c r="I75" i="6"/>
  <c r="G75" i="6"/>
  <c r="F75" i="6"/>
  <c r="H75" i="6" s="1"/>
  <c r="L75" i="6" s="1"/>
  <c r="X74" i="6"/>
  <c r="T74" i="6"/>
  <c r="L74" i="6"/>
  <c r="H74" i="6"/>
  <c r="T73" i="6"/>
  <c r="X73" i="6" s="1"/>
  <c r="L73" i="6"/>
  <c r="H73" i="6"/>
  <c r="T72" i="6"/>
  <c r="X72" i="6" s="1"/>
  <c r="K72" i="6"/>
  <c r="J72" i="6"/>
  <c r="I72" i="6"/>
  <c r="H72" i="6"/>
  <c r="L72" i="6" s="1"/>
  <c r="G72" i="6"/>
  <c r="F72" i="6"/>
  <c r="H71" i="6"/>
  <c r="L71" i="6" s="1"/>
  <c r="W70" i="6"/>
  <c r="W71" i="6" s="1"/>
  <c r="V70" i="6"/>
  <c r="U70" i="6"/>
  <c r="T70" i="6"/>
  <c r="X70" i="6" s="1"/>
  <c r="S70" i="6"/>
  <c r="R70" i="6"/>
  <c r="H70" i="6"/>
  <c r="L70" i="6" s="1"/>
  <c r="T69" i="6"/>
  <c r="X69" i="6" s="1"/>
  <c r="H69" i="6"/>
  <c r="L69" i="6" s="1"/>
  <c r="T68" i="6"/>
  <c r="X68" i="6" s="1"/>
  <c r="L68" i="6"/>
  <c r="K68" i="6"/>
  <c r="J68" i="6"/>
  <c r="I68" i="6"/>
  <c r="G68" i="6"/>
  <c r="F68" i="6"/>
  <c r="H68" i="6" s="1"/>
  <c r="T67" i="6"/>
  <c r="X67" i="6" s="1"/>
  <c r="H67" i="6"/>
  <c r="L67" i="6" s="1"/>
  <c r="T66" i="6"/>
  <c r="X66" i="6" s="1"/>
  <c r="L66" i="6"/>
  <c r="H66" i="6"/>
  <c r="W65" i="6"/>
  <c r="V65" i="6"/>
  <c r="U65" i="6"/>
  <c r="S65" i="6"/>
  <c r="R65" i="6"/>
  <c r="R71" i="6" s="1"/>
  <c r="H65" i="6"/>
  <c r="L65" i="6" s="1"/>
  <c r="T64" i="6"/>
  <c r="X64" i="6" s="1"/>
  <c r="K64" i="6"/>
  <c r="J64" i="6"/>
  <c r="I64" i="6"/>
  <c r="H64" i="6"/>
  <c r="L64" i="6" s="1"/>
  <c r="G64" i="6"/>
  <c r="F64" i="6"/>
  <c r="T63" i="6"/>
  <c r="X63" i="6" s="1"/>
  <c r="H63" i="6"/>
  <c r="L63" i="6" s="1"/>
  <c r="W62" i="6"/>
  <c r="V62" i="6"/>
  <c r="U62" i="6"/>
  <c r="S62" i="6"/>
  <c r="R62" i="6"/>
  <c r="L62" i="6"/>
  <c r="H62" i="6"/>
  <c r="T61" i="6"/>
  <c r="X61" i="6" s="1"/>
  <c r="K61" i="6"/>
  <c r="J61" i="6"/>
  <c r="I61" i="6"/>
  <c r="G61" i="6"/>
  <c r="F61" i="6"/>
  <c r="H61" i="6" s="1"/>
  <c r="L61" i="6" s="1"/>
  <c r="X60" i="6"/>
  <c r="T60" i="6"/>
  <c r="L60" i="6"/>
  <c r="H60" i="6"/>
  <c r="T59" i="6"/>
  <c r="X59" i="6" s="1"/>
  <c r="L59" i="6"/>
  <c r="H59" i="6"/>
  <c r="V58" i="6"/>
  <c r="U58" i="6"/>
  <c r="S58" i="6"/>
  <c r="R58" i="6"/>
  <c r="T58" i="6" s="1"/>
  <c r="X58" i="6" s="1"/>
  <c r="L58" i="6"/>
  <c r="K58" i="6"/>
  <c r="J58" i="6"/>
  <c r="I58" i="6"/>
  <c r="G58" i="6"/>
  <c r="F58" i="6"/>
  <c r="H58" i="6" s="1"/>
  <c r="T57" i="6"/>
  <c r="X57" i="6" s="1"/>
  <c r="H57" i="6"/>
  <c r="L57" i="6" s="1"/>
  <c r="T56" i="6"/>
  <c r="X56" i="6" s="1"/>
  <c r="L56" i="6"/>
  <c r="H56" i="6"/>
  <c r="X55" i="6"/>
  <c r="T55" i="6"/>
  <c r="K55" i="6"/>
  <c r="J55" i="6"/>
  <c r="I55" i="6"/>
  <c r="G55" i="6"/>
  <c r="F55" i="6"/>
  <c r="X54" i="6"/>
  <c r="W54" i="6"/>
  <c r="W58" i="6" s="1"/>
  <c r="V54" i="6"/>
  <c r="U54" i="6"/>
  <c r="S54" i="6"/>
  <c r="R54" i="6"/>
  <c r="T54" i="6" s="1"/>
  <c r="H54" i="6"/>
  <c r="L54" i="6" s="1"/>
  <c r="T53" i="6"/>
  <c r="X53" i="6" s="1"/>
  <c r="H53" i="6"/>
  <c r="L53" i="6" s="1"/>
  <c r="T52" i="6"/>
  <c r="X52" i="6" s="1"/>
  <c r="L52" i="6"/>
  <c r="H52" i="6"/>
  <c r="W51" i="6"/>
  <c r="V51" i="6"/>
  <c r="U51" i="6"/>
  <c r="S51" i="6"/>
  <c r="R51" i="6"/>
  <c r="T51" i="6" s="1"/>
  <c r="X51" i="6" s="1"/>
  <c r="H51" i="6"/>
  <c r="L51" i="6" s="1"/>
  <c r="T50" i="6"/>
  <c r="X50" i="6" s="1"/>
  <c r="K50" i="6"/>
  <c r="J50" i="6"/>
  <c r="I50" i="6"/>
  <c r="G50" i="6"/>
  <c r="F50" i="6"/>
  <c r="H50" i="6" s="1"/>
  <c r="L50" i="6" s="1"/>
  <c r="T49" i="6"/>
  <c r="X49" i="6" s="1"/>
  <c r="H49" i="6"/>
  <c r="L49" i="6" s="1"/>
  <c r="X48" i="6"/>
  <c r="T48" i="6"/>
  <c r="H48" i="6"/>
  <c r="L48" i="6" s="1"/>
  <c r="X47" i="6"/>
  <c r="T47" i="6"/>
  <c r="H47" i="6"/>
  <c r="L47" i="6" s="1"/>
  <c r="T46" i="6"/>
  <c r="X46" i="6" s="1"/>
  <c r="K46" i="6"/>
  <c r="J46" i="6"/>
  <c r="J102" i="6" s="1"/>
  <c r="I46" i="6"/>
  <c r="G46" i="6"/>
  <c r="F46" i="6"/>
  <c r="H46" i="6" s="1"/>
  <c r="X45" i="6"/>
  <c r="T45" i="6"/>
  <c r="H45" i="6"/>
  <c r="L45" i="6" s="1"/>
  <c r="H44" i="6"/>
  <c r="L44" i="6" s="1"/>
  <c r="W43" i="6"/>
  <c r="V43" i="6"/>
  <c r="U43" i="6"/>
  <c r="S43" i="6"/>
  <c r="R43" i="6"/>
  <c r="T43" i="6" s="1"/>
  <c r="X43" i="6" s="1"/>
  <c r="H43" i="6"/>
  <c r="L43" i="6" s="1"/>
  <c r="T42" i="6"/>
  <c r="X42" i="6" s="1"/>
  <c r="J42" i="6"/>
  <c r="X41" i="6"/>
  <c r="T41" i="6"/>
  <c r="H41" i="6"/>
  <c r="L41" i="6" s="1"/>
  <c r="T40" i="6"/>
  <c r="X40" i="6" s="1"/>
  <c r="K40" i="6"/>
  <c r="J40" i="6"/>
  <c r="I40" i="6"/>
  <c r="L40" i="6" s="1"/>
  <c r="H40" i="6"/>
  <c r="G40" i="6"/>
  <c r="F40" i="6"/>
  <c r="T39" i="6"/>
  <c r="X39" i="6" s="1"/>
  <c r="H39" i="6"/>
  <c r="L39" i="6" s="1"/>
  <c r="W38" i="6"/>
  <c r="V38" i="6"/>
  <c r="U38" i="6"/>
  <c r="S38" i="6"/>
  <c r="R38" i="6"/>
  <c r="T38" i="6" s="1"/>
  <c r="X38" i="6" s="1"/>
  <c r="L38" i="6"/>
  <c r="H38" i="6"/>
  <c r="T37" i="6"/>
  <c r="X37" i="6" s="1"/>
  <c r="H37" i="6"/>
  <c r="L37" i="6" s="1"/>
  <c r="T36" i="6"/>
  <c r="X36" i="6" s="1"/>
  <c r="H36" i="6"/>
  <c r="L36" i="6" s="1"/>
  <c r="T35" i="6"/>
  <c r="X35" i="6" s="1"/>
  <c r="L35" i="6"/>
  <c r="H35" i="6"/>
  <c r="W34" i="6"/>
  <c r="V34" i="6"/>
  <c r="U34" i="6"/>
  <c r="S34" i="6"/>
  <c r="R34" i="6"/>
  <c r="T34" i="6" s="1"/>
  <c r="X34" i="6" s="1"/>
  <c r="H34" i="6"/>
  <c r="L34" i="6" s="1"/>
  <c r="T33" i="6"/>
  <c r="X33" i="6" s="1"/>
  <c r="H33" i="6"/>
  <c r="L33" i="6" s="1"/>
  <c r="T32" i="6"/>
  <c r="X32" i="6" s="1"/>
  <c r="K32" i="6"/>
  <c r="J32" i="6"/>
  <c r="I32" i="6"/>
  <c r="G32" i="6"/>
  <c r="F32" i="6"/>
  <c r="H32" i="6" s="1"/>
  <c r="L32" i="6" s="1"/>
  <c r="X31" i="6"/>
  <c r="T31" i="6"/>
  <c r="H31" i="6"/>
  <c r="L31" i="6" s="1"/>
  <c r="X30" i="6"/>
  <c r="T30" i="6"/>
  <c r="H30" i="6"/>
  <c r="L30" i="6" s="1"/>
  <c r="T29" i="6"/>
  <c r="X29" i="6" s="1"/>
  <c r="K29" i="6"/>
  <c r="J29" i="6"/>
  <c r="I29" i="6"/>
  <c r="G29" i="6"/>
  <c r="F29" i="6"/>
  <c r="W28" i="6"/>
  <c r="V28" i="6"/>
  <c r="U28" i="6"/>
  <c r="S28" i="6"/>
  <c r="R28" i="6"/>
  <c r="T28" i="6" s="1"/>
  <c r="X28" i="6" s="1"/>
  <c r="L28" i="6"/>
  <c r="H28" i="6"/>
  <c r="T27" i="6"/>
  <c r="X27" i="6" s="1"/>
  <c r="H27" i="6"/>
  <c r="L27" i="6" s="1"/>
  <c r="X26" i="6"/>
  <c r="T26" i="6"/>
  <c r="H26" i="6"/>
  <c r="L26" i="6" s="1"/>
  <c r="T25" i="6"/>
  <c r="X25" i="6" s="1"/>
  <c r="L25" i="6"/>
  <c r="H25" i="6"/>
  <c r="T24" i="6"/>
  <c r="X24" i="6" s="1"/>
  <c r="K24" i="6"/>
  <c r="K42" i="6" s="1"/>
  <c r="J24" i="6"/>
  <c r="I24" i="6"/>
  <c r="L24" i="6" s="1"/>
  <c r="H24" i="6"/>
  <c r="G24" i="6"/>
  <c r="G42" i="6" s="1"/>
  <c r="F24" i="6"/>
  <c r="T23" i="6"/>
  <c r="X23" i="6" s="1"/>
  <c r="H23" i="6"/>
  <c r="L23" i="6" s="1"/>
  <c r="W22" i="6"/>
  <c r="W44" i="6" s="1"/>
  <c r="V22" i="6"/>
  <c r="V44" i="6" s="1"/>
  <c r="U22" i="6"/>
  <c r="U44" i="6" s="1"/>
  <c r="S22" i="6"/>
  <c r="S44" i="6" s="1"/>
  <c r="R22" i="6"/>
  <c r="R44" i="6" s="1"/>
  <c r="T44" i="6" s="1"/>
  <c r="X44" i="6" s="1"/>
  <c r="L22" i="6"/>
  <c r="H22" i="6"/>
  <c r="X21" i="6"/>
  <c r="T21" i="6"/>
  <c r="G21" i="6"/>
  <c r="F21" i="6"/>
  <c r="H21" i="6" s="1"/>
  <c r="T20" i="6"/>
  <c r="X20" i="6" s="1"/>
  <c r="L20" i="6"/>
  <c r="K20" i="6"/>
  <c r="J20" i="6"/>
  <c r="I20" i="6"/>
  <c r="G20" i="6"/>
  <c r="F20" i="6"/>
  <c r="H20" i="6" s="1"/>
  <c r="T19" i="6"/>
  <c r="X19" i="6" s="1"/>
  <c r="H19" i="6"/>
  <c r="L19" i="6" s="1"/>
  <c r="W18" i="6"/>
  <c r="V18" i="6"/>
  <c r="H18" i="6"/>
  <c r="L18" i="6" s="1"/>
  <c r="W17" i="6"/>
  <c r="V17" i="6"/>
  <c r="U17" i="6"/>
  <c r="S17" i="6"/>
  <c r="T17" i="6" s="1"/>
  <c r="X17" i="6" s="1"/>
  <c r="R17" i="6"/>
  <c r="K17" i="6"/>
  <c r="J17" i="6"/>
  <c r="I17" i="6"/>
  <c r="G17" i="6"/>
  <c r="F17" i="6"/>
  <c r="H17" i="6" s="1"/>
  <c r="L17" i="6" s="1"/>
  <c r="T16" i="6"/>
  <c r="X16" i="6" s="1"/>
  <c r="H16" i="6"/>
  <c r="L16" i="6" s="1"/>
  <c r="T15" i="6"/>
  <c r="X15" i="6" s="1"/>
  <c r="H15" i="6"/>
  <c r="L15" i="6" s="1"/>
  <c r="T14" i="6"/>
  <c r="X14" i="6" s="1"/>
  <c r="K14" i="6"/>
  <c r="J14" i="6"/>
  <c r="I14" i="6"/>
  <c r="G14" i="6"/>
  <c r="H14" i="6" s="1"/>
  <c r="L14" i="6" s="1"/>
  <c r="F14" i="6"/>
  <c r="T13" i="6"/>
  <c r="X13" i="6" s="1"/>
  <c r="H13" i="6"/>
  <c r="L13" i="6" s="1"/>
  <c r="T12" i="6"/>
  <c r="X12" i="6" s="1"/>
  <c r="L12" i="6"/>
  <c r="H12" i="6"/>
  <c r="W11" i="6"/>
  <c r="V11" i="6"/>
  <c r="U11" i="6"/>
  <c r="S11" i="6"/>
  <c r="R11" i="6"/>
  <c r="T11" i="6" s="1"/>
  <c r="X11" i="6" s="1"/>
  <c r="K11" i="6"/>
  <c r="K21" i="6" s="1"/>
  <c r="J11" i="6"/>
  <c r="J21" i="6" s="1"/>
  <c r="I11" i="6"/>
  <c r="H11" i="6"/>
  <c r="G11" i="6"/>
  <c r="F11" i="6"/>
  <c r="X10" i="6"/>
  <c r="T10" i="6"/>
  <c r="H10" i="6"/>
  <c r="L10" i="6" s="1"/>
  <c r="T9" i="6"/>
  <c r="X9" i="6" s="1"/>
  <c r="H9" i="6"/>
  <c r="L9" i="6" s="1"/>
  <c r="T8" i="6"/>
  <c r="X8" i="6" s="1"/>
  <c r="L8" i="6"/>
  <c r="H8" i="6"/>
  <c r="W7" i="6"/>
  <c r="V7" i="6"/>
  <c r="U7" i="6"/>
  <c r="S7" i="6"/>
  <c r="R7" i="6"/>
  <c r="T7" i="6" s="1"/>
  <c r="X7" i="6" s="1"/>
  <c r="H7" i="6"/>
  <c r="L7" i="6" s="1"/>
  <c r="X6" i="6"/>
  <c r="T6" i="6"/>
  <c r="H6" i="6"/>
  <c r="L6" i="6" s="1"/>
  <c r="T5" i="6"/>
  <c r="X5" i="6" s="1"/>
  <c r="T4" i="6"/>
  <c r="X4" i="6" s="1"/>
  <c r="W97" i="6" l="1"/>
  <c r="T22" i="6"/>
  <c r="X22" i="6" s="1"/>
  <c r="I21" i="6"/>
  <c r="L21" i="6" s="1"/>
  <c r="L11" i="6"/>
  <c r="F102" i="6"/>
  <c r="H102" i="6" s="1"/>
  <c r="G102" i="6"/>
  <c r="H29" i="6"/>
  <c r="L29" i="6" s="1"/>
  <c r="F42" i="6"/>
  <c r="I102" i="6"/>
  <c r="S97" i="6"/>
  <c r="T71" i="6"/>
  <c r="I42" i="6"/>
  <c r="U97" i="6" s="1"/>
  <c r="H55" i="6"/>
  <c r="L55" i="6" s="1"/>
  <c r="S18" i="6"/>
  <c r="T65" i="6"/>
  <c r="X65" i="6" s="1"/>
  <c r="T75" i="6"/>
  <c r="X75" i="6" s="1"/>
  <c r="U18" i="6"/>
  <c r="S71" i="6"/>
  <c r="U71" i="6"/>
  <c r="K102" i="6"/>
  <c r="L46" i="6"/>
  <c r="R18" i="6"/>
  <c r="T18" i="6" s="1"/>
  <c r="X18" i="6" s="1"/>
  <c r="T62" i="6"/>
  <c r="X62" i="6" s="1"/>
  <c r="V71" i="6"/>
  <c r="V97" i="6" s="1"/>
  <c r="R97" i="6" l="1"/>
  <c r="T97" i="6" s="1"/>
  <c r="X97" i="6" s="1"/>
  <c r="H42" i="6"/>
  <c r="L42" i="6" s="1"/>
  <c r="X71" i="6"/>
  <c r="L102" i="6"/>
  <c r="X106" i="5"/>
  <c r="T106" i="5"/>
  <c r="T105" i="5"/>
  <c r="K101" i="5"/>
  <c r="J101" i="5"/>
  <c r="I101" i="5"/>
  <c r="G101" i="5"/>
  <c r="H101" i="5" s="1"/>
  <c r="L101" i="5" s="1"/>
  <c r="F101" i="5"/>
  <c r="H100" i="5"/>
  <c r="L100" i="5" s="1"/>
  <c r="H99" i="5"/>
  <c r="L99" i="5" s="1"/>
  <c r="H98" i="5"/>
  <c r="L98" i="5" s="1"/>
  <c r="H97" i="5"/>
  <c r="L97" i="5" s="1"/>
  <c r="W96" i="5"/>
  <c r="V96" i="5"/>
  <c r="U96" i="5"/>
  <c r="S96" i="5"/>
  <c r="R96" i="5"/>
  <c r="T96" i="5" s="1"/>
  <c r="X96" i="5" s="1"/>
  <c r="K96" i="5"/>
  <c r="J96" i="5"/>
  <c r="I96" i="5"/>
  <c r="G96" i="5"/>
  <c r="F96" i="5"/>
  <c r="H96" i="5" s="1"/>
  <c r="T95" i="5"/>
  <c r="X95" i="5" s="1"/>
  <c r="H95" i="5"/>
  <c r="L95" i="5" s="1"/>
  <c r="T94" i="5"/>
  <c r="X94" i="5" s="1"/>
  <c r="H94" i="5"/>
  <c r="L94" i="5" s="1"/>
  <c r="T93" i="5"/>
  <c r="X93" i="5" s="1"/>
  <c r="H93" i="5"/>
  <c r="L93" i="5" s="1"/>
  <c r="S92" i="5"/>
  <c r="H92" i="5"/>
  <c r="L92" i="5" s="1"/>
  <c r="W91" i="5"/>
  <c r="W92" i="5" s="1"/>
  <c r="V91" i="5"/>
  <c r="V92" i="5" s="1"/>
  <c r="U91" i="5"/>
  <c r="U92" i="5" s="1"/>
  <c r="S91" i="5"/>
  <c r="R91" i="5"/>
  <c r="R92" i="5" s="1"/>
  <c r="K91" i="5"/>
  <c r="J91" i="5"/>
  <c r="I91" i="5"/>
  <c r="G91" i="5"/>
  <c r="F91" i="5"/>
  <c r="H91" i="5" s="1"/>
  <c r="L91" i="5" s="1"/>
  <c r="T90" i="5"/>
  <c r="X90" i="5" s="1"/>
  <c r="L90" i="5"/>
  <c r="H90" i="5"/>
  <c r="T89" i="5"/>
  <c r="X89" i="5" s="1"/>
  <c r="L89" i="5"/>
  <c r="H89" i="5"/>
  <c r="T88" i="5"/>
  <c r="X88" i="5" s="1"/>
  <c r="H88" i="5"/>
  <c r="L88" i="5" s="1"/>
  <c r="T87" i="5"/>
  <c r="X87" i="5" s="1"/>
  <c r="H87" i="5"/>
  <c r="L87" i="5" s="1"/>
  <c r="T86" i="5"/>
  <c r="X86" i="5" s="1"/>
  <c r="K86" i="5"/>
  <c r="J86" i="5"/>
  <c r="I86" i="5"/>
  <c r="G86" i="5"/>
  <c r="F86" i="5"/>
  <c r="H86" i="5" s="1"/>
  <c r="L86" i="5" s="1"/>
  <c r="T85" i="5"/>
  <c r="X85" i="5" s="1"/>
  <c r="H85" i="5"/>
  <c r="L85" i="5" s="1"/>
  <c r="T84" i="5"/>
  <c r="X84" i="5" s="1"/>
  <c r="H84" i="5"/>
  <c r="L84" i="5" s="1"/>
  <c r="T83" i="5"/>
  <c r="X83" i="5" s="1"/>
  <c r="H83" i="5"/>
  <c r="L83" i="5" s="1"/>
  <c r="X82" i="5"/>
  <c r="T82" i="5"/>
  <c r="K82" i="5"/>
  <c r="J82" i="5"/>
  <c r="I82" i="5"/>
  <c r="G82" i="5"/>
  <c r="F82" i="5"/>
  <c r="H82" i="5" s="1"/>
  <c r="T81" i="5"/>
  <c r="X81" i="5" s="1"/>
  <c r="H81" i="5"/>
  <c r="L81" i="5" s="1"/>
  <c r="T80" i="5"/>
  <c r="X80" i="5" s="1"/>
  <c r="H80" i="5"/>
  <c r="L80" i="5" s="1"/>
  <c r="X79" i="5"/>
  <c r="T79" i="5"/>
  <c r="K79" i="5"/>
  <c r="J79" i="5"/>
  <c r="I79" i="5"/>
  <c r="G79" i="5"/>
  <c r="H79" i="5" s="1"/>
  <c r="L79" i="5" s="1"/>
  <c r="F79" i="5"/>
  <c r="H78" i="5"/>
  <c r="L78" i="5" s="1"/>
  <c r="T77" i="5"/>
  <c r="X77" i="5" s="1"/>
  <c r="L77" i="5"/>
  <c r="H77" i="5"/>
  <c r="T76" i="5"/>
  <c r="X76" i="5" s="1"/>
  <c r="H76" i="5"/>
  <c r="L76" i="5" s="1"/>
  <c r="W75" i="5"/>
  <c r="W78" i="5" s="1"/>
  <c r="V75" i="5"/>
  <c r="V78" i="5" s="1"/>
  <c r="U75" i="5"/>
  <c r="U78" i="5" s="1"/>
  <c r="S75" i="5"/>
  <c r="S78" i="5" s="1"/>
  <c r="R75" i="5"/>
  <c r="R78" i="5" s="1"/>
  <c r="K75" i="5"/>
  <c r="J75" i="5"/>
  <c r="I75" i="5"/>
  <c r="G75" i="5"/>
  <c r="F75" i="5"/>
  <c r="H75" i="5" s="1"/>
  <c r="T74" i="5"/>
  <c r="X74" i="5" s="1"/>
  <c r="H74" i="5"/>
  <c r="L74" i="5" s="1"/>
  <c r="X73" i="5"/>
  <c r="T73" i="5"/>
  <c r="H73" i="5"/>
  <c r="L73" i="5" s="1"/>
  <c r="T72" i="5"/>
  <c r="X72" i="5" s="1"/>
  <c r="K72" i="5"/>
  <c r="J72" i="5"/>
  <c r="I72" i="5"/>
  <c r="G72" i="5"/>
  <c r="F72" i="5"/>
  <c r="H71" i="5"/>
  <c r="L71" i="5" s="1"/>
  <c r="W70" i="5"/>
  <c r="W71" i="5" s="1"/>
  <c r="V70" i="5"/>
  <c r="U70" i="5"/>
  <c r="S70" i="5"/>
  <c r="R70" i="5"/>
  <c r="T70" i="5" s="1"/>
  <c r="X70" i="5" s="1"/>
  <c r="H70" i="5"/>
  <c r="L70" i="5" s="1"/>
  <c r="T69" i="5"/>
  <c r="X69" i="5" s="1"/>
  <c r="H69" i="5"/>
  <c r="L69" i="5" s="1"/>
  <c r="T68" i="5"/>
  <c r="X68" i="5" s="1"/>
  <c r="K68" i="5"/>
  <c r="J68" i="5"/>
  <c r="I68" i="5"/>
  <c r="G68" i="5"/>
  <c r="F68" i="5"/>
  <c r="H68" i="5" s="1"/>
  <c r="T67" i="5"/>
  <c r="X67" i="5" s="1"/>
  <c r="H67" i="5"/>
  <c r="L67" i="5" s="1"/>
  <c r="T66" i="5"/>
  <c r="X66" i="5" s="1"/>
  <c r="H66" i="5"/>
  <c r="L66" i="5" s="1"/>
  <c r="W65" i="5"/>
  <c r="V65" i="5"/>
  <c r="U65" i="5"/>
  <c r="S65" i="5"/>
  <c r="R65" i="5"/>
  <c r="H65" i="5"/>
  <c r="L65" i="5" s="1"/>
  <c r="T64" i="5"/>
  <c r="X64" i="5" s="1"/>
  <c r="K64" i="5"/>
  <c r="J64" i="5"/>
  <c r="I64" i="5"/>
  <c r="G64" i="5"/>
  <c r="F64" i="5"/>
  <c r="T63" i="5"/>
  <c r="X63" i="5" s="1"/>
  <c r="H63" i="5"/>
  <c r="L63" i="5" s="1"/>
  <c r="W62" i="5"/>
  <c r="V62" i="5"/>
  <c r="U62" i="5"/>
  <c r="S62" i="5"/>
  <c r="R62" i="5"/>
  <c r="T62" i="5" s="1"/>
  <c r="X62" i="5" s="1"/>
  <c r="H62" i="5"/>
  <c r="L62" i="5" s="1"/>
  <c r="T61" i="5"/>
  <c r="X61" i="5" s="1"/>
  <c r="K61" i="5"/>
  <c r="J61" i="5"/>
  <c r="I61" i="5"/>
  <c r="G61" i="5"/>
  <c r="F61" i="5"/>
  <c r="T60" i="5"/>
  <c r="X60" i="5" s="1"/>
  <c r="H60" i="5"/>
  <c r="L60" i="5" s="1"/>
  <c r="T59" i="5"/>
  <c r="X59" i="5" s="1"/>
  <c r="H59" i="5"/>
  <c r="L59" i="5" s="1"/>
  <c r="K58" i="5"/>
  <c r="J58" i="5"/>
  <c r="I58" i="5"/>
  <c r="G58" i="5"/>
  <c r="F58" i="5"/>
  <c r="T57" i="5"/>
  <c r="X57" i="5" s="1"/>
  <c r="H57" i="5"/>
  <c r="L57" i="5" s="1"/>
  <c r="T56" i="5"/>
  <c r="X56" i="5" s="1"/>
  <c r="H56" i="5"/>
  <c r="L56" i="5" s="1"/>
  <c r="T55" i="5"/>
  <c r="X55" i="5" s="1"/>
  <c r="K55" i="5"/>
  <c r="J55" i="5"/>
  <c r="I55" i="5"/>
  <c r="G55" i="5"/>
  <c r="F55" i="5"/>
  <c r="W54" i="5"/>
  <c r="W58" i="5" s="1"/>
  <c r="V54" i="5"/>
  <c r="U54" i="5"/>
  <c r="S54" i="5"/>
  <c r="R54" i="5"/>
  <c r="H54" i="5"/>
  <c r="L54" i="5" s="1"/>
  <c r="T53" i="5"/>
  <c r="X53" i="5" s="1"/>
  <c r="H53" i="5"/>
  <c r="L53" i="5" s="1"/>
  <c r="T52" i="5"/>
  <c r="X52" i="5" s="1"/>
  <c r="H52" i="5"/>
  <c r="L52" i="5" s="1"/>
  <c r="W51" i="5"/>
  <c r="V51" i="5"/>
  <c r="V58" i="5" s="1"/>
  <c r="U51" i="5"/>
  <c r="U58" i="5" s="1"/>
  <c r="S51" i="5"/>
  <c r="R51" i="5"/>
  <c r="H51" i="5"/>
  <c r="L51" i="5" s="1"/>
  <c r="T50" i="5"/>
  <c r="X50" i="5" s="1"/>
  <c r="K50" i="5"/>
  <c r="J50" i="5"/>
  <c r="I50" i="5"/>
  <c r="G50" i="5"/>
  <c r="F50" i="5"/>
  <c r="T49" i="5"/>
  <c r="X49" i="5" s="1"/>
  <c r="L49" i="5"/>
  <c r="H49" i="5"/>
  <c r="T48" i="5"/>
  <c r="X48" i="5" s="1"/>
  <c r="H48" i="5"/>
  <c r="L48" i="5" s="1"/>
  <c r="T47" i="5"/>
  <c r="X47" i="5" s="1"/>
  <c r="H47" i="5"/>
  <c r="L47" i="5" s="1"/>
  <c r="T46" i="5"/>
  <c r="X46" i="5" s="1"/>
  <c r="K46" i="5"/>
  <c r="J46" i="5"/>
  <c r="I46" i="5"/>
  <c r="H46" i="5"/>
  <c r="L46" i="5" s="1"/>
  <c r="G46" i="5"/>
  <c r="F46" i="5"/>
  <c r="T45" i="5"/>
  <c r="X45" i="5" s="1"/>
  <c r="H45" i="5"/>
  <c r="L45" i="5" s="1"/>
  <c r="H44" i="5"/>
  <c r="L44" i="5" s="1"/>
  <c r="W43" i="5"/>
  <c r="V43" i="5"/>
  <c r="U43" i="5"/>
  <c r="S43" i="5"/>
  <c r="R43" i="5"/>
  <c r="T43" i="5" s="1"/>
  <c r="H43" i="5"/>
  <c r="L43" i="5" s="1"/>
  <c r="T42" i="5"/>
  <c r="X42" i="5" s="1"/>
  <c r="T41" i="5"/>
  <c r="X41" i="5" s="1"/>
  <c r="L41" i="5"/>
  <c r="H41" i="5"/>
  <c r="T40" i="5"/>
  <c r="X40" i="5" s="1"/>
  <c r="K40" i="5"/>
  <c r="J40" i="5"/>
  <c r="I40" i="5"/>
  <c r="G40" i="5"/>
  <c r="F40" i="5"/>
  <c r="H40" i="5" s="1"/>
  <c r="T39" i="5"/>
  <c r="X39" i="5" s="1"/>
  <c r="H39" i="5"/>
  <c r="L39" i="5" s="1"/>
  <c r="W38" i="5"/>
  <c r="V38" i="5"/>
  <c r="U38" i="5"/>
  <c r="S38" i="5"/>
  <c r="T38" i="5" s="1"/>
  <c r="X38" i="5" s="1"/>
  <c r="R38" i="5"/>
  <c r="H38" i="5"/>
  <c r="L38" i="5" s="1"/>
  <c r="T37" i="5"/>
  <c r="X37" i="5" s="1"/>
  <c r="H37" i="5"/>
  <c r="L37" i="5" s="1"/>
  <c r="T36" i="5"/>
  <c r="X36" i="5" s="1"/>
  <c r="H36" i="5"/>
  <c r="L36" i="5" s="1"/>
  <c r="T35" i="5"/>
  <c r="X35" i="5" s="1"/>
  <c r="H35" i="5"/>
  <c r="L35" i="5" s="1"/>
  <c r="W34" i="5"/>
  <c r="V34" i="5"/>
  <c r="U34" i="5"/>
  <c r="S34" i="5"/>
  <c r="R34" i="5"/>
  <c r="T34" i="5" s="1"/>
  <c r="L34" i="5"/>
  <c r="H34" i="5"/>
  <c r="T33" i="5"/>
  <c r="X33" i="5" s="1"/>
  <c r="H33" i="5"/>
  <c r="L33" i="5" s="1"/>
  <c r="T32" i="5"/>
  <c r="X32" i="5" s="1"/>
  <c r="K32" i="5"/>
  <c r="J32" i="5"/>
  <c r="I32" i="5"/>
  <c r="H32" i="5"/>
  <c r="L32" i="5" s="1"/>
  <c r="G32" i="5"/>
  <c r="F32" i="5"/>
  <c r="T31" i="5"/>
  <c r="X31" i="5" s="1"/>
  <c r="L31" i="5"/>
  <c r="H31" i="5"/>
  <c r="T30" i="5"/>
  <c r="X30" i="5" s="1"/>
  <c r="H30" i="5"/>
  <c r="L30" i="5" s="1"/>
  <c r="T29" i="5"/>
  <c r="X29" i="5" s="1"/>
  <c r="K29" i="5"/>
  <c r="J29" i="5"/>
  <c r="I29" i="5"/>
  <c r="H29" i="5"/>
  <c r="L29" i="5" s="1"/>
  <c r="G29" i="5"/>
  <c r="F29" i="5"/>
  <c r="W28" i="5"/>
  <c r="V28" i="5"/>
  <c r="U28" i="5"/>
  <c r="T28" i="5"/>
  <c r="X28" i="5" s="1"/>
  <c r="S28" i="5"/>
  <c r="R28" i="5"/>
  <c r="H28" i="5"/>
  <c r="L28" i="5" s="1"/>
  <c r="T27" i="5"/>
  <c r="X27" i="5" s="1"/>
  <c r="H27" i="5"/>
  <c r="L27" i="5" s="1"/>
  <c r="T26" i="5"/>
  <c r="X26" i="5" s="1"/>
  <c r="H26" i="5"/>
  <c r="L26" i="5" s="1"/>
  <c r="T25" i="5"/>
  <c r="X25" i="5" s="1"/>
  <c r="H25" i="5"/>
  <c r="L25" i="5" s="1"/>
  <c r="X24" i="5"/>
  <c r="T24" i="5"/>
  <c r="K24" i="5"/>
  <c r="J24" i="5"/>
  <c r="J42" i="5" s="1"/>
  <c r="I24" i="5"/>
  <c r="G24" i="5"/>
  <c r="G42" i="5" s="1"/>
  <c r="F24" i="5"/>
  <c r="F42" i="5" s="1"/>
  <c r="T23" i="5"/>
  <c r="X23" i="5" s="1"/>
  <c r="H23" i="5"/>
  <c r="L23" i="5" s="1"/>
  <c r="W22" i="5"/>
  <c r="V22" i="5"/>
  <c r="U22" i="5"/>
  <c r="S22" i="5"/>
  <c r="R22" i="5"/>
  <c r="R44" i="5" s="1"/>
  <c r="H22" i="5"/>
  <c r="L22" i="5" s="1"/>
  <c r="T21" i="5"/>
  <c r="X21" i="5" s="1"/>
  <c r="T20" i="5"/>
  <c r="X20" i="5" s="1"/>
  <c r="K20" i="5"/>
  <c r="J20" i="5"/>
  <c r="I20" i="5"/>
  <c r="G20" i="5"/>
  <c r="F20" i="5"/>
  <c r="T19" i="5"/>
  <c r="X19" i="5" s="1"/>
  <c r="H19" i="5"/>
  <c r="L19" i="5" s="1"/>
  <c r="H18" i="5"/>
  <c r="L18" i="5" s="1"/>
  <c r="W17" i="5"/>
  <c r="V17" i="5"/>
  <c r="U17" i="5"/>
  <c r="S17" i="5"/>
  <c r="R17" i="5"/>
  <c r="K17" i="5"/>
  <c r="J17" i="5"/>
  <c r="I17" i="5"/>
  <c r="G17" i="5"/>
  <c r="F17" i="5"/>
  <c r="H17" i="5" s="1"/>
  <c r="L17" i="5" s="1"/>
  <c r="X16" i="5"/>
  <c r="T16" i="5"/>
  <c r="H16" i="5"/>
  <c r="L16" i="5" s="1"/>
  <c r="T15" i="5"/>
  <c r="X15" i="5" s="1"/>
  <c r="H15" i="5"/>
  <c r="L15" i="5" s="1"/>
  <c r="T14" i="5"/>
  <c r="X14" i="5" s="1"/>
  <c r="K14" i="5"/>
  <c r="J14" i="5"/>
  <c r="I14" i="5"/>
  <c r="G14" i="5"/>
  <c r="F14" i="5"/>
  <c r="H14" i="5" s="1"/>
  <c r="T13" i="5"/>
  <c r="X13" i="5" s="1"/>
  <c r="H13" i="5"/>
  <c r="L13" i="5" s="1"/>
  <c r="T12" i="5"/>
  <c r="X12" i="5" s="1"/>
  <c r="H12" i="5"/>
  <c r="L12" i="5" s="1"/>
  <c r="W11" i="5"/>
  <c r="V11" i="5"/>
  <c r="U11" i="5"/>
  <c r="S11" i="5"/>
  <c r="R11" i="5"/>
  <c r="T11" i="5" s="1"/>
  <c r="X11" i="5" s="1"/>
  <c r="K11" i="5"/>
  <c r="K21" i="5" s="1"/>
  <c r="J11" i="5"/>
  <c r="J21" i="5" s="1"/>
  <c r="I11" i="5"/>
  <c r="I21" i="5" s="1"/>
  <c r="G11" i="5"/>
  <c r="F11" i="5"/>
  <c r="H11" i="5" s="1"/>
  <c r="L11" i="5" s="1"/>
  <c r="T10" i="5"/>
  <c r="X10" i="5" s="1"/>
  <c r="H10" i="5"/>
  <c r="L10" i="5" s="1"/>
  <c r="T9" i="5"/>
  <c r="X9" i="5" s="1"/>
  <c r="H9" i="5"/>
  <c r="L9" i="5" s="1"/>
  <c r="T8" i="5"/>
  <c r="X8" i="5" s="1"/>
  <c r="H8" i="5"/>
  <c r="L8" i="5" s="1"/>
  <c r="W7" i="5"/>
  <c r="V7" i="5"/>
  <c r="U7" i="5"/>
  <c r="S7" i="5"/>
  <c r="R7" i="5"/>
  <c r="T7" i="5" s="1"/>
  <c r="X7" i="5" s="1"/>
  <c r="H7" i="5"/>
  <c r="L7" i="5" s="1"/>
  <c r="T6" i="5"/>
  <c r="X6" i="5" s="1"/>
  <c r="H6" i="5"/>
  <c r="L6" i="5" s="1"/>
  <c r="T5" i="5"/>
  <c r="X5" i="5" s="1"/>
  <c r="T4" i="5"/>
  <c r="X4" i="5" s="1"/>
  <c r="H42" i="5" l="1"/>
  <c r="T54" i="5"/>
  <c r="X54" i="5" s="1"/>
  <c r="S58" i="5"/>
  <c r="L68" i="5"/>
  <c r="T75" i="5"/>
  <c r="T91" i="5"/>
  <c r="X91" i="5" s="1"/>
  <c r="H61" i="5"/>
  <c r="L61" i="5" s="1"/>
  <c r="L82" i="5"/>
  <c r="T92" i="5"/>
  <c r="X92" i="5" s="1"/>
  <c r="G21" i="5"/>
  <c r="S97" i="5" s="1"/>
  <c r="H20" i="5"/>
  <c r="L20" i="5" s="1"/>
  <c r="H50" i="5"/>
  <c r="L50" i="5" s="1"/>
  <c r="H55" i="5"/>
  <c r="L55" i="5" s="1"/>
  <c r="H58" i="5"/>
  <c r="L58" i="5" s="1"/>
  <c r="S71" i="5"/>
  <c r="G102" i="5"/>
  <c r="U71" i="5"/>
  <c r="S44" i="5"/>
  <c r="T44" i="5" s="1"/>
  <c r="X44" i="5" s="1"/>
  <c r="X34" i="5"/>
  <c r="K102" i="5"/>
  <c r="V71" i="5"/>
  <c r="L75" i="5"/>
  <c r="L96" i="5"/>
  <c r="S18" i="5"/>
  <c r="U18" i="5"/>
  <c r="L14" i="5"/>
  <c r="X43" i="5"/>
  <c r="J102" i="5"/>
  <c r="H64" i="5"/>
  <c r="L64" i="5" s="1"/>
  <c r="H72" i="5"/>
  <c r="L72" i="5" s="1"/>
  <c r="I42" i="5"/>
  <c r="T17" i="5"/>
  <c r="X17" i="5" s="1"/>
  <c r="U97" i="5"/>
  <c r="V97" i="5"/>
  <c r="U44" i="5"/>
  <c r="K42" i="5"/>
  <c r="V44" i="5"/>
  <c r="R18" i="5"/>
  <c r="W44" i="5"/>
  <c r="F21" i="5"/>
  <c r="I102" i="5"/>
  <c r="F102" i="5"/>
  <c r="H102" i="5" s="1"/>
  <c r="L102" i="5" s="1"/>
  <c r="R97" i="5"/>
  <c r="W18" i="5"/>
  <c r="H24" i="5"/>
  <c r="L24" i="5" s="1"/>
  <c r="T22" i="5"/>
  <c r="X22" i="5" s="1"/>
  <c r="V18" i="5"/>
  <c r="T65" i="5"/>
  <c r="X65" i="5" s="1"/>
  <c r="R71" i="5"/>
  <c r="T71" i="5" s="1"/>
  <c r="L40" i="5"/>
  <c r="T51" i="5"/>
  <c r="X51" i="5" s="1"/>
  <c r="R58" i="5"/>
  <c r="T58" i="5" s="1"/>
  <c r="X58" i="5" s="1"/>
  <c r="X75" i="5"/>
  <c r="T78" i="5"/>
  <c r="X78" i="5" s="1"/>
  <c r="X105" i="5"/>
  <c r="T97" i="5" l="1"/>
  <c r="T18" i="5"/>
  <c r="X18" i="5" s="1"/>
  <c r="X71" i="5"/>
  <c r="H21" i="5"/>
  <c r="L21" i="5" s="1"/>
  <c r="L42" i="5"/>
  <c r="X97" i="5"/>
  <c r="W97" i="5"/>
  <c r="T106" i="4"/>
  <c r="X106" i="4" s="1"/>
  <c r="T105" i="4"/>
  <c r="X105" i="4" s="1"/>
  <c r="K101" i="4"/>
  <c r="J101" i="4"/>
  <c r="I101" i="4"/>
  <c r="G101" i="4"/>
  <c r="F101" i="4"/>
  <c r="H100" i="4"/>
  <c r="L100" i="4" s="1"/>
  <c r="H99" i="4"/>
  <c r="L99" i="4" s="1"/>
  <c r="H98" i="4"/>
  <c r="L98" i="4" s="1"/>
  <c r="H97" i="4"/>
  <c r="L97" i="4" s="1"/>
  <c r="W96" i="4"/>
  <c r="V96" i="4"/>
  <c r="U96" i="4"/>
  <c r="S96" i="4"/>
  <c r="R96" i="4"/>
  <c r="K96" i="4"/>
  <c r="J96" i="4"/>
  <c r="I96" i="4"/>
  <c r="G96" i="4"/>
  <c r="F96" i="4"/>
  <c r="H96" i="4" s="1"/>
  <c r="T95" i="4"/>
  <c r="X95" i="4" s="1"/>
  <c r="H95" i="4"/>
  <c r="L95" i="4" s="1"/>
  <c r="T94" i="4"/>
  <c r="X94" i="4" s="1"/>
  <c r="H94" i="4"/>
  <c r="L94" i="4" s="1"/>
  <c r="T93" i="4"/>
  <c r="X93" i="4" s="1"/>
  <c r="H93" i="4"/>
  <c r="L93" i="4" s="1"/>
  <c r="R92" i="4"/>
  <c r="H92" i="4"/>
  <c r="L92" i="4" s="1"/>
  <c r="W91" i="4"/>
  <c r="W92" i="4" s="1"/>
  <c r="V91" i="4"/>
  <c r="V92" i="4" s="1"/>
  <c r="U91" i="4"/>
  <c r="U92" i="4" s="1"/>
  <c r="S91" i="4"/>
  <c r="S92" i="4" s="1"/>
  <c r="R91" i="4"/>
  <c r="K91" i="4"/>
  <c r="J91" i="4"/>
  <c r="I91" i="4"/>
  <c r="G91" i="4"/>
  <c r="F91" i="4"/>
  <c r="T90" i="4"/>
  <c r="X90" i="4" s="1"/>
  <c r="H90" i="4"/>
  <c r="L90" i="4" s="1"/>
  <c r="T89" i="4"/>
  <c r="X89" i="4" s="1"/>
  <c r="H89" i="4"/>
  <c r="L89" i="4" s="1"/>
  <c r="T88" i="4"/>
  <c r="X88" i="4" s="1"/>
  <c r="H88" i="4"/>
  <c r="L88" i="4" s="1"/>
  <c r="T87" i="4"/>
  <c r="X87" i="4" s="1"/>
  <c r="H87" i="4"/>
  <c r="L87" i="4" s="1"/>
  <c r="T86" i="4"/>
  <c r="X86" i="4" s="1"/>
  <c r="K86" i="4"/>
  <c r="J86" i="4"/>
  <c r="I86" i="4"/>
  <c r="G86" i="4"/>
  <c r="F86" i="4"/>
  <c r="T85" i="4"/>
  <c r="X85" i="4" s="1"/>
  <c r="H85" i="4"/>
  <c r="L85" i="4" s="1"/>
  <c r="T84" i="4"/>
  <c r="X84" i="4" s="1"/>
  <c r="H84" i="4"/>
  <c r="L84" i="4" s="1"/>
  <c r="T83" i="4"/>
  <c r="X83" i="4" s="1"/>
  <c r="H83" i="4"/>
  <c r="L83" i="4" s="1"/>
  <c r="T82" i="4"/>
  <c r="X82" i="4" s="1"/>
  <c r="K82" i="4"/>
  <c r="J82" i="4"/>
  <c r="I82" i="4"/>
  <c r="G82" i="4"/>
  <c r="F82" i="4"/>
  <c r="T81" i="4"/>
  <c r="X81" i="4" s="1"/>
  <c r="H81" i="4"/>
  <c r="L81" i="4" s="1"/>
  <c r="T80" i="4"/>
  <c r="X80" i="4" s="1"/>
  <c r="H80" i="4"/>
  <c r="L80" i="4" s="1"/>
  <c r="T79" i="4"/>
  <c r="X79" i="4" s="1"/>
  <c r="K79" i="4"/>
  <c r="J79" i="4"/>
  <c r="I79" i="4"/>
  <c r="G79" i="4"/>
  <c r="F79" i="4"/>
  <c r="H79" i="4" s="1"/>
  <c r="L79" i="4" s="1"/>
  <c r="H78" i="4"/>
  <c r="L78" i="4" s="1"/>
  <c r="T77" i="4"/>
  <c r="X77" i="4" s="1"/>
  <c r="H77" i="4"/>
  <c r="L77" i="4" s="1"/>
  <c r="T76" i="4"/>
  <c r="X76" i="4" s="1"/>
  <c r="H76" i="4"/>
  <c r="L76" i="4" s="1"/>
  <c r="W75" i="4"/>
  <c r="W78" i="4" s="1"/>
  <c r="V75" i="4"/>
  <c r="V78" i="4" s="1"/>
  <c r="U75" i="4"/>
  <c r="U78" i="4" s="1"/>
  <c r="S75" i="4"/>
  <c r="S78" i="4" s="1"/>
  <c r="R75" i="4"/>
  <c r="R78" i="4" s="1"/>
  <c r="K75" i="4"/>
  <c r="J75" i="4"/>
  <c r="I75" i="4"/>
  <c r="G75" i="4"/>
  <c r="F75" i="4"/>
  <c r="T74" i="4"/>
  <c r="X74" i="4" s="1"/>
  <c r="H74" i="4"/>
  <c r="L74" i="4" s="1"/>
  <c r="T73" i="4"/>
  <c r="X73" i="4" s="1"/>
  <c r="H73" i="4"/>
  <c r="L73" i="4" s="1"/>
  <c r="T72" i="4"/>
  <c r="X72" i="4" s="1"/>
  <c r="K72" i="4"/>
  <c r="J72" i="4"/>
  <c r="I72" i="4"/>
  <c r="G72" i="4"/>
  <c r="F72" i="4"/>
  <c r="H71" i="4"/>
  <c r="L71" i="4" s="1"/>
  <c r="W70" i="4"/>
  <c r="V70" i="4"/>
  <c r="U70" i="4"/>
  <c r="S70" i="4"/>
  <c r="R70" i="4"/>
  <c r="H70" i="4"/>
  <c r="L70" i="4" s="1"/>
  <c r="T69" i="4"/>
  <c r="X69" i="4" s="1"/>
  <c r="H69" i="4"/>
  <c r="L69" i="4" s="1"/>
  <c r="T68" i="4"/>
  <c r="X68" i="4" s="1"/>
  <c r="K68" i="4"/>
  <c r="J68" i="4"/>
  <c r="I68" i="4"/>
  <c r="G68" i="4"/>
  <c r="F68" i="4"/>
  <c r="T67" i="4"/>
  <c r="X67" i="4" s="1"/>
  <c r="H67" i="4"/>
  <c r="L67" i="4" s="1"/>
  <c r="T66" i="4"/>
  <c r="X66" i="4" s="1"/>
  <c r="H66" i="4"/>
  <c r="L66" i="4" s="1"/>
  <c r="W65" i="4"/>
  <c r="V65" i="4"/>
  <c r="U65" i="4"/>
  <c r="S65" i="4"/>
  <c r="R65" i="4"/>
  <c r="H65" i="4"/>
  <c r="L65" i="4" s="1"/>
  <c r="T64" i="4"/>
  <c r="X64" i="4" s="1"/>
  <c r="K64" i="4"/>
  <c r="J64" i="4"/>
  <c r="I64" i="4"/>
  <c r="G64" i="4"/>
  <c r="F64" i="4"/>
  <c r="T63" i="4"/>
  <c r="X63" i="4" s="1"/>
  <c r="H63" i="4"/>
  <c r="L63" i="4" s="1"/>
  <c r="W62" i="4"/>
  <c r="V62" i="4"/>
  <c r="U62" i="4"/>
  <c r="S62" i="4"/>
  <c r="R62" i="4"/>
  <c r="H62" i="4"/>
  <c r="L62" i="4" s="1"/>
  <c r="T61" i="4"/>
  <c r="X61" i="4" s="1"/>
  <c r="K61" i="4"/>
  <c r="J61" i="4"/>
  <c r="I61" i="4"/>
  <c r="G61" i="4"/>
  <c r="F61" i="4"/>
  <c r="H61" i="4" s="1"/>
  <c r="T60" i="4"/>
  <c r="X60" i="4" s="1"/>
  <c r="H60" i="4"/>
  <c r="L60" i="4" s="1"/>
  <c r="T59" i="4"/>
  <c r="X59" i="4" s="1"/>
  <c r="H59" i="4"/>
  <c r="L59" i="4" s="1"/>
  <c r="K58" i="4"/>
  <c r="J58" i="4"/>
  <c r="I58" i="4"/>
  <c r="G58" i="4"/>
  <c r="F58" i="4"/>
  <c r="H58" i="4" s="1"/>
  <c r="T57" i="4"/>
  <c r="X57" i="4" s="1"/>
  <c r="H57" i="4"/>
  <c r="L57" i="4" s="1"/>
  <c r="T56" i="4"/>
  <c r="X56" i="4" s="1"/>
  <c r="H56" i="4"/>
  <c r="L56" i="4" s="1"/>
  <c r="T55" i="4"/>
  <c r="X55" i="4" s="1"/>
  <c r="K55" i="4"/>
  <c r="J55" i="4"/>
  <c r="I55" i="4"/>
  <c r="G55" i="4"/>
  <c r="F55" i="4"/>
  <c r="H55" i="4" s="1"/>
  <c r="W54" i="4"/>
  <c r="V54" i="4"/>
  <c r="U54" i="4"/>
  <c r="S54" i="4"/>
  <c r="S58" i="4" s="1"/>
  <c r="R54" i="4"/>
  <c r="T54" i="4" s="1"/>
  <c r="X54" i="4" s="1"/>
  <c r="H54" i="4"/>
  <c r="L54" i="4" s="1"/>
  <c r="T53" i="4"/>
  <c r="X53" i="4" s="1"/>
  <c r="H53" i="4"/>
  <c r="L53" i="4" s="1"/>
  <c r="T52" i="4"/>
  <c r="X52" i="4" s="1"/>
  <c r="H52" i="4"/>
  <c r="L52" i="4" s="1"/>
  <c r="W51" i="4"/>
  <c r="W58" i="4" s="1"/>
  <c r="V51" i="4"/>
  <c r="V58" i="4" s="1"/>
  <c r="U51" i="4"/>
  <c r="S51" i="4"/>
  <c r="R51" i="4"/>
  <c r="T51" i="4" s="1"/>
  <c r="X51" i="4" s="1"/>
  <c r="H51" i="4"/>
  <c r="L51" i="4" s="1"/>
  <c r="T50" i="4"/>
  <c r="X50" i="4" s="1"/>
  <c r="K50" i="4"/>
  <c r="J50" i="4"/>
  <c r="I50" i="4"/>
  <c r="G50" i="4"/>
  <c r="F50" i="4"/>
  <c r="T49" i="4"/>
  <c r="X49" i="4" s="1"/>
  <c r="H49" i="4"/>
  <c r="L49" i="4" s="1"/>
  <c r="T48" i="4"/>
  <c r="X48" i="4" s="1"/>
  <c r="H48" i="4"/>
  <c r="L48" i="4" s="1"/>
  <c r="T47" i="4"/>
  <c r="X47" i="4" s="1"/>
  <c r="H47" i="4"/>
  <c r="L47" i="4" s="1"/>
  <c r="T46" i="4"/>
  <c r="X46" i="4" s="1"/>
  <c r="K46" i="4"/>
  <c r="J46" i="4"/>
  <c r="I46" i="4"/>
  <c r="G46" i="4"/>
  <c r="F46" i="4"/>
  <c r="T45" i="4"/>
  <c r="X45" i="4" s="1"/>
  <c r="H45" i="4"/>
  <c r="L45" i="4" s="1"/>
  <c r="H44" i="4"/>
  <c r="L44" i="4" s="1"/>
  <c r="W43" i="4"/>
  <c r="V43" i="4"/>
  <c r="U43" i="4"/>
  <c r="S43" i="4"/>
  <c r="R43" i="4"/>
  <c r="H43" i="4"/>
  <c r="L43" i="4" s="1"/>
  <c r="T42" i="4"/>
  <c r="X42" i="4" s="1"/>
  <c r="T41" i="4"/>
  <c r="X41" i="4" s="1"/>
  <c r="H41" i="4"/>
  <c r="L41" i="4" s="1"/>
  <c r="T40" i="4"/>
  <c r="X40" i="4" s="1"/>
  <c r="K40" i="4"/>
  <c r="J40" i="4"/>
  <c r="I40" i="4"/>
  <c r="G40" i="4"/>
  <c r="F40" i="4"/>
  <c r="H40" i="4" s="1"/>
  <c r="T39" i="4"/>
  <c r="X39" i="4" s="1"/>
  <c r="H39" i="4"/>
  <c r="L39" i="4" s="1"/>
  <c r="W38" i="4"/>
  <c r="V38" i="4"/>
  <c r="U38" i="4"/>
  <c r="S38" i="4"/>
  <c r="R38" i="4"/>
  <c r="T38" i="4" s="1"/>
  <c r="X38" i="4" s="1"/>
  <c r="H38" i="4"/>
  <c r="L38" i="4" s="1"/>
  <c r="T37" i="4"/>
  <c r="X37" i="4" s="1"/>
  <c r="H37" i="4"/>
  <c r="L37" i="4" s="1"/>
  <c r="T36" i="4"/>
  <c r="X36" i="4" s="1"/>
  <c r="H36" i="4"/>
  <c r="L36" i="4" s="1"/>
  <c r="T35" i="4"/>
  <c r="X35" i="4" s="1"/>
  <c r="H35" i="4"/>
  <c r="L35" i="4" s="1"/>
  <c r="W34" i="4"/>
  <c r="V34" i="4"/>
  <c r="U34" i="4"/>
  <c r="S34" i="4"/>
  <c r="R34" i="4"/>
  <c r="T34" i="4" s="1"/>
  <c r="X34" i="4" s="1"/>
  <c r="H34" i="4"/>
  <c r="L34" i="4" s="1"/>
  <c r="T33" i="4"/>
  <c r="X33" i="4" s="1"/>
  <c r="H33" i="4"/>
  <c r="L33" i="4" s="1"/>
  <c r="T32" i="4"/>
  <c r="X32" i="4" s="1"/>
  <c r="K32" i="4"/>
  <c r="J32" i="4"/>
  <c r="I32" i="4"/>
  <c r="G32" i="4"/>
  <c r="F32" i="4"/>
  <c r="H32" i="4" s="1"/>
  <c r="T31" i="4"/>
  <c r="X31" i="4" s="1"/>
  <c r="H31" i="4"/>
  <c r="L31" i="4" s="1"/>
  <c r="T30" i="4"/>
  <c r="X30" i="4" s="1"/>
  <c r="H30" i="4"/>
  <c r="L30" i="4" s="1"/>
  <c r="T29" i="4"/>
  <c r="X29" i="4" s="1"/>
  <c r="K29" i="4"/>
  <c r="J29" i="4"/>
  <c r="I29" i="4"/>
  <c r="G29" i="4"/>
  <c r="F29" i="4"/>
  <c r="W28" i="4"/>
  <c r="V28" i="4"/>
  <c r="U28" i="4"/>
  <c r="S28" i="4"/>
  <c r="R28" i="4"/>
  <c r="T28" i="4" s="1"/>
  <c r="X28" i="4" s="1"/>
  <c r="H28" i="4"/>
  <c r="L28" i="4" s="1"/>
  <c r="T27" i="4"/>
  <c r="X27" i="4" s="1"/>
  <c r="H27" i="4"/>
  <c r="L27" i="4" s="1"/>
  <c r="T26" i="4"/>
  <c r="X26" i="4" s="1"/>
  <c r="H26" i="4"/>
  <c r="L26" i="4" s="1"/>
  <c r="T25" i="4"/>
  <c r="X25" i="4" s="1"/>
  <c r="H25" i="4"/>
  <c r="L25" i="4" s="1"/>
  <c r="T24" i="4"/>
  <c r="X24" i="4" s="1"/>
  <c r="K24" i="4"/>
  <c r="J24" i="4"/>
  <c r="I24" i="4"/>
  <c r="G24" i="4"/>
  <c r="F24" i="4"/>
  <c r="T23" i="4"/>
  <c r="X23" i="4" s="1"/>
  <c r="H23" i="4"/>
  <c r="L23" i="4" s="1"/>
  <c r="W22" i="4"/>
  <c r="V22" i="4"/>
  <c r="U22" i="4"/>
  <c r="S22" i="4"/>
  <c r="R22" i="4"/>
  <c r="H22" i="4"/>
  <c r="L22" i="4" s="1"/>
  <c r="T21" i="4"/>
  <c r="X21" i="4" s="1"/>
  <c r="T20" i="4"/>
  <c r="X20" i="4" s="1"/>
  <c r="K20" i="4"/>
  <c r="J20" i="4"/>
  <c r="I20" i="4"/>
  <c r="G20" i="4"/>
  <c r="F20" i="4"/>
  <c r="T19" i="4"/>
  <c r="X19" i="4" s="1"/>
  <c r="H19" i="4"/>
  <c r="L19" i="4" s="1"/>
  <c r="H18" i="4"/>
  <c r="L18" i="4" s="1"/>
  <c r="W17" i="4"/>
  <c r="V17" i="4"/>
  <c r="U17" i="4"/>
  <c r="S17" i="4"/>
  <c r="R17" i="4"/>
  <c r="K17" i="4"/>
  <c r="J17" i="4"/>
  <c r="I17" i="4"/>
  <c r="G17" i="4"/>
  <c r="F17" i="4"/>
  <c r="T16" i="4"/>
  <c r="X16" i="4" s="1"/>
  <c r="H16" i="4"/>
  <c r="L16" i="4" s="1"/>
  <c r="T15" i="4"/>
  <c r="X15" i="4" s="1"/>
  <c r="H15" i="4"/>
  <c r="L15" i="4" s="1"/>
  <c r="T14" i="4"/>
  <c r="X14" i="4" s="1"/>
  <c r="K14" i="4"/>
  <c r="J14" i="4"/>
  <c r="I14" i="4"/>
  <c r="G14" i="4"/>
  <c r="H14" i="4" s="1"/>
  <c r="F14" i="4"/>
  <c r="T13" i="4"/>
  <c r="X13" i="4" s="1"/>
  <c r="H13" i="4"/>
  <c r="L13" i="4" s="1"/>
  <c r="T12" i="4"/>
  <c r="X12" i="4" s="1"/>
  <c r="H12" i="4"/>
  <c r="L12" i="4" s="1"/>
  <c r="W11" i="4"/>
  <c r="V11" i="4"/>
  <c r="U11" i="4"/>
  <c r="U18" i="4" s="1"/>
  <c r="S11" i="4"/>
  <c r="S18" i="4" s="1"/>
  <c r="R11" i="4"/>
  <c r="R18" i="4" s="1"/>
  <c r="T18" i="4" s="1"/>
  <c r="K11" i="4"/>
  <c r="J11" i="4"/>
  <c r="I11" i="4"/>
  <c r="G11" i="4"/>
  <c r="F11" i="4"/>
  <c r="H11" i="4" s="1"/>
  <c r="L11" i="4" s="1"/>
  <c r="T10" i="4"/>
  <c r="X10" i="4" s="1"/>
  <c r="H10" i="4"/>
  <c r="L10" i="4" s="1"/>
  <c r="T9" i="4"/>
  <c r="X9" i="4" s="1"/>
  <c r="H9" i="4"/>
  <c r="L9" i="4" s="1"/>
  <c r="T8" i="4"/>
  <c r="X8" i="4" s="1"/>
  <c r="H8" i="4"/>
  <c r="L8" i="4" s="1"/>
  <c r="W7" i="4"/>
  <c r="V7" i="4"/>
  <c r="U7" i="4"/>
  <c r="S7" i="4"/>
  <c r="R7" i="4"/>
  <c r="T7" i="4" s="1"/>
  <c r="H7" i="4"/>
  <c r="L7" i="4" s="1"/>
  <c r="T6" i="4"/>
  <c r="X6" i="4" s="1"/>
  <c r="H6" i="4"/>
  <c r="L6" i="4" s="1"/>
  <c r="T5" i="4"/>
  <c r="X5" i="4" s="1"/>
  <c r="T4" i="4"/>
  <c r="X4" i="4" s="1"/>
  <c r="V71" i="4" l="1"/>
  <c r="U58" i="4"/>
  <c r="H64" i="4"/>
  <c r="L64" i="4" s="1"/>
  <c r="L58" i="4"/>
  <c r="T70" i="4"/>
  <c r="X70" i="4" s="1"/>
  <c r="R58" i="4"/>
  <c r="T58" i="4" s="1"/>
  <c r="X58" i="4" s="1"/>
  <c r="X7" i="4"/>
  <c r="U44" i="4"/>
  <c r="H20" i="4"/>
  <c r="L20" i="4" s="1"/>
  <c r="T43" i="4"/>
  <c r="X43" i="4" s="1"/>
  <c r="H75" i="4"/>
  <c r="L75" i="4" s="1"/>
  <c r="L14" i="4"/>
  <c r="H82" i="4"/>
  <c r="L82" i="4" s="1"/>
  <c r="H86" i="4"/>
  <c r="W44" i="4"/>
  <c r="G42" i="4"/>
  <c r="H46" i="4"/>
  <c r="L46" i="4" s="1"/>
  <c r="T62" i="4"/>
  <c r="X62" i="4" s="1"/>
  <c r="V44" i="4"/>
  <c r="T17" i="4"/>
  <c r="X17" i="4" s="1"/>
  <c r="J42" i="4"/>
  <c r="H50" i="4"/>
  <c r="L50" i="4" s="1"/>
  <c r="H68" i="4"/>
  <c r="L68" i="4" s="1"/>
  <c r="L40" i="4"/>
  <c r="W71" i="4"/>
  <c r="G102" i="4"/>
  <c r="R71" i="4"/>
  <c r="L86" i="4"/>
  <c r="L96" i="4"/>
  <c r="H72" i="4"/>
  <c r="L72" i="4" s="1"/>
  <c r="K42" i="4"/>
  <c r="L55" i="4"/>
  <c r="F42" i="4"/>
  <c r="H42" i="4" s="1"/>
  <c r="T96" i="4"/>
  <c r="X96" i="4" s="1"/>
  <c r="I42" i="4"/>
  <c r="I21" i="4"/>
  <c r="J21" i="4"/>
  <c r="F21" i="4"/>
  <c r="R44" i="4"/>
  <c r="K102" i="4"/>
  <c r="L61" i="4"/>
  <c r="S71" i="4"/>
  <c r="G21" i="4"/>
  <c r="S44" i="4"/>
  <c r="U71" i="4"/>
  <c r="H101" i="4"/>
  <c r="L101" i="4" s="1"/>
  <c r="T65" i="4"/>
  <c r="X65" i="4" s="1"/>
  <c r="H17" i="4"/>
  <c r="L17" i="4" s="1"/>
  <c r="V18" i="4"/>
  <c r="W18" i="4"/>
  <c r="T75" i="4"/>
  <c r="X75" i="4" s="1"/>
  <c r="T78" i="4"/>
  <c r="X78" i="4" s="1"/>
  <c r="F102" i="4"/>
  <c r="H24" i="4"/>
  <c r="L24" i="4" s="1"/>
  <c r="L32" i="4"/>
  <c r="I102" i="4"/>
  <c r="H91" i="4"/>
  <c r="L91" i="4" s="1"/>
  <c r="T92" i="4"/>
  <c r="X92" i="4" s="1"/>
  <c r="X18" i="4"/>
  <c r="J102" i="4"/>
  <c r="K21" i="4"/>
  <c r="T22" i="4"/>
  <c r="X22" i="4" s="1"/>
  <c r="T11" i="4"/>
  <c r="X11" i="4" s="1"/>
  <c r="H29" i="4"/>
  <c r="L29" i="4" s="1"/>
  <c r="T91" i="4"/>
  <c r="X91" i="4" s="1"/>
  <c r="U97" i="4" l="1"/>
  <c r="T44" i="4"/>
  <c r="X44" i="4" s="1"/>
  <c r="T71" i="4"/>
  <c r="X71" i="4" s="1"/>
  <c r="W97" i="4"/>
  <c r="S97" i="4"/>
  <c r="L42" i="4"/>
  <c r="V97" i="4"/>
  <c r="H21" i="4"/>
  <c r="L21" i="4" s="1"/>
  <c r="H102" i="4"/>
  <c r="L102" i="4" s="1"/>
  <c r="R97" i="4"/>
  <c r="T97" i="4" s="1"/>
  <c r="X97" i="4" s="1"/>
  <c r="T106" i="3"/>
  <c r="X106" i="3" s="1"/>
  <c r="T105" i="3"/>
  <c r="K101" i="3"/>
  <c r="J101" i="3"/>
  <c r="I101" i="3"/>
  <c r="G101" i="3"/>
  <c r="F101" i="3"/>
  <c r="H101" i="3" s="1"/>
  <c r="L101" i="3" s="1"/>
  <c r="H100" i="3"/>
  <c r="L100" i="3" s="1"/>
  <c r="H99" i="3"/>
  <c r="L99" i="3" s="1"/>
  <c r="H98" i="3"/>
  <c r="L98" i="3" s="1"/>
  <c r="H97" i="3"/>
  <c r="L97" i="3" s="1"/>
  <c r="W96" i="3"/>
  <c r="V96" i="3"/>
  <c r="U96" i="3"/>
  <c r="S96" i="3"/>
  <c r="R96" i="3"/>
  <c r="K96" i="3"/>
  <c r="J96" i="3"/>
  <c r="I96" i="3"/>
  <c r="G96" i="3"/>
  <c r="F96" i="3"/>
  <c r="T95" i="3"/>
  <c r="X95" i="3" s="1"/>
  <c r="H95" i="3"/>
  <c r="L95" i="3" s="1"/>
  <c r="T94" i="3"/>
  <c r="X94" i="3" s="1"/>
  <c r="H94" i="3"/>
  <c r="L94" i="3" s="1"/>
  <c r="T93" i="3"/>
  <c r="X93" i="3" s="1"/>
  <c r="H93" i="3"/>
  <c r="L93" i="3" s="1"/>
  <c r="H92" i="3"/>
  <c r="L92" i="3" s="1"/>
  <c r="W91" i="3"/>
  <c r="W92" i="3" s="1"/>
  <c r="V91" i="3"/>
  <c r="V92" i="3" s="1"/>
  <c r="U91" i="3"/>
  <c r="U92" i="3" s="1"/>
  <c r="S91" i="3"/>
  <c r="S92" i="3" s="1"/>
  <c r="R91" i="3"/>
  <c r="R92" i="3" s="1"/>
  <c r="T92" i="3" s="1"/>
  <c r="K91" i="3"/>
  <c r="J91" i="3"/>
  <c r="I91" i="3"/>
  <c r="G91" i="3"/>
  <c r="F91" i="3"/>
  <c r="T90" i="3"/>
  <c r="X90" i="3" s="1"/>
  <c r="H90" i="3"/>
  <c r="L90" i="3" s="1"/>
  <c r="T89" i="3"/>
  <c r="X89" i="3" s="1"/>
  <c r="H89" i="3"/>
  <c r="L89" i="3" s="1"/>
  <c r="T88" i="3"/>
  <c r="X88" i="3" s="1"/>
  <c r="H88" i="3"/>
  <c r="L88" i="3" s="1"/>
  <c r="T87" i="3"/>
  <c r="X87" i="3" s="1"/>
  <c r="H87" i="3"/>
  <c r="L87" i="3" s="1"/>
  <c r="T86" i="3"/>
  <c r="X86" i="3" s="1"/>
  <c r="K86" i="3"/>
  <c r="J86" i="3"/>
  <c r="I86" i="3"/>
  <c r="G86" i="3"/>
  <c r="F86" i="3"/>
  <c r="T85" i="3"/>
  <c r="X85" i="3" s="1"/>
  <c r="H85" i="3"/>
  <c r="L85" i="3" s="1"/>
  <c r="T84" i="3"/>
  <c r="X84" i="3" s="1"/>
  <c r="H84" i="3"/>
  <c r="L84" i="3" s="1"/>
  <c r="T83" i="3"/>
  <c r="X83" i="3" s="1"/>
  <c r="H83" i="3"/>
  <c r="L83" i="3" s="1"/>
  <c r="T82" i="3"/>
  <c r="X82" i="3" s="1"/>
  <c r="K82" i="3"/>
  <c r="J82" i="3"/>
  <c r="I82" i="3"/>
  <c r="G82" i="3"/>
  <c r="F82" i="3"/>
  <c r="H82" i="3" s="1"/>
  <c r="T81" i="3"/>
  <c r="X81" i="3" s="1"/>
  <c r="H81" i="3"/>
  <c r="L81" i="3" s="1"/>
  <c r="T80" i="3"/>
  <c r="X80" i="3" s="1"/>
  <c r="H80" i="3"/>
  <c r="L80" i="3" s="1"/>
  <c r="T79" i="3"/>
  <c r="X79" i="3" s="1"/>
  <c r="K79" i="3"/>
  <c r="J79" i="3"/>
  <c r="I79" i="3"/>
  <c r="G79" i="3"/>
  <c r="F79" i="3"/>
  <c r="H78" i="3"/>
  <c r="L78" i="3" s="1"/>
  <c r="T77" i="3"/>
  <c r="X77" i="3" s="1"/>
  <c r="H77" i="3"/>
  <c r="L77" i="3" s="1"/>
  <c r="T76" i="3"/>
  <c r="X76" i="3" s="1"/>
  <c r="H76" i="3"/>
  <c r="L76" i="3" s="1"/>
  <c r="W75" i="3"/>
  <c r="W78" i="3" s="1"/>
  <c r="V75" i="3"/>
  <c r="V78" i="3" s="1"/>
  <c r="U75" i="3"/>
  <c r="U78" i="3" s="1"/>
  <c r="S75" i="3"/>
  <c r="S78" i="3" s="1"/>
  <c r="R75" i="3"/>
  <c r="R78" i="3" s="1"/>
  <c r="K75" i="3"/>
  <c r="J75" i="3"/>
  <c r="I75" i="3"/>
  <c r="G75" i="3"/>
  <c r="F75" i="3"/>
  <c r="T74" i="3"/>
  <c r="X74" i="3" s="1"/>
  <c r="H74" i="3"/>
  <c r="L74" i="3" s="1"/>
  <c r="T73" i="3"/>
  <c r="X73" i="3" s="1"/>
  <c r="H73" i="3"/>
  <c r="L73" i="3" s="1"/>
  <c r="T72" i="3"/>
  <c r="X72" i="3" s="1"/>
  <c r="K72" i="3"/>
  <c r="J72" i="3"/>
  <c r="I72" i="3"/>
  <c r="G72" i="3"/>
  <c r="F72" i="3"/>
  <c r="H71" i="3"/>
  <c r="L71" i="3" s="1"/>
  <c r="W70" i="3"/>
  <c r="V70" i="3"/>
  <c r="U70" i="3"/>
  <c r="S70" i="3"/>
  <c r="R70" i="3"/>
  <c r="H70" i="3"/>
  <c r="L70" i="3" s="1"/>
  <c r="T69" i="3"/>
  <c r="X69" i="3" s="1"/>
  <c r="H69" i="3"/>
  <c r="L69" i="3" s="1"/>
  <c r="T68" i="3"/>
  <c r="X68" i="3" s="1"/>
  <c r="K68" i="3"/>
  <c r="J68" i="3"/>
  <c r="I68" i="3"/>
  <c r="G68" i="3"/>
  <c r="F68" i="3"/>
  <c r="T67" i="3"/>
  <c r="X67" i="3" s="1"/>
  <c r="H67" i="3"/>
  <c r="L67" i="3" s="1"/>
  <c r="T66" i="3"/>
  <c r="X66" i="3" s="1"/>
  <c r="H66" i="3"/>
  <c r="L66" i="3" s="1"/>
  <c r="W65" i="3"/>
  <c r="V65" i="3"/>
  <c r="U65" i="3"/>
  <c r="S65" i="3"/>
  <c r="R65" i="3"/>
  <c r="T65" i="3" s="1"/>
  <c r="H65" i="3"/>
  <c r="L65" i="3" s="1"/>
  <c r="T64" i="3"/>
  <c r="X64" i="3" s="1"/>
  <c r="K64" i="3"/>
  <c r="J64" i="3"/>
  <c r="I64" i="3"/>
  <c r="G64" i="3"/>
  <c r="F64" i="3"/>
  <c r="H64" i="3" s="1"/>
  <c r="L64" i="3" s="1"/>
  <c r="T63" i="3"/>
  <c r="X63" i="3" s="1"/>
  <c r="H63" i="3"/>
  <c r="L63" i="3" s="1"/>
  <c r="W62" i="3"/>
  <c r="V62" i="3"/>
  <c r="U62" i="3"/>
  <c r="S62" i="3"/>
  <c r="R62" i="3"/>
  <c r="H62" i="3"/>
  <c r="L62" i="3" s="1"/>
  <c r="T61" i="3"/>
  <c r="X61" i="3" s="1"/>
  <c r="K61" i="3"/>
  <c r="J61" i="3"/>
  <c r="I61" i="3"/>
  <c r="G61" i="3"/>
  <c r="F61" i="3"/>
  <c r="T60" i="3"/>
  <c r="X60" i="3" s="1"/>
  <c r="H60" i="3"/>
  <c r="L60" i="3" s="1"/>
  <c r="T59" i="3"/>
  <c r="X59" i="3" s="1"/>
  <c r="H59" i="3"/>
  <c r="L59" i="3" s="1"/>
  <c r="K58" i="3"/>
  <c r="J58" i="3"/>
  <c r="I58" i="3"/>
  <c r="G58" i="3"/>
  <c r="F58" i="3"/>
  <c r="T57" i="3"/>
  <c r="X57" i="3" s="1"/>
  <c r="H57" i="3"/>
  <c r="L57" i="3" s="1"/>
  <c r="T56" i="3"/>
  <c r="X56" i="3" s="1"/>
  <c r="H56" i="3"/>
  <c r="L56" i="3" s="1"/>
  <c r="T55" i="3"/>
  <c r="X55" i="3" s="1"/>
  <c r="K55" i="3"/>
  <c r="J55" i="3"/>
  <c r="I55" i="3"/>
  <c r="G55" i="3"/>
  <c r="F55" i="3"/>
  <c r="W54" i="3"/>
  <c r="V54" i="3"/>
  <c r="V58" i="3" s="1"/>
  <c r="U54" i="3"/>
  <c r="S54" i="3"/>
  <c r="S58" i="3" s="1"/>
  <c r="R54" i="3"/>
  <c r="H54" i="3"/>
  <c r="L54" i="3" s="1"/>
  <c r="T53" i="3"/>
  <c r="X53" i="3" s="1"/>
  <c r="H53" i="3"/>
  <c r="L53" i="3" s="1"/>
  <c r="T52" i="3"/>
  <c r="X52" i="3" s="1"/>
  <c r="H52" i="3"/>
  <c r="L52" i="3" s="1"/>
  <c r="W51" i="3"/>
  <c r="V51" i="3"/>
  <c r="U51" i="3"/>
  <c r="S51" i="3"/>
  <c r="R51" i="3"/>
  <c r="T51" i="3" s="1"/>
  <c r="X51" i="3" s="1"/>
  <c r="H51" i="3"/>
  <c r="L51" i="3" s="1"/>
  <c r="T50" i="3"/>
  <c r="X50" i="3" s="1"/>
  <c r="K50" i="3"/>
  <c r="J50" i="3"/>
  <c r="I50" i="3"/>
  <c r="G50" i="3"/>
  <c r="F50" i="3"/>
  <c r="T49" i="3"/>
  <c r="X49" i="3" s="1"/>
  <c r="H49" i="3"/>
  <c r="L49" i="3" s="1"/>
  <c r="T48" i="3"/>
  <c r="X48" i="3" s="1"/>
  <c r="H48" i="3"/>
  <c r="L48" i="3" s="1"/>
  <c r="T47" i="3"/>
  <c r="X47" i="3" s="1"/>
  <c r="H47" i="3"/>
  <c r="L47" i="3" s="1"/>
  <c r="T46" i="3"/>
  <c r="X46" i="3" s="1"/>
  <c r="K46" i="3"/>
  <c r="J46" i="3"/>
  <c r="I46" i="3"/>
  <c r="G46" i="3"/>
  <c r="F46" i="3"/>
  <c r="T45" i="3"/>
  <c r="X45" i="3" s="1"/>
  <c r="H45" i="3"/>
  <c r="L45" i="3" s="1"/>
  <c r="H44" i="3"/>
  <c r="L44" i="3" s="1"/>
  <c r="W43" i="3"/>
  <c r="V43" i="3"/>
  <c r="U43" i="3"/>
  <c r="S43" i="3"/>
  <c r="R43" i="3"/>
  <c r="H43" i="3"/>
  <c r="L43" i="3" s="1"/>
  <c r="T42" i="3"/>
  <c r="X42" i="3" s="1"/>
  <c r="T41" i="3"/>
  <c r="X41" i="3" s="1"/>
  <c r="H41" i="3"/>
  <c r="L41" i="3" s="1"/>
  <c r="T40" i="3"/>
  <c r="X40" i="3" s="1"/>
  <c r="K40" i="3"/>
  <c r="J40" i="3"/>
  <c r="I40" i="3"/>
  <c r="G40" i="3"/>
  <c r="F40" i="3"/>
  <c r="T39" i="3"/>
  <c r="X39" i="3" s="1"/>
  <c r="H39" i="3"/>
  <c r="L39" i="3" s="1"/>
  <c r="W38" i="3"/>
  <c r="V38" i="3"/>
  <c r="U38" i="3"/>
  <c r="S38" i="3"/>
  <c r="R38" i="3"/>
  <c r="H38" i="3"/>
  <c r="L38" i="3" s="1"/>
  <c r="T37" i="3"/>
  <c r="X37" i="3" s="1"/>
  <c r="H37" i="3"/>
  <c r="L37" i="3" s="1"/>
  <c r="T36" i="3"/>
  <c r="X36" i="3" s="1"/>
  <c r="H36" i="3"/>
  <c r="L36" i="3" s="1"/>
  <c r="T35" i="3"/>
  <c r="X35" i="3" s="1"/>
  <c r="H35" i="3"/>
  <c r="L35" i="3" s="1"/>
  <c r="W34" i="3"/>
  <c r="V34" i="3"/>
  <c r="U34" i="3"/>
  <c r="S34" i="3"/>
  <c r="R34" i="3"/>
  <c r="T34" i="3" s="1"/>
  <c r="X34" i="3" s="1"/>
  <c r="H34" i="3"/>
  <c r="L34" i="3" s="1"/>
  <c r="T33" i="3"/>
  <c r="X33" i="3" s="1"/>
  <c r="H33" i="3"/>
  <c r="L33" i="3" s="1"/>
  <c r="T32" i="3"/>
  <c r="X32" i="3" s="1"/>
  <c r="K32" i="3"/>
  <c r="J32" i="3"/>
  <c r="I32" i="3"/>
  <c r="G32" i="3"/>
  <c r="F32" i="3"/>
  <c r="T31" i="3"/>
  <c r="X31" i="3" s="1"/>
  <c r="H31" i="3"/>
  <c r="L31" i="3" s="1"/>
  <c r="T30" i="3"/>
  <c r="X30" i="3" s="1"/>
  <c r="H30" i="3"/>
  <c r="L30" i="3" s="1"/>
  <c r="T29" i="3"/>
  <c r="X29" i="3" s="1"/>
  <c r="K29" i="3"/>
  <c r="J29" i="3"/>
  <c r="I29" i="3"/>
  <c r="G29" i="3"/>
  <c r="F29" i="3"/>
  <c r="W28" i="3"/>
  <c r="V28" i="3"/>
  <c r="U28" i="3"/>
  <c r="S28" i="3"/>
  <c r="R28" i="3"/>
  <c r="H28" i="3"/>
  <c r="L28" i="3" s="1"/>
  <c r="T27" i="3"/>
  <c r="X27" i="3" s="1"/>
  <c r="H27" i="3"/>
  <c r="L27" i="3" s="1"/>
  <c r="T26" i="3"/>
  <c r="X26" i="3" s="1"/>
  <c r="H26" i="3"/>
  <c r="L26" i="3" s="1"/>
  <c r="T25" i="3"/>
  <c r="X25" i="3" s="1"/>
  <c r="H25" i="3"/>
  <c r="L25" i="3" s="1"/>
  <c r="T24" i="3"/>
  <c r="X24" i="3" s="1"/>
  <c r="K24" i="3"/>
  <c r="J24" i="3"/>
  <c r="I24" i="3"/>
  <c r="G24" i="3"/>
  <c r="F24" i="3"/>
  <c r="T23" i="3"/>
  <c r="X23" i="3" s="1"/>
  <c r="H23" i="3"/>
  <c r="L23" i="3" s="1"/>
  <c r="W22" i="3"/>
  <c r="V22" i="3"/>
  <c r="U22" i="3"/>
  <c r="S22" i="3"/>
  <c r="R22" i="3"/>
  <c r="H22" i="3"/>
  <c r="L22" i="3" s="1"/>
  <c r="T21" i="3"/>
  <c r="X21" i="3" s="1"/>
  <c r="T20" i="3"/>
  <c r="X20" i="3" s="1"/>
  <c r="K20" i="3"/>
  <c r="J20" i="3"/>
  <c r="I20" i="3"/>
  <c r="G20" i="3"/>
  <c r="F20" i="3"/>
  <c r="H20" i="3" s="1"/>
  <c r="T19" i="3"/>
  <c r="X19" i="3" s="1"/>
  <c r="H19" i="3"/>
  <c r="L19" i="3" s="1"/>
  <c r="H18" i="3"/>
  <c r="L18" i="3" s="1"/>
  <c r="W17" i="3"/>
  <c r="V17" i="3"/>
  <c r="U17" i="3"/>
  <c r="S17" i="3"/>
  <c r="R17" i="3"/>
  <c r="T17" i="3" s="1"/>
  <c r="K17" i="3"/>
  <c r="J17" i="3"/>
  <c r="I17" i="3"/>
  <c r="G17" i="3"/>
  <c r="F17" i="3"/>
  <c r="T16" i="3"/>
  <c r="X16" i="3" s="1"/>
  <c r="H16" i="3"/>
  <c r="L16" i="3" s="1"/>
  <c r="T15" i="3"/>
  <c r="X15" i="3" s="1"/>
  <c r="H15" i="3"/>
  <c r="L15" i="3" s="1"/>
  <c r="T14" i="3"/>
  <c r="X14" i="3" s="1"/>
  <c r="K14" i="3"/>
  <c r="J14" i="3"/>
  <c r="I14" i="3"/>
  <c r="G14" i="3"/>
  <c r="F14" i="3"/>
  <c r="T13" i="3"/>
  <c r="X13" i="3" s="1"/>
  <c r="H13" i="3"/>
  <c r="L13" i="3" s="1"/>
  <c r="T12" i="3"/>
  <c r="X12" i="3" s="1"/>
  <c r="H12" i="3"/>
  <c r="L12" i="3" s="1"/>
  <c r="W11" i="3"/>
  <c r="V11" i="3"/>
  <c r="U11" i="3"/>
  <c r="S11" i="3"/>
  <c r="R11" i="3"/>
  <c r="T11" i="3" s="1"/>
  <c r="X11" i="3" s="1"/>
  <c r="K11" i="3"/>
  <c r="J11" i="3"/>
  <c r="I11" i="3"/>
  <c r="G11" i="3"/>
  <c r="F11" i="3"/>
  <c r="T10" i="3"/>
  <c r="X10" i="3" s="1"/>
  <c r="H10" i="3"/>
  <c r="L10" i="3" s="1"/>
  <c r="T9" i="3"/>
  <c r="X9" i="3" s="1"/>
  <c r="H9" i="3"/>
  <c r="L9" i="3" s="1"/>
  <c r="T8" i="3"/>
  <c r="X8" i="3" s="1"/>
  <c r="H8" i="3"/>
  <c r="L8" i="3" s="1"/>
  <c r="W7" i="3"/>
  <c r="V7" i="3"/>
  <c r="U7" i="3"/>
  <c r="S7" i="3"/>
  <c r="R7" i="3"/>
  <c r="H7" i="3"/>
  <c r="L7" i="3" s="1"/>
  <c r="T6" i="3"/>
  <c r="X6" i="3" s="1"/>
  <c r="H6" i="3"/>
  <c r="L6" i="3" s="1"/>
  <c r="T5" i="3"/>
  <c r="X5" i="3" s="1"/>
  <c r="T4" i="3"/>
  <c r="X4" i="3" s="1"/>
  <c r="H58" i="3" l="1"/>
  <c r="T70" i="3"/>
  <c r="H29" i="3"/>
  <c r="T43" i="3"/>
  <c r="X43" i="3" s="1"/>
  <c r="T96" i="3"/>
  <c r="X96" i="3" s="1"/>
  <c r="T54" i="3"/>
  <c r="X54" i="3" s="1"/>
  <c r="T78" i="3"/>
  <c r="X78" i="3" s="1"/>
  <c r="H72" i="3"/>
  <c r="L72" i="3" s="1"/>
  <c r="L20" i="3"/>
  <c r="W18" i="3"/>
  <c r="V18" i="3"/>
  <c r="J42" i="3"/>
  <c r="T38" i="3"/>
  <c r="X38" i="3" s="1"/>
  <c r="X70" i="3"/>
  <c r="T91" i="3"/>
  <c r="X91" i="3" s="1"/>
  <c r="U18" i="3"/>
  <c r="F21" i="3"/>
  <c r="K42" i="3"/>
  <c r="H40" i="3"/>
  <c r="L40" i="3" s="1"/>
  <c r="U58" i="3"/>
  <c r="I102" i="3"/>
  <c r="G102" i="3"/>
  <c r="T7" i="3"/>
  <c r="X7" i="3" s="1"/>
  <c r="G21" i="3"/>
  <c r="H17" i="3"/>
  <c r="L17" i="3" s="1"/>
  <c r="I21" i="3"/>
  <c r="H14" i="3"/>
  <c r="L14" i="3" s="1"/>
  <c r="G42" i="3"/>
  <c r="T28" i="3"/>
  <c r="X28" i="3" s="1"/>
  <c r="R58" i="3"/>
  <c r="T58" i="3" s="1"/>
  <c r="T62" i="3"/>
  <c r="X62" i="3" s="1"/>
  <c r="H68" i="3"/>
  <c r="L68" i="3" s="1"/>
  <c r="I42" i="3"/>
  <c r="F42" i="3"/>
  <c r="R44" i="3"/>
  <c r="V71" i="3"/>
  <c r="U44" i="3"/>
  <c r="W71" i="3"/>
  <c r="H75" i="3"/>
  <c r="L75" i="3" s="1"/>
  <c r="X17" i="3"/>
  <c r="V44" i="3"/>
  <c r="X65" i="3"/>
  <c r="L82" i="3"/>
  <c r="L29" i="3"/>
  <c r="W44" i="3"/>
  <c r="W58" i="3"/>
  <c r="S71" i="3"/>
  <c r="H86" i="3"/>
  <c r="L86" i="3" s="1"/>
  <c r="H46" i="3"/>
  <c r="L46" i="3" s="1"/>
  <c r="H61" i="3"/>
  <c r="L61" i="3" s="1"/>
  <c r="H79" i="3"/>
  <c r="L79" i="3" s="1"/>
  <c r="F102" i="3"/>
  <c r="H55" i="3"/>
  <c r="L55" i="3" s="1"/>
  <c r="L58" i="3"/>
  <c r="H91" i="3"/>
  <c r="L91" i="3" s="1"/>
  <c r="X92" i="3"/>
  <c r="H96" i="3"/>
  <c r="L96" i="3" s="1"/>
  <c r="X105" i="3"/>
  <c r="J102" i="3"/>
  <c r="J21" i="3"/>
  <c r="H11" i="3"/>
  <c r="L11" i="3" s="1"/>
  <c r="H24" i="3"/>
  <c r="L24" i="3" s="1"/>
  <c r="S44" i="3"/>
  <c r="T22" i="3"/>
  <c r="X22" i="3" s="1"/>
  <c r="K102" i="3"/>
  <c r="K21" i="3"/>
  <c r="H32" i="3"/>
  <c r="L32" i="3" s="1"/>
  <c r="S18" i="3"/>
  <c r="H50" i="3"/>
  <c r="L50" i="3" s="1"/>
  <c r="R71" i="3"/>
  <c r="U71" i="3"/>
  <c r="T75" i="3"/>
  <c r="X75" i="3" s="1"/>
  <c r="R18" i="3"/>
  <c r="H102" i="3" l="1"/>
  <c r="H42" i="3"/>
  <c r="L42" i="3" s="1"/>
  <c r="X58" i="3"/>
  <c r="H21" i="3"/>
  <c r="L21" i="3" s="1"/>
  <c r="T18" i="3"/>
  <c r="X18" i="3" s="1"/>
  <c r="V97" i="3"/>
  <c r="W97" i="3"/>
  <c r="T44" i="3"/>
  <c r="X44" i="3" s="1"/>
  <c r="L102" i="3"/>
  <c r="U97" i="3"/>
  <c r="T71" i="3"/>
  <c r="X71" i="3" s="1"/>
  <c r="S97" i="3"/>
  <c r="R97" i="3"/>
  <c r="T106" i="2"/>
  <c r="X106" i="2" s="1"/>
  <c r="T105" i="2"/>
  <c r="X105" i="2" s="1"/>
  <c r="K101" i="2"/>
  <c r="J101" i="2"/>
  <c r="I101" i="2"/>
  <c r="G101" i="2"/>
  <c r="F101" i="2"/>
  <c r="H101" i="2" s="1"/>
  <c r="H100" i="2"/>
  <c r="L100" i="2" s="1"/>
  <c r="H99" i="2"/>
  <c r="L99" i="2" s="1"/>
  <c r="H98" i="2"/>
  <c r="L98" i="2" s="1"/>
  <c r="H97" i="2"/>
  <c r="L97" i="2" s="1"/>
  <c r="W96" i="2"/>
  <c r="V96" i="2"/>
  <c r="U96" i="2"/>
  <c r="S96" i="2"/>
  <c r="R96" i="2"/>
  <c r="K96" i="2"/>
  <c r="J96" i="2"/>
  <c r="I96" i="2"/>
  <c r="G96" i="2"/>
  <c r="F96" i="2"/>
  <c r="H96" i="2" s="1"/>
  <c r="T95" i="2"/>
  <c r="X95" i="2" s="1"/>
  <c r="H95" i="2"/>
  <c r="L95" i="2" s="1"/>
  <c r="T94" i="2"/>
  <c r="X94" i="2" s="1"/>
  <c r="H94" i="2"/>
  <c r="L94" i="2" s="1"/>
  <c r="T93" i="2"/>
  <c r="X93" i="2" s="1"/>
  <c r="H93" i="2"/>
  <c r="L93" i="2" s="1"/>
  <c r="H92" i="2"/>
  <c r="L92" i="2" s="1"/>
  <c r="W91" i="2"/>
  <c r="W92" i="2" s="1"/>
  <c r="V91" i="2"/>
  <c r="V92" i="2" s="1"/>
  <c r="U91" i="2"/>
  <c r="U92" i="2" s="1"/>
  <c r="S91" i="2"/>
  <c r="S92" i="2" s="1"/>
  <c r="R91" i="2"/>
  <c r="R92" i="2" s="1"/>
  <c r="T92" i="2" s="1"/>
  <c r="K91" i="2"/>
  <c r="J91" i="2"/>
  <c r="I91" i="2"/>
  <c r="G91" i="2"/>
  <c r="F91" i="2"/>
  <c r="H91" i="2" s="1"/>
  <c r="T90" i="2"/>
  <c r="X90" i="2" s="1"/>
  <c r="H90" i="2"/>
  <c r="L90" i="2" s="1"/>
  <c r="T89" i="2"/>
  <c r="X89" i="2" s="1"/>
  <c r="H89" i="2"/>
  <c r="L89" i="2" s="1"/>
  <c r="T88" i="2"/>
  <c r="X88" i="2" s="1"/>
  <c r="H88" i="2"/>
  <c r="L88" i="2" s="1"/>
  <c r="T87" i="2"/>
  <c r="X87" i="2" s="1"/>
  <c r="H87" i="2"/>
  <c r="L87" i="2" s="1"/>
  <c r="T86" i="2"/>
  <c r="X86" i="2" s="1"/>
  <c r="K86" i="2"/>
  <c r="J86" i="2"/>
  <c r="I86" i="2"/>
  <c r="G86" i="2"/>
  <c r="F86" i="2"/>
  <c r="T85" i="2"/>
  <c r="X85" i="2" s="1"/>
  <c r="H85" i="2"/>
  <c r="L85" i="2" s="1"/>
  <c r="T84" i="2"/>
  <c r="X84" i="2" s="1"/>
  <c r="H84" i="2"/>
  <c r="L84" i="2" s="1"/>
  <c r="T83" i="2"/>
  <c r="X83" i="2" s="1"/>
  <c r="H83" i="2"/>
  <c r="L83" i="2" s="1"/>
  <c r="T82" i="2"/>
  <c r="X82" i="2" s="1"/>
  <c r="K82" i="2"/>
  <c r="J82" i="2"/>
  <c r="I82" i="2"/>
  <c r="G82" i="2"/>
  <c r="F82" i="2"/>
  <c r="T81" i="2"/>
  <c r="X81" i="2" s="1"/>
  <c r="H81" i="2"/>
  <c r="L81" i="2" s="1"/>
  <c r="T80" i="2"/>
  <c r="X80" i="2" s="1"/>
  <c r="H80" i="2"/>
  <c r="L80" i="2" s="1"/>
  <c r="T79" i="2"/>
  <c r="X79" i="2" s="1"/>
  <c r="K79" i="2"/>
  <c r="J79" i="2"/>
  <c r="I79" i="2"/>
  <c r="G79" i="2"/>
  <c r="F79" i="2"/>
  <c r="H78" i="2"/>
  <c r="L78" i="2" s="1"/>
  <c r="T77" i="2"/>
  <c r="X77" i="2" s="1"/>
  <c r="H77" i="2"/>
  <c r="L77" i="2" s="1"/>
  <c r="T76" i="2"/>
  <c r="X76" i="2" s="1"/>
  <c r="H76" i="2"/>
  <c r="L76" i="2" s="1"/>
  <c r="W75" i="2"/>
  <c r="W78" i="2" s="1"/>
  <c r="V75" i="2"/>
  <c r="V78" i="2" s="1"/>
  <c r="U75" i="2"/>
  <c r="U78" i="2" s="1"/>
  <c r="S75" i="2"/>
  <c r="S78" i="2" s="1"/>
  <c r="R75" i="2"/>
  <c r="R78" i="2" s="1"/>
  <c r="T78" i="2" s="1"/>
  <c r="K75" i="2"/>
  <c r="J75" i="2"/>
  <c r="I75" i="2"/>
  <c r="G75" i="2"/>
  <c r="F75" i="2"/>
  <c r="H75" i="2" s="1"/>
  <c r="T74" i="2"/>
  <c r="X74" i="2" s="1"/>
  <c r="H74" i="2"/>
  <c r="L74" i="2" s="1"/>
  <c r="T73" i="2"/>
  <c r="X73" i="2" s="1"/>
  <c r="H73" i="2"/>
  <c r="L73" i="2" s="1"/>
  <c r="T72" i="2"/>
  <c r="X72" i="2" s="1"/>
  <c r="K72" i="2"/>
  <c r="J72" i="2"/>
  <c r="I72" i="2"/>
  <c r="G72" i="2"/>
  <c r="F72" i="2"/>
  <c r="H71" i="2"/>
  <c r="L71" i="2" s="1"/>
  <c r="W70" i="2"/>
  <c r="V70" i="2"/>
  <c r="U70" i="2"/>
  <c r="S70" i="2"/>
  <c r="R70" i="2"/>
  <c r="T70" i="2" s="1"/>
  <c r="X70" i="2" s="1"/>
  <c r="H70" i="2"/>
  <c r="L70" i="2" s="1"/>
  <c r="T69" i="2"/>
  <c r="X69" i="2" s="1"/>
  <c r="H69" i="2"/>
  <c r="L69" i="2" s="1"/>
  <c r="T68" i="2"/>
  <c r="X68" i="2" s="1"/>
  <c r="K68" i="2"/>
  <c r="J68" i="2"/>
  <c r="I68" i="2"/>
  <c r="G68" i="2"/>
  <c r="F68" i="2"/>
  <c r="T67" i="2"/>
  <c r="X67" i="2" s="1"/>
  <c r="H67" i="2"/>
  <c r="L67" i="2" s="1"/>
  <c r="T66" i="2"/>
  <c r="X66" i="2" s="1"/>
  <c r="H66" i="2"/>
  <c r="L66" i="2" s="1"/>
  <c r="W65" i="2"/>
  <c r="V65" i="2"/>
  <c r="U65" i="2"/>
  <c r="S65" i="2"/>
  <c r="R65" i="2"/>
  <c r="H65" i="2"/>
  <c r="L65" i="2" s="1"/>
  <c r="T64" i="2"/>
  <c r="X64" i="2" s="1"/>
  <c r="K64" i="2"/>
  <c r="J64" i="2"/>
  <c r="I64" i="2"/>
  <c r="G64" i="2"/>
  <c r="F64" i="2"/>
  <c r="T63" i="2"/>
  <c r="X63" i="2" s="1"/>
  <c r="H63" i="2"/>
  <c r="L63" i="2" s="1"/>
  <c r="W62" i="2"/>
  <c r="V62" i="2"/>
  <c r="U62" i="2"/>
  <c r="S62" i="2"/>
  <c r="R62" i="2"/>
  <c r="H62" i="2"/>
  <c r="L62" i="2" s="1"/>
  <c r="T61" i="2"/>
  <c r="X61" i="2" s="1"/>
  <c r="K61" i="2"/>
  <c r="J61" i="2"/>
  <c r="I61" i="2"/>
  <c r="G61" i="2"/>
  <c r="F61" i="2"/>
  <c r="H61" i="2" s="1"/>
  <c r="T60" i="2"/>
  <c r="X60" i="2" s="1"/>
  <c r="H60" i="2"/>
  <c r="L60" i="2" s="1"/>
  <c r="T59" i="2"/>
  <c r="X59" i="2" s="1"/>
  <c r="H59" i="2"/>
  <c r="L59" i="2" s="1"/>
  <c r="K58" i="2"/>
  <c r="J58" i="2"/>
  <c r="I58" i="2"/>
  <c r="G58" i="2"/>
  <c r="F58" i="2"/>
  <c r="T57" i="2"/>
  <c r="X57" i="2" s="1"/>
  <c r="H57" i="2"/>
  <c r="L57" i="2" s="1"/>
  <c r="T56" i="2"/>
  <c r="X56" i="2" s="1"/>
  <c r="H56" i="2"/>
  <c r="L56" i="2" s="1"/>
  <c r="T55" i="2"/>
  <c r="X55" i="2" s="1"/>
  <c r="K55" i="2"/>
  <c r="J55" i="2"/>
  <c r="I55" i="2"/>
  <c r="G55" i="2"/>
  <c r="F55" i="2"/>
  <c r="H55" i="2" s="1"/>
  <c r="L55" i="2" s="1"/>
  <c r="W54" i="2"/>
  <c r="V54" i="2"/>
  <c r="V58" i="2" s="1"/>
  <c r="U54" i="2"/>
  <c r="S54" i="2"/>
  <c r="R54" i="2"/>
  <c r="H54" i="2"/>
  <c r="L54" i="2" s="1"/>
  <c r="T53" i="2"/>
  <c r="X53" i="2" s="1"/>
  <c r="H53" i="2"/>
  <c r="L53" i="2" s="1"/>
  <c r="T52" i="2"/>
  <c r="X52" i="2" s="1"/>
  <c r="H52" i="2"/>
  <c r="L52" i="2" s="1"/>
  <c r="W51" i="2"/>
  <c r="V51" i="2"/>
  <c r="U51" i="2"/>
  <c r="S51" i="2"/>
  <c r="R51" i="2"/>
  <c r="H51" i="2"/>
  <c r="L51" i="2" s="1"/>
  <c r="T50" i="2"/>
  <c r="X50" i="2" s="1"/>
  <c r="K50" i="2"/>
  <c r="J50" i="2"/>
  <c r="I50" i="2"/>
  <c r="G50" i="2"/>
  <c r="F50" i="2"/>
  <c r="T49" i="2"/>
  <c r="X49" i="2" s="1"/>
  <c r="H49" i="2"/>
  <c r="L49" i="2" s="1"/>
  <c r="T48" i="2"/>
  <c r="X48" i="2" s="1"/>
  <c r="H48" i="2"/>
  <c r="L48" i="2" s="1"/>
  <c r="T47" i="2"/>
  <c r="X47" i="2" s="1"/>
  <c r="H47" i="2"/>
  <c r="L47" i="2" s="1"/>
  <c r="T46" i="2"/>
  <c r="X46" i="2" s="1"/>
  <c r="K46" i="2"/>
  <c r="J46" i="2"/>
  <c r="I46" i="2"/>
  <c r="G46" i="2"/>
  <c r="F46" i="2"/>
  <c r="T45" i="2"/>
  <c r="X45" i="2" s="1"/>
  <c r="H45" i="2"/>
  <c r="L45" i="2" s="1"/>
  <c r="H44" i="2"/>
  <c r="L44" i="2" s="1"/>
  <c r="W43" i="2"/>
  <c r="V43" i="2"/>
  <c r="U43" i="2"/>
  <c r="S43" i="2"/>
  <c r="R43" i="2"/>
  <c r="H43" i="2"/>
  <c r="L43" i="2" s="1"/>
  <c r="T42" i="2"/>
  <c r="X42" i="2" s="1"/>
  <c r="T41" i="2"/>
  <c r="X41" i="2" s="1"/>
  <c r="H41" i="2"/>
  <c r="L41" i="2" s="1"/>
  <c r="T40" i="2"/>
  <c r="X40" i="2" s="1"/>
  <c r="K40" i="2"/>
  <c r="J40" i="2"/>
  <c r="I40" i="2"/>
  <c r="G40" i="2"/>
  <c r="F40" i="2"/>
  <c r="T39" i="2"/>
  <c r="X39" i="2" s="1"/>
  <c r="H39" i="2"/>
  <c r="L39" i="2" s="1"/>
  <c r="W38" i="2"/>
  <c r="V38" i="2"/>
  <c r="U38" i="2"/>
  <c r="S38" i="2"/>
  <c r="R38" i="2"/>
  <c r="T38" i="2" s="1"/>
  <c r="H38" i="2"/>
  <c r="L38" i="2" s="1"/>
  <c r="T37" i="2"/>
  <c r="X37" i="2" s="1"/>
  <c r="H37" i="2"/>
  <c r="L37" i="2" s="1"/>
  <c r="T36" i="2"/>
  <c r="X36" i="2" s="1"/>
  <c r="H36" i="2"/>
  <c r="L36" i="2" s="1"/>
  <c r="T35" i="2"/>
  <c r="X35" i="2" s="1"/>
  <c r="H35" i="2"/>
  <c r="L35" i="2" s="1"/>
  <c r="W34" i="2"/>
  <c r="V34" i="2"/>
  <c r="U34" i="2"/>
  <c r="S34" i="2"/>
  <c r="R34" i="2"/>
  <c r="T34" i="2" s="1"/>
  <c r="H34" i="2"/>
  <c r="L34" i="2" s="1"/>
  <c r="T33" i="2"/>
  <c r="X33" i="2" s="1"/>
  <c r="H33" i="2"/>
  <c r="L33" i="2" s="1"/>
  <c r="T32" i="2"/>
  <c r="X32" i="2" s="1"/>
  <c r="K32" i="2"/>
  <c r="J32" i="2"/>
  <c r="I32" i="2"/>
  <c r="G32" i="2"/>
  <c r="F32" i="2"/>
  <c r="T31" i="2"/>
  <c r="X31" i="2" s="1"/>
  <c r="H31" i="2"/>
  <c r="L31" i="2" s="1"/>
  <c r="T30" i="2"/>
  <c r="X30" i="2" s="1"/>
  <c r="H30" i="2"/>
  <c r="L30" i="2" s="1"/>
  <c r="T29" i="2"/>
  <c r="X29" i="2" s="1"/>
  <c r="K29" i="2"/>
  <c r="J29" i="2"/>
  <c r="I29" i="2"/>
  <c r="G29" i="2"/>
  <c r="F29" i="2"/>
  <c r="W28" i="2"/>
  <c r="V28" i="2"/>
  <c r="U28" i="2"/>
  <c r="S28" i="2"/>
  <c r="R28" i="2"/>
  <c r="T28" i="2" s="1"/>
  <c r="H28" i="2"/>
  <c r="L28" i="2" s="1"/>
  <c r="T27" i="2"/>
  <c r="X27" i="2" s="1"/>
  <c r="H27" i="2"/>
  <c r="L27" i="2" s="1"/>
  <c r="T26" i="2"/>
  <c r="X26" i="2" s="1"/>
  <c r="H26" i="2"/>
  <c r="L26" i="2" s="1"/>
  <c r="T25" i="2"/>
  <c r="X25" i="2" s="1"/>
  <c r="H25" i="2"/>
  <c r="L25" i="2" s="1"/>
  <c r="T24" i="2"/>
  <c r="X24" i="2" s="1"/>
  <c r="K24" i="2"/>
  <c r="J24" i="2"/>
  <c r="I24" i="2"/>
  <c r="G24" i="2"/>
  <c r="F24" i="2"/>
  <c r="H24" i="2" s="1"/>
  <c r="L24" i="2" s="1"/>
  <c r="T23" i="2"/>
  <c r="X23" i="2" s="1"/>
  <c r="H23" i="2"/>
  <c r="L23" i="2" s="1"/>
  <c r="W22" i="2"/>
  <c r="V22" i="2"/>
  <c r="U22" i="2"/>
  <c r="S22" i="2"/>
  <c r="R22" i="2"/>
  <c r="H22" i="2"/>
  <c r="L22" i="2" s="1"/>
  <c r="T21" i="2"/>
  <c r="X21" i="2" s="1"/>
  <c r="T20" i="2"/>
  <c r="X20" i="2" s="1"/>
  <c r="K20" i="2"/>
  <c r="J20" i="2"/>
  <c r="I20" i="2"/>
  <c r="G20" i="2"/>
  <c r="F20" i="2"/>
  <c r="T19" i="2"/>
  <c r="X19" i="2" s="1"/>
  <c r="H19" i="2"/>
  <c r="L19" i="2" s="1"/>
  <c r="H18" i="2"/>
  <c r="L18" i="2" s="1"/>
  <c r="W17" i="2"/>
  <c r="V17" i="2"/>
  <c r="U17" i="2"/>
  <c r="S17" i="2"/>
  <c r="R17" i="2"/>
  <c r="K17" i="2"/>
  <c r="J17" i="2"/>
  <c r="I17" i="2"/>
  <c r="G17" i="2"/>
  <c r="F17" i="2"/>
  <c r="T16" i="2"/>
  <c r="X16" i="2" s="1"/>
  <c r="H16" i="2"/>
  <c r="L16" i="2" s="1"/>
  <c r="T15" i="2"/>
  <c r="X15" i="2" s="1"/>
  <c r="H15" i="2"/>
  <c r="L15" i="2" s="1"/>
  <c r="T14" i="2"/>
  <c r="X14" i="2" s="1"/>
  <c r="K14" i="2"/>
  <c r="J14" i="2"/>
  <c r="I14" i="2"/>
  <c r="G14" i="2"/>
  <c r="F14" i="2"/>
  <c r="T13" i="2"/>
  <c r="X13" i="2" s="1"/>
  <c r="H13" i="2"/>
  <c r="L13" i="2" s="1"/>
  <c r="T12" i="2"/>
  <c r="X12" i="2" s="1"/>
  <c r="H12" i="2"/>
  <c r="L12" i="2" s="1"/>
  <c r="W11" i="2"/>
  <c r="V11" i="2"/>
  <c r="U11" i="2"/>
  <c r="S11" i="2"/>
  <c r="R11" i="2"/>
  <c r="T11" i="2" s="1"/>
  <c r="K11" i="2"/>
  <c r="J11" i="2"/>
  <c r="I11" i="2"/>
  <c r="G11" i="2"/>
  <c r="F11" i="2"/>
  <c r="T10" i="2"/>
  <c r="X10" i="2" s="1"/>
  <c r="H10" i="2"/>
  <c r="L10" i="2" s="1"/>
  <c r="T9" i="2"/>
  <c r="X9" i="2" s="1"/>
  <c r="H9" i="2"/>
  <c r="L9" i="2" s="1"/>
  <c r="T8" i="2"/>
  <c r="X8" i="2" s="1"/>
  <c r="H8" i="2"/>
  <c r="L8" i="2" s="1"/>
  <c r="W7" i="2"/>
  <c r="V7" i="2"/>
  <c r="U7" i="2"/>
  <c r="S7" i="2"/>
  <c r="R7" i="2"/>
  <c r="H7" i="2"/>
  <c r="L7" i="2" s="1"/>
  <c r="T6" i="2"/>
  <c r="X6" i="2" s="1"/>
  <c r="H6" i="2"/>
  <c r="L6" i="2" s="1"/>
  <c r="T5" i="2"/>
  <c r="X5" i="2" s="1"/>
  <c r="T4" i="2"/>
  <c r="X4" i="2" s="1"/>
  <c r="S71" i="2" l="1"/>
  <c r="T43" i="2"/>
  <c r="L61" i="2"/>
  <c r="H11" i="2"/>
  <c r="L11" i="2" s="1"/>
  <c r="H17" i="2"/>
  <c r="L17" i="2" s="1"/>
  <c r="S58" i="2"/>
  <c r="T7" i="2"/>
  <c r="T51" i="2"/>
  <c r="X51" i="2" s="1"/>
  <c r="U58" i="2"/>
  <c r="H64" i="2"/>
  <c r="L64" i="2" s="1"/>
  <c r="T97" i="3"/>
  <c r="X97" i="3" s="1"/>
  <c r="X28" i="2"/>
  <c r="X38" i="2"/>
  <c r="F21" i="2"/>
  <c r="U18" i="2"/>
  <c r="H82" i="2"/>
  <c r="L82" i="2" s="1"/>
  <c r="H86" i="2"/>
  <c r="L86" i="2" s="1"/>
  <c r="T96" i="2"/>
  <c r="X96" i="2" s="1"/>
  <c r="L91" i="2"/>
  <c r="H58" i="2"/>
  <c r="L58" i="2" s="1"/>
  <c r="K42" i="2"/>
  <c r="I102" i="2"/>
  <c r="I42" i="2"/>
  <c r="F102" i="2"/>
  <c r="I21" i="2"/>
  <c r="H14" i="2"/>
  <c r="L14" i="2" s="1"/>
  <c r="T62" i="2"/>
  <c r="X62" i="2" s="1"/>
  <c r="H68" i="2"/>
  <c r="T54" i="2"/>
  <c r="X54" i="2" s="1"/>
  <c r="X43" i="2"/>
  <c r="W71" i="2"/>
  <c r="L75" i="2"/>
  <c r="L101" i="2"/>
  <c r="W18" i="2"/>
  <c r="X11" i="2"/>
  <c r="G42" i="2"/>
  <c r="V18" i="2"/>
  <c r="H40" i="2"/>
  <c r="L40" i="2" s="1"/>
  <c r="R58" i="2"/>
  <c r="L68" i="2"/>
  <c r="H72" i="2"/>
  <c r="L72" i="2" s="1"/>
  <c r="R44" i="2"/>
  <c r="X34" i="2"/>
  <c r="X92" i="2"/>
  <c r="S44" i="2"/>
  <c r="J42" i="2"/>
  <c r="J102" i="2"/>
  <c r="T17" i="2"/>
  <c r="X17" i="2" s="1"/>
  <c r="H20" i="2"/>
  <c r="L20" i="2" s="1"/>
  <c r="F42" i="2"/>
  <c r="H79" i="2"/>
  <c r="L79" i="2" s="1"/>
  <c r="H29" i="2"/>
  <c r="L29" i="2" s="1"/>
  <c r="U44" i="2"/>
  <c r="V44" i="2"/>
  <c r="L96" i="2"/>
  <c r="G102" i="2"/>
  <c r="X7" i="2"/>
  <c r="G21" i="2"/>
  <c r="W44" i="2"/>
  <c r="H46" i="2"/>
  <c r="L46" i="2" s="1"/>
  <c r="W58" i="2"/>
  <c r="T65" i="2"/>
  <c r="X65" i="2" s="1"/>
  <c r="V71" i="2"/>
  <c r="X78" i="2"/>
  <c r="H32" i="2"/>
  <c r="L32" i="2" s="1"/>
  <c r="T91" i="2"/>
  <c r="X91" i="2" s="1"/>
  <c r="S18" i="2"/>
  <c r="K21" i="2"/>
  <c r="T22" i="2"/>
  <c r="X22" i="2" s="1"/>
  <c r="H50" i="2"/>
  <c r="L50" i="2" s="1"/>
  <c r="R71" i="2"/>
  <c r="U71" i="2"/>
  <c r="T75" i="2"/>
  <c r="X75" i="2" s="1"/>
  <c r="J21" i="2"/>
  <c r="K102" i="2"/>
  <c r="R18" i="2"/>
  <c r="T71" i="2" l="1"/>
  <c r="X71" i="2" s="1"/>
  <c r="H102" i="2"/>
  <c r="L102" i="2" s="1"/>
  <c r="T58" i="2"/>
  <c r="X58" i="2" s="1"/>
  <c r="H42" i="2"/>
  <c r="L42" i="2"/>
  <c r="U97" i="2"/>
  <c r="H21" i="2"/>
  <c r="L21" i="2" s="1"/>
  <c r="W97" i="2"/>
  <c r="S97" i="2"/>
  <c r="V97" i="2"/>
  <c r="T44" i="2"/>
  <c r="X44" i="2" s="1"/>
  <c r="T18" i="2"/>
  <c r="X18" i="2" s="1"/>
  <c r="R97" i="2"/>
  <c r="T106" i="1"/>
  <c r="X106" i="1" s="1"/>
  <c r="T105" i="1"/>
  <c r="X105" i="1" s="1"/>
  <c r="K101" i="1"/>
  <c r="J101" i="1"/>
  <c r="I101" i="1"/>
  <c r="G101" i="1"/>
  <c r="F101" i="1"/>
  <c r="H100" i="1"/>
  <c r="L100" i="1" s="1"/>
  <c r="H99" i="1"/>
  <c r="L99" i="1" s="1"/>
  <c r="H98" i="1"/>
  <c r="L98" i="1" s="1"/>
  <c r="H97" i="1"/>
  <c r="L97" i="1" s="1"/>
  <c r="W96" i="1"/>
  <c r="V96" i="1"/>
  <c r="U96" i="1"/>
  <c r="S96" i="1"/>
  <c r="R96" i="1"/>
  <c r="K96" i="1"/>
  <c r="J96" i="1"/>
  <c r="I96" i="1"/>
  <c r="G96" i="1"/>
  <c r="F96" i="1"/>
  <c r="T95" i="1"/>
  <c r="X95" i="1" s="1"/>
  <c r="H95" i="1"/>
  <c r="L95" i="1" s="1"/>
  <c r="T94" i="1"/>
  <c r="X94" i="1" s="1"/>
  <c r="H94" i="1"/>
  <c r="L94" i="1" s="1"/>
  <c r="T93" i="1"/>
  <c r="X93" i="1" s="1"/>
  <c r="H93" i="1"/>
  <c r="L93" i="1" s="1"/>
  <c r="H92" i="1"/>
  <c r="L92" i="1" s="1"/>
  <c r="W91" i="1"/>
  <c r="W92" i="1" s="1"/>
  <c r="V91" i="1"/>
  <c r="V92" i="1" s="1"/>
  <c r="U91" i="1"/>
  <c r="U92" i="1" s="1"/>
  <c r="S91" i="1"/>
  <c r="S92" i="1" s="1"/>
  <c r="R91" i="1"/>
  <c r="R92" i="1" s="1"/>
  <c r="T92" i="1" s="1"/>
  <c r="K91" i="1"/>
  <c r="J91" i="1"/>
  <c r="I91" i="1"/>
  <c r="G91" i="1"/>
  <c r="F91" i="1"/>
  <c r="H91" i="1" s="1"/>
  <c r="T90" i="1"/>
  <c r="X90" i="1" s="1"/>
  <c r="H90" i="1"/>
  <c r="L90" i="1" s="1"/>
  <c r="T89" i="1"/>
  <c r="X89" i="1" s="1"/>
  <c r="H89" i="1"/>
  <c r="L89" i="1" s="1"/>
  <c r="T88" i="1"/>
  <c r="X88" i="1" s="1"/>
  <c r="H88" i="1"/>
  <c r="L88" i="1" s="1"/>
  <c r="T87" i="1"/>
  <c r="X87" i="1" s="1"/>
  <c r="H87" i="1"/>
  <c r="L87" i="1" s="1"/>
  <c r="T86" i="1"/>
  <c r="X86" i="1" s="1"/>
  <c r="K86" i="1"/>
  <c r="J86" i="1"/>
  <c r="I86" i="1"/>
  <c r="G86" i="1"/>
  <c r="F86" i="1"/>
  <c r="T85" i="1"/>
  <c r="X85" i="1" s="1"/>
  <c r="H85" i="1"/>
  <c r="L85" i="1" s="1"/>
  <c r="T84" i="1"/>
  <c r="X84" i="1" s="1"/>
  <c r="H84" i="1"/>
  <c r="L84" i="1" s="1"/>
  <c r="T83" i="1"/>
  <c r="X83" i="1" s="1"/>
  <c r="H83" i="1"/>
  <c r="L83" i="1" s="1"/>
  <c r="T82" i="1"/>
  <c r="X82" i="1" s="1"/>
  <c r="K82" i="1"/>
  <c r="J82" i="1"/>
  <c r="I82" i="1"/>
  <c r="G82" i="1"/>
  <c r="F82" i="1"/>
  <c r="T81" i="1"/>
  <c r="X81" i="1" s="1"/>
  <c r="H81" i="1"/>
  <c r="L81" i="1" s="1"/>
  <c r="T80" i="1"/>
  <c r="X80" i="1" s="1"/>
  <c r="H80" i="1"/>
  <c r="L80" i="1" s="1"/>
  <c r="T79" i="1"/>
  <c r="X79" i="1" s="1"/>
  <c r="K79" i="1"/>
  <c r="J79" i="1"/>
  <c r="I79" i="1"/>
  <c r="G79" i="1"/>
  <c r="F79" i="1"/>
  <c r="H78" i="1"/>
  <c r="L78" i="1" s="1"/>
  <c r="T77" i="1"/>
  <c r="X77" i="1" s="1"/>
  <c r="H77" i="1"/>
  <c r="L77" i="1" s="1"/>
  <c r="T76" i="1"/>
  <c r="X76" i="1" s="1"/>
  <c r="H76" i="1"/>
  <c r="L76" i="1" s="1"/>
  <c r="W75" i="1"/>
  <c r="W78" i="1" s="1"/>
  <c r="V75" i="1"/>
  <c r="V78" i="1" s="1"/>
  <c r="U75" i="1"/>
  <c r="U78" i="1" s="1"/>
  <c r="S75" i="1"/>
  <c r="S78" i="1" s="1"/>
  <c r="R75" i="1"/>
  <c r="R78" i="1" s="1"/>
  <c r="K75" i="1"/>
  <c r="J75" i="1"/>
  <c r="I75" i="1"/>
  <c r="G75" i="1"/>
  <c r="F75" i="1"/>
  <c r="T74" i="1"/>
  <c r="X74" i="1" s="1"/>
  <c r="H74" i="1"/>
  <c r="L74" i="1" s="1"/>
  <c r="T73" i="1"/>
  <c r="X73" i="1" s="1"/>
  <c r="H73" i="1"/>
  <c r="L73" i="1" s="1"/>
  <c r="T72" i="1"/>
  <c r="X72" i="1" s="1"/>
  <c r="K72" i="1"/>
  <c r="J72" i="1"/>
  <c r="I72" i="1"/>
  <c r="G72" i="1"/>
  <c r="F72" i="1"/>
  <c r="H71" i="1"/>
  <c r="L71" i="1" s="1"/>
  <c r="W70" i="1"/>
  <c r="V70" i="1"/>
  <c r="U70" i="1"/>
  <c r="S70" i="1"/>
  <c r="R70" i="1"/>
  <c r="H70" i="1"/>
  <c r="L70" i="1" s="1"/>
  <c r="T69" i="1"/>
  <c r="X69" i="1" s="1"/>
  <c r="H69" i="1"/>
  <c r="L69" i="1" s="1"/>
  <c r="T68" i="1"/>
  <c r="X68" i="1" s="1"/>
  <c r="K68" i="1"/>
  <c r="J68" i="1"/>
  <c r="I68" i="1"/>
  <c r="G68" i="1"/>
  <c r="F68" i="1"/>
  <c r="T67" i="1"/>
  <c r="X67" i="1" s="1"/>
  <c r="H67" i="1"/>
  <c r="L67" i="1" s="1"/>
  <c r="T66" i="1"/>
  <c r="X66" i="1" s="1"/>
  <c r="H66" i="1"/>
  <c r="L66" i="1" s="1"/>
  <c r="W65" i="1"/>
  <c r="V65" i="1"/>
  <c r="U65" i="1"/>
  <c r="S65" i="1"/>
  <c r="R65" i="1"/>
  <c r="H65" i="1"/>
  <c r="L65" i="1" s="1"/>
  <c r="T64" i="1"/>
  <c r="X64" i="1" s="1"/>
  <c r="K64" i="1"/>
  <c r="J64" i="1"/>
  <c r="I64" i="1"/>
  <c r="G64" i="1"/>
  <c r="F64" i="1"/>
  <c r="T63" i="1"/>
  <c r="X63" i="1" s="1"/>
  <c r="H63" i="1"/>
  <c r="L63" i="1" s="1"/>
  <c r="W62" i="1"/>
  <c r="V62" i="1"/>
  <c r="U62" i="1"/>
  <c r="S62" i="1"/>
  <c r="R62" i="1"/>
  <c r="H62" i="1"/>
  <c r="L62" i="1" s="1"/>
  <c r="T61" i="1"/>
  <c r="X61" i="1" s="1"/>
  <c r="K61" i="1"/>
  <c r="J61" i="1"/>
  <c r="I61" i="1"/>
  <c r="G61" i="1"/>
  <c r="F61" i="1"/>
  <c r="H61" i="1" s="1"/>
  <c r="T60" i="1"/>
  <c r="X60" i="1" s="1"/>
  <c r="H60" i="1"/>
  <c r="L60" i="1" s="1"/>
  <c r="T59" i="1"/>
  <c r="X59" i="1" s="1"/>
  <c r="H59" i="1"/>
  <c r="L59" i="1" s="1"/>
  <c r="K58" i="1"/>
  <c r="J58" i="1"/>
  <c r="I58" i="1"/>
  <c r="G58" i="1"/>
  <c r="F58" i="1"/>
  <c r="T57" i="1"/>
  <c r="X57" i="1" s="1"/>
  <c r="H57" i="1"/>
  <c r="L57" i="1" s="1"/>
  <c r="T56" i="1"/>
  <c r="X56" i="1" s="1"/>
  <c r="H56" i="1"/>
  <c r="L56" i="1" s="1"/>
  <c r="T55" i="1"/>
  <c r="X55" i="1" s="1"/>
  <c r="K55" i="1"/>
  <c r="J55" i="1"/>
  <c r="I55" i="1"/>
  <c r="G55" i="1"/>
  <c r="F55" i="1"/>
  <c r="H55" i="1" s="1"/>
  <c r="W54" i="1"/>
  <c r="V54" i="1"/>
  <c r="U54" i="1"/>
  <c r="S54" i="1"/>
  <c r="R54" i="1"/>
  <c r="H54" i="1"/>
  <c r="L54" i="1" s="1"/>
  <c r="T53" i="1"/>
  <c r="X53" i="1" s="1"/>
  <c r="H53" i="1"/>
  <c r="L53" i="1" s="1"/>
  <c r="T52" i="1"/>
  <c r="X52" i="1" s="1"/>
  <c r="H52" i="1"/>
  <c r="L52" i="1" s="1"/>
  <c r="W51" i="1"/>
  <c r="V51" i="1"/>
  <c r="U51" i="1"/>
  <c r="S51" i="1"/>
  <c r="R51" i="1"/>
  <c r="H51" i="1"/>
  <c r="L51" i="1" s="1"/>
  <c r="T50" i="1"/>
  <c r="X50" i="1" s="1"/>
  <c r="K50" i="1"/>
  <c r="J50" i="1"/>
  <c r="I50" i="1"/>
  <c r="G50" i="1"/>
  <c r="F50" i="1"/>
  <c r="T49" i="1"/>
  <c r="X49" i="1" s="1"/>
  <c r="H49" i="1"/>
  <c r="L49" i="1" s="1"/>
  <c r="T48" i="1"/>
  <c r="X48" i="1" s="1"/>
  <c r="H48" i="1"/>
  <c r="L48" i="1" s="1"/>
  <c r="T47" i="1"/>
  <c r="X47" i="1" s="1"/>
  <c r="H47" i="1"/>
  <c r="L47" i="1" s="1"/>
  <c r="T46" i="1"/>
  <c r="X46" i="1" s="1"/>
  <c r="K46" i="1"/>
  <c r="J46" i="1"/>
  <c r="I46" i="1"/>
  <c r="G46" i="1"/>
  <c r="F46" i="1"/>
  <c r="T45" i="1"/>
  <c r="X45" i="1" s="1"/>
  <c r="H45" i="1"/>
  <c r="L45" i="1" s="1"/>
  <c r="H44" i="1"/>
  <c r="L44" i="1" s="1"/>
  <c r="W43" i="1"/>
  <c r="V43" i="1"/>
  <c r="U43" i="1"/>
  <c r="S43" i="1"/>
  <c r="R43" i="1"/>
  <c r="H43" i="1"/>
  <c r="L43" i="1" s="1"/>
  <c r="T42" i="1"/>
  <c r="X42" i="1" s="1"/>
  <c r="T41" i="1"/>
  <c r="X41" i="1" s="1"/>
  <c r="H41" i="1"/>
  <c r="L41" i="1" s="1"/>
  <c r="T40" i="1"/>
  <c r="X40" i="1" s="1"/>
  <c r="K40" i="1"/>
  <c r="J40" i="1"/>
  <c r="I40" i="1"/>
  <c r="G40" i="1"/>
  <c r="F40" i="1"/>
  <c r="T39" i="1"/>
  <c r="X39" i="1" s="1"/>
  <c r="H39" i="1"/>
  <c r="L39" i="1" s="1"/>
  <c r="W38" i="1"/>
  <c r="V38" i="1"/>
  <c r="U38" i="1"/>
  <c r="S38" i="1"/>
  <c r="R38" i="1"/>
  <c r="H38" i="1"/>
  <c r="L38" i="1" s="1"/>
  <c r="T37" i="1"/>
  <c r="X37" i="1" s="1"/>
  <c r="H37" i="1"/>
  <c r="L37" i="1" s="1"/>
  <c r="T36" i="1"/>
  <c r="X36" i="1" s="1"/>
  <c r="H36" i="1"/>
  <c r="L36" i="1" s="1"/>
  <c r="T35" i="1"/>
  <c r="X35" i="1" s="1"/>
  <c r="H35" i="1"/>
  <c r="L35" i="1" s="1"/>
  <c r="W34" i="1"/>
  <c r="V34" i="1"/>
  <c r="U34" i="1"/>
  <c r="S34" i="1"/>
  <c r="R34" i="1"/>
  <c r="H34" i="1"/>
  <c r="L34" i="1" s="1"/>
  <c r="T33" i="1"/>
  <c r="X33" i="1" s="1"/>
  <c r="H33" i="1"/>
  <c r="L33" i="1" s="1"/>
  <c r="T32" i="1"/>
  <c r="X32" i="1" s="1"/>
  <c r="K32" i="1"/>
  <c r="J32" i="1"/>
  <c r="I32" i="1"/>
  <c r="G32" i="1"/>
  <c r="F32" i="1"/>
  <c r="T31" i="1"/>
  <c r="X31" i="1" s="1"/>
  <c r="H31" i="1"/>
  <c r="L31" i="1" s="1"/>
  <c r="T30" i="1"/>
  <c r="X30" i="1" s="1"/>
  <c r="H30" i="1"/>
  <c r="L30" i="1" s="1"/>
  <c r="T29" i="1"/>
  <c r="X29" i="1" s="1"/>
  <c r="K29" i="1"/>
  <c r="J29" i="1"/>
  <c r="I29" i="1"/>
  <c r="G29" i="1"/>
  <c r="F29" i="1"/>
  <c r="W28" i="1"/>
  <c r="V28" i="1"/>
  <c r="U28" i="1"/>
  <c r="S28" i="1"/>
  <c r="R28" i="1"/>
  <c r="H28" i="1"/>
  <c r="L28" i="1" s="1"/>
  <c r="T27" i="1"/>
  <c r="X27" i="1" s="1"/>
  <c r="H27" i="1"/>
  <c r="L27" i="1" s="1"/>
  <c r="T26" i="1"/>
  <c r="X26" i="1" s="1"/>
  <c r="H26" i="1"/>
  <c r="L26" i="1" s="1"/>
  <c r="T25" i="1"/>
  <c r="X25" i="1" s="1"/>
  <c r="H25" i="1"/>
  <c r="L25" i="1" s="1"/>
  <c r="T24" i="1"/>
  <c r="X24" i="1" s="1"/>
  <c r="K24" i="1"/>
  <c r="J24" i="1"/>
  <c r="I24" i="1"/>
  <c r="G24" i="1"/>
  <c r="F24" i="1"/>
  <c r="T23" i="1"/>
  <c r="X23" i="1" s="1"/>
  <c r="H23" i="1"/>
  <c r="L23" i="1" s="1"/>
  <c r="W22" i="1"/>
  <c r="V22" i="1"/>
  <c r="U22" i="1"/>
  <c r="S22" i="1"/>
  <c r="R22" i="1"/>
  <c r="H22" i="1"/>
  <c r="L22" i="1" s="1"/>
  <c r="T21" i="1"/>
  <c r="X21" i="1" s="1"/>
  <c r="T20" i="1"/>
  <c r="X20" i="1" s="1"/>
  <c r="K20" i="1"/>
  <c r="J20" i="1"/>
  <c r="I20" i="1"/>
  <c r="G20" i="1"/>
  <c r="F20" i="1"/>
  <c r="T19" i="1"/>
  <c r="X19" i="1" s="1"/>
  <c r="H19" i="1"/>
  <c r="L19" i="1" s="1"/>
  <c r="H18" i="1"/>
  <c r="L18" i="1" s="1"/>
  <c r="W17" i="1"/>
  <c r="V17" i="1"/>
  <c r="U17" i="1"/>
  <c r="S17" i="1"/>
  <c r="R17" i="1"/>
  <c r="K17" i="1"/>
  <c r="J17" i="1"/>
  <c r="I17" i="1"/>
  <c r="G17" i="1"/>
  <c r="F17" i="1"/>
  <c r="T16" i="1"/>
  <c r="X16" i="1" s="1"/>
  <c r="H16" i="1"/>
  <c r="L16" i="1" s="1"/>
  <c r="T15" i="1"/>
  <c r="X15" i="1" s="1"/>
  <c r="H15" i="1"/>
  <c r="L15" i="1" s="1"/>
  <c r="T14" i="1"/>
  <c r="X14" i="1" s="1"/>
  <c r="K14" i="1"/>
  <c r="J14" i="1"/>
  <c r="I14" i="1"/>
  <c r="G14" i="1"/>
  <c r="F14" i="1"/>
  <c r="H14" i="1" s="1"/>
  <c r="L14" i="1" s="1"/>
  <c r="T13" i="1"/>
  <c r="X13" i="1" s="1"/>
  <c r="H13" i="1"/>
  <c r="L13" i="1" s="1"/>
  <c r="T12" i="1"/>
  <c r="X12" i="1" s="1"/>
  <c r="H12" i="1"/>
  <c r="L12" i="1" s="1"/>
  <c r="W11" i="1"/>
  <c r="V11" i="1"/>
  <c r="U11" i="1"/>
  <c r="S11" i="1"/>
  <c r="R11" i="1"/>
  <c r="K11" i="1"/>
  <c r="J11" i="1"/>
  <c r="J21" i="1" s="1"/>
  <c r="I11" i="1"/>
  <c r="G11" i="1"/>
  <c r="F11" i="1"/>
  <c r="H11" i="1" s="1"/>
  <c r="T10" i="1"/>
  <c r="X10" i="1" s="1"/>
  <c r="H10" i="1"/>
  <c r="L10" i="1" s="1"/>
  <c r="T9" i="1"/>
  <c r="X9" i="1" s="1"/>
  <c r="H9" i="1"/>
  <c r="L9" i="1" s="1"/>
  <c r="T8" i="1"/>
  <c r="X8" i="1" s="1"/>
  <c r="H8" i="1"/>
  <c r="L8" i="1" s="1"/>
  <c r="W7" i="1"/>
  <c r="V7" i="1"/>
  <c r="U7" i="1"/>
  <c r="S7" i="1"/>
  <c r="R7" i="1"/>
  <c r="H7" i="1"/>
  <c r="L7" i="1" s="1"/>
  <c r="T6" i="1"/>
  <c r="X6" i="1" s="1"/>
  <c r="H6" i="1"/>
  <c r="L6" i="1" s="1"/>
  <c r="T5" i="1"/>
  <c r="X5" i="1" s="1"/>
  <c r="T4" i="1"/>
  <c r="X4" i="1" s="1"/>
  <c r="T96" i="1" l="1"/>
  <c r="L61" i="1"/>
  <c r="L11" i="1"/>
  <c r="T7" i="1"/>
  <c r="X7" i="1" s="1"/>
  <c r="H20" i="1"/>
  <c r="L20" i="1" s="1"/>
  <c r="T97" i="2"/>
  <c r="X97" i="2" s="1"/>
  <c r="T62" i="1"/>
  <c r="H75" i="1"/>
  <c r="L75" i="1" s="1"/>
  <c r="G21" i="1"/>
  <c r="L91" i="1"/>
  <c r="H29" i="1"/>
  <c r="L29" i="1" s="1"/>
  <c r="T43" i="1"/>
  <c r="X43" i="1" s="1"/>
  <c r="H96" i="1"/>
  <c r="L96" i="1" s="1"/>
  <c r="H40" i="1"/>
  <c r="L40" i="1" s="1"/>
  <c r="T51" i="1"/>
  <c r="X51" i="1" s="1"/>
  <c r="H58" i="1"/>
  <c r="L58" i="1" s="1"/>
  <c r="T70" i="1"/>
  <c r="X70" i="1" s="1"/>
  <c r="K21" i="1"/>
  <c r="I21" i="1"/>
  <c r="T11" i="1"/>
  <c r="X11" i="1" s="1"/>
  <c r="T28" i="1"/>
  <c r="X28" i="1" s="1"/>
  <c r="T34" i="1"/>
  <c r="X34" i="1" s="1"/>
  <c r="T38" i="1"/>
  <c r="X38" i="1" s="1"/>
  <c r="H101" i="1"/>
  <c r="L101" i="1" s="1"/>
  <c r="X62" i="1"/>
  <c r="H82" i="1"/>
  <c r="L82" i="1" s="1"/>
  <c r="H86" i="1"/>
  <c r="L86" i="1" s="1"/>
  <c r="H79" i="1"/>
  <c r="L79" i="1" s="1"/>
  <c r="T54" i="1"/>
  <c r="X54" i="1" s="1"/>
  <c r="F42" i="1"/>
  <c r="G42" i="1"/>
  <c r="J42" i="1"/>
  <c r="V58" i="1"/>
  <c r="L55" i="1"/>
  <c r="K42" i="1"/>
  <c r="W58" i="1"/>
  <c r="T91" i="1"/>
  <c r="X91" i="1" s="1"/>
  <c r="W18" i="1"/>
  <c r="H32" i="1"/>
  <c r="L32" i="1" s="1"/>
  <c r="H46" i="1"/>
  <c r="L46" i="1" s="1"/>
  <c r="H50" i="1"/>
  <c r="L50" i="1" s="1"/>
  <c r="H68" i="1"/>
  <c r="L68" i="1" s="1"/>
  <c r="I102" i="1"/>
  <c r="R58" i="1"/>
  <c r="S58" i="1"/>
  <c r="G102" i="1"/>
  <c r="S97" i="1" s="1"/>
  <c r="U58" i="1"/>
  <c r="I42" i="1"/>
  <c r="J102" i="1"/>
  <c r="K102" i="1"/>
  <c r="F21" i="1"/>
  <c r="R44" i="1"/>
  <c r="S44" i="1"/>
  <c r="R71" i="1"/>
  <c r="U44" i="1"/>
  <c r="S71" i="1"/>
  <c r="S18" i="1"/>
  <c r="V44" i="1"/>
  <c r="U71" i="1"/>
  <c r="U18" i="1"/>
  <c r="W44" i="1"/>
  <c r="V71" i="1"/>
  <c r="H72" i="1"/>
  <c r="L72" i="1" s="1"/>
  <c r="V18" i="1"/>
  <c r="T17" i="1"/>
  <c r="X17" i="1" s="1"/>
  <c r="H64" i="1"/>
  <c r="L64" i="1" s="1"/>
  <c r="W71" i="1"/>
  <c r="X96" i="1"/>
  <c r="H42" i="1"/>
  <c r="X92" i="1"/>
  <c r="T78" i="1"/>
  <c r="X78" i="1" s="1"/>
  <c r="T75" i="1"/>
  <c r="X75" i="1" s="1"/>
  <c r="F102" i="1"/>
  <c r="T22" i="1"/>
  <c r="X22" i="1" s="1"/>
  <c r="H17" i="1"/>
  <c r="L17" i="1" s="1"/>
  <c r="T65" i="1"/>
  <c r="X65" i="1" s="1"/>
  <c r="R18" i="1"/>
  <c r="H24" i="1"/>
  <c r="L24" i="1" s="1"/>
  <c r="H21" i="1" l="1"/>
  <c r="L21" i="1" s="1"/>
  <c r="T58" i="1"/>
  <c r="X58" i="1" s="1"/>
  <c r="W97" i="1"/>
  <c r="V97" i="1"/>
  <c r="T18" i="1"/>
  <c r="X18" i="1" s="1"/>
  <c r="T44" i="1"/>
  <c r="X44" i="1" s="1"/>
  <c r="U97" i="1"/>
  <c r="L42" i="1"/>
  <c r="H102" i="1"/>
  <c r="L102" i="1" s="1"/>
  <c r="T71" i="1"/>
  <c r="X71" i="1" s="1"/>
  <c r="R97" i="1"/>
  <c r="T97" i="1" s="1"/>
  <c r="X97" i="1" s="1"/>
</calcChain>
</file>

<file path=xl/sharedStrings.xml><?xml version="1.0" encoding="utf-8"?>
<sst xmlns="http://schemas.openxmlformats.org/spreadsheetml/2006/main" count="1632" uniqueCount="215">
  <si>
    <t>検 査 対 象 軽 自 動 車 保 有 車 両 数</t>
    <rPh sb="0" eb="1">
      <t>ケン</t>
    </rPh>
    <rPh sb="2" eb="3">
      <t>ジャ</t>
    </rPh>
    <rPh sb="4" eb="5">
      <t>タイ</t>
    </rPh>
    <rPh sb="6" eb="7">
      <t>ゾウ</t>
    </rPh>
    <rPh sb="8" eb="9">
      <t>ケイ</t>
    </rPh>
    <rPh sb="10" eb="11">
      <t>ジ</t>
    </rPh>
    <rPh sb="12" eb="13">
      <t>ドウ</t>
    </rPh>
    <rPh sb="14" eb="15">
      <t>クルマ</t>
    </rPh>
    <rPh sb="16" eb="17">
      <t>タモツ</t>
    </rPh>
    <rPh sb="18" eb="19">
      <t>ユウ</t>
    </rPh>
    <rPh sb="20" eb="21">
      <t>クルマ</t>
    </rPh>
    <rPh sb="22" eb="23">
      <t>リョウ</t>
    </rPh>
    <rPh sb="24" eb="25">
      <t>スウ</t>
    </rPh>
    <phoneticPr fontId="2"/>
  </si>
  <si>
    <t>（令和　８年　４月末）</t>
    <phoneticPr fontId="2"/>
  </si>
  <si>
    <t>貨　　物　　車</t>
    <rPh sb="0" eb="1">
      <t>カ</t>
    </rPh>
    <rPh sb="3" eb="4">
      <t>モノ</t>
    </rPh>
    <rPh sb="6" eb="7">
      <t>クルマ</t>
    </rPh>
    <phoneticPr fontId="2"/>
  </si>
  <si>
    <t>乗　用　車</t>
    <rPh sb="0" eb="1">
      <t>ジョウ</t>
    </rPh>
    <rPh sb="2" eb="3">
      <t>ヨウ</t>
    </rPh>
    <rPh sb="4" eb="5">
      <t>クルマ</t>
    </rPh>
    <phoneticPr fontId="2"/>
  </si>
  <si>
    <t>特　種
用途車</t>
    <rPh sb="0" eb="1">
      <t>トク</t>
    </rPh>
    <rPh sb="2" eb="3">
      <t>タネ</t>
    </rPh>
    <rPh sb="4" eb="6">
      <t>ヨウト</t>
    </rPh>
    <rPh sb="6" eb="7">
      <t>シャ</t>
    </rPh>
    <phoneticPr fontId="2"/>
  </si>
  <si>
    <t>合　計</t>
    <rPh sb="0" eb="1">
      <t>ゴウ</t>
    </rPh>
    <rPh sb="2" eb="3">
      <t>ケイ</t>
    </rPh>
    <phoneticPr fontId="2"/>
  </si>
  <si>
    <t>新　　潟</t>
    <rPh sb="0" eb="1">
      <t>シン</t>
    </rPh>
    <rPh sb="3" eb="4">
      <t>カタ</t>
    </rPh>
    <phoneticPr fontId="2"/>
  </si>
  <si>
    <t>新　潟</t>
    <rPh sb="0" eb="1">
      <t>シン</t>
    </rPh>
    <rPh sb="2" eb="3">
      <t>カタ</t>
    </rPh>
    <phoneticPr fontId="2"/>
  </si>
  <si>
    <t>四　輪　車</t>
    <rPh sb="0" eb="1">
      <t>４</t>
    </rPh>
    <rPh sb="2" eb="3">
      <t>リン</t>
    </rPh>
    <rPh sb="4" eb="5">
      <t>シャ</t>
    </rPh>
    <phoneticPr fontId="2"/>
  </si>
  <si>
    <t>三輪車</t>
    <rPh sb="0" eb="3">
      <t>サンリンシャ</t>
    </rPh>
    <phoneticPr fontId="2"/>
  </si>
  <si>
    <t>計</t>
    <rPh sb="0" eb="1">
      <t>ケイ</t>
    </rPh>
    <phoneticPr fontId="2"/>
  </si>
  <si>
    <t>事業用</t>
    <rPh sb="0" eb="3">
      <t>ジギョウヨウ</t>
    </rPh>
    <phoneticPr fontId="2"/>
  </si>
  <si>
    <t>長岡</t>
    <rPh sb="0" eb="1">
      <t>チョウ</t>
    </rPh>
    <rPh sb="1" eb="2">
      <t>オカ</t>
    </rPh>
    <phoneticPr fontId="2"/>
  </si>
  <si>
    <t>長　岡</t>
    <rPh sb="0" eb="1">
      <t>チョウ</t>
    </rPh>
    <rPh sb="2" eb="3">
      <t>オカ</t>
    </rPh>
    <phoneticPr fontId="2"/>
  </si>
  <si>
    <t>札　　　幌</t>
    <rPh sb="0" eb="1">
      <t>サツ</t>
    </rPh>
    <phoneticPr fontId="2"/>
  </si>
  <si>
    <t>札　　　幌</t>
    <rPh sb="0" eb="1">
      <t>サツ</t>
    </rPh>
    <rPh sb="4" eb="5">
      <t>ホロ</t>
    </rPh>
    <phoneticPr fontId="2"/>
  </si>
  <si>
    <t>上　越</t>
    <rPh sb="0" eb="1">
      <t>ウエ</t>
    </rPh>
    <rPh sb="2" eb="3">
      <t>コシ</t>
    </rPh>
    <phoneticPr fontId="2"/>
  </si>
  <si>
    <t>函　　　館</t>
    <rPh sb="0" eb="1">
      <t>ハコ</t>
    </rPh>
    <rPh sb="4" eb="5">
      <t>カン</t>
    </rPh>
    <phoneticPr fontId="2"/>
  </si>
  <si>
    <t>旭　　　川</t>
    <rPh sb="0" eb="1">
      <t>アサヒ</t>
    </rPh>
    <rPh sb="4" eb="5">
      <t>カワ</t>
    </rPh>
    <phoneticPr fontId="2"/>
  </si>
  <si>
    <t>富　　　山</t>
    <rPh sb="0" eb="1">
      <t>トミ</t>
    </rPh>
    <rPh sb="4" eb="5">
      <t>ヤマ</t>
    </rPh>
    <phoneticPr fontId="2"/>
  </si>
  <si>
    <t>室蘭</t>
    <rPh sb="0" eb="1">
      <t>シツ</t>
    </rPh>
    <rPh sb="1" eb="2">
      <t>ラン</t>
    </rPh>
    <phoneticPr fontId="2"/>
  </si>
  <si>
    <t>室　　蘭</t>
    <rPh sb="0" eb="1">
      <t>シツ</t>
    </rPh>
    <rPh sb="3" eb="4">
      <t>ラン</t>
    </rPh>
    <phoneticPr fontId="2"/>
  </si>
  <si>
    <t>石川</t>
    <rPh sb="0" eb="2">
      <t>イシカワ</t>
    </rPh>
    <phoneticPr fontId="2"/>
  </si>
  <si>
    <t>石　　川</t>
    <rPh sb="0" eb="1">
      <t>イシ</t>
    </rPh>
    <rPh sb="3" eb="4">
      <t>カワ</t>
    </rPh>
    <phoneticPr fontId="2"/>
  </si>
  <si>
    <t>苫 小 牧</t>
    <rPh sb="0" eb="1">
      <t>トマ</t>
    </rPh>
    <phoneticPr fontId="2"/>
  </si>
  <si>
    <t>金　　沢</t>
    <rPh sb="0" eb="1">
      <t>キン</t>
    </rPh>
    <rPh sb="3" eb="4">
      <t>サワ</t>
    </rPh>
    <phoneticPr fontId="2"/>
  </si>
  <si>
    <t>釧路</t>
    <rPh sb="0" eb="1">
      <t>ウデワ</t>
    </rPh>
    <rPh sb="1" eb="2">
      <t>ミチ</t>
    </rPh>
    <phoneticPr fontId="2"/>
  </si>
  <si>
    <t>釧　　路</t>
    <rPh sb="0" eb="1">
      <t>セン</t>
    </rPh>
    <phoneticPr fontId="2"/>
  </si>
  <si>
    <t>長　野</t>
    <rPh sb="0" eb="1">
      <t>チョウ</t>
    </rPh>
    <rPh sb="2" eb="3">
      <t>ノ</t>
    </rPh>
    <phoneticPr fontId="2"/>
  </si>
  <si>
    <t>長　　野</t>
    <rPh sb="0" eb="1">
      <t>チョウ</t>
    </rPh>
    <rPh sb="3" eb="4">
      <t>ノ</t>
    </rPh>
    <phoneticPr fontId="2"/>
  </si>
  <si>
    <t>知　　床</t>
    <rPh sb="0" eb="1">
      <t>チ</t>
    </rPh>
    <phoneticPr fontId="2"/>
  </si>
  <si>
    <t>松　本</t>
    <rPh sb="0" eb="1">
      <t>マツ</t>
    </rPh>
    <rPh sb="2" eb="3">
      <t>ホン</t>
    </rPh>
    <phoneticPr fontId="2"/>
  </si>
  <si>
    <t>諏　訪</t>
    <rPh sb="0" eb="1">
      <t>ハカ</t>
    </rPh>
    <rPh sb="2" eb="3">
      <t>オトズ</t>
    </rPh>
    <phoneticPr fontId="2"/>
  </si>
  <si>
    <t>帯広</t>
    <rPh sb="0" eb="1">
      <t>オビ</t>
    </rPh>
    <rPh sb="1" eb="2">
      <t>ヒロ</t>
    </rPh>
    <phoneticPr fontId="2"/>
  </si>
  <si>
    <t>帯　広</t>
    <rPh sb="0" eb="1">
      <t>オビ</t>
    </rPh>
    <rPh sb="2" eb="3">
      <t>ヒロシ</t>
    </rPh>
    <phoneticPr fontId="2"/>
  </si>
  <si>
    <t>安曇野</t>
    <rPh sb="0" eb="3">
      <t>アズミノ</t>
    </rPh>
    <phoneticPr fontId="2"/>
  </si>
  <si>
    <t>十　勝</t>
    <rPh sb="0" eb="1">
      <t>ジュッ</t>
    </rPh>
    <rPh sb="2" eb="3">
      <t>マサル</t>
    </rPh>
    <phoneticPr fontId="2"/>
  </si>
  <si>
    <t>南信州</t>
    <rPh sb="0" eb="1">
      <t>ミナミ</t>
    </rPh>
    <rPh sb="1" eb="3">
      <t>シンシュウ</t>
    </rPh>
    <phoneticPr fontId="2"/>
  </si>
  <si>
    <t>北見</t>
    <rPh sb="0" eb="1">
      <t>キタ</t>
    </rPh>
    <rPh sb="1" eb="2">
      <t>ミ</t>
    </rPh>
    <phoneticPr fontId="2"/>
  </si>
  <si>
    <t>北　　見</t>
    <rPh sb="0" eb="1">
      <t>キタ</t>
    </rPh>
    <rPh sb="3" eb="4">
      <t>ミ</t>
    </rPh>
    <phoneticPr fontId="2"/>
  </si>
  <si>
    <t>小　　　計</t>
    <rPh sb="0" eb="1">
      <t>ショウ</t>
    </rPh>
    <rPh sb="4" eb="5">
      <t>ケイ</t>
    </rPh>
    <phoneticPr fontId="2"/>
  </si>
  <si>
    <t>愛　　　　　知</t>
    <rPh sb="0" eb="1">
      <t>アイ</t>
    </rPh>
    <rPh sb="6" eb="7">
      <t>チ</t>
    </rPh>
    <phoneticPr fontId="2"/>
  </si>
  <si>
    <t>福　　　井</t>
    <rPh sb="0" eb="1">
      <t>フク</t>
    </rPh>
    <rPh sb="4" eb="5">
      <t>イ</t>
    </rPh>
    <phoneticPr fontId="2"/>
  </si>
  <si>
    <t>岐阜</t>
    <rPh sb="0" eb="2">
      <t>ギフ</t>
    </rPh>
    <phoneticPr fontId="2"/>
  </si>
  <si>
    <t>岐　　阜</t>
    <rPh sb="0" eb="1">
      <t>チマタ</t>
    </rPh>
    <rPh sb="3" eb="4">
      <t>オカ</t>
    </rPh>
    <phoneticPr fontId="2"/>
  </si>
  <si>
    <t>飛　　騨</t>
    <rPh sb="0" eb="1">
      <t>ヒ</t>
    </rPh>
    <rPh sb="3" eb="4">
      <t>ダ</t>
    </rPh>
    <phoneticPr fontId="2"/>
  </si>
  <si>
    <t>宮　　　城</t>
    <rPh sb="0" eb="1">
      <t>ミヤ</t>
    </rPh>
    <rPh sb="4" eb="5">
      <t>シロ</t>
    </rPh>
    <phoneticPr fontId="2"/>
  </si>
  <si>
    <t>青　森</t>
    <rPh sb="0" eb="1">
      <t>アオ</t>
    </rPh>
    <rPh sb="2" eb="3">
      <t>モリ</t>
    </rPh>
    <phoneticPr fontId="2"/>
  </si>
  <si>
    <t>青森</t>
    <rPh sb="0" eb="1">
      <t>アオ</t>
    </rPh>
    <rPh sb="1" eb="2">
      <t>モリ</t>
    </rPh>
    <phoneticPr fontId="2"/>
  </si>
  <si>
    <t>青　森</t>
    <rPh sb="0" eb="1">
      <t>アオ</t>
    </rPh>
    <phoneticPr fontId="2"/>
  </si>
  <si>
    <t>弘　前</t>
    <rPh sb="0" eb="1">
      <t>ヒロシ</t>
    </rPh>
    <phoneticPr fontId="2"/>
  </si>
  <si>
    <t>静　岡</t>
    <rPh sb="0" eb="1">
      <t>セイ</t>
    </rPh>
    <rPh sb="2" eb="3">
      <t>オカ</t>
    </rPh>
    <phoneticPr fontId="2"/>
  </si>
  <si>
    <t>静　　岡</t>
    <rPh sb="0" eb="1">
      <t>セイ</t>
    </rPh>
    <rPh sb="3" eb="4">
      <t>オカ</t>
    </rPh>
    <phoneticPr fontId="2"/>
  </si>
  <si>
    <t>浜　　松</t>
    <rPh sb="0" eb="1">
      <t>ハマ</t>
    </rPh>
    <rPh sb="3" eb="4">
      <t>マツ</t>
    </rPh>
    <phoneticPr fontId="2"/>
  </si>
  <si>
    <t>八　　戸</t>
    <rPh sb="0" eb="1">
      <t>ハチ</t>
    </rPh>
    <rPh sb="3" eb="4">
      <t>ト</t>
    </rPh>
    <phoneticPr fontId="2"/>
  </si>
  <si>
    <t>沼　津</t>
    <rPh sb="0" eb="1">
      <t>ヌマ</t>
    </rPh>
    <rPh sb="2" eb="3">
      <t>ツ</t>
    </rPh>
    <phoneticPr fontId="2"/>
  </si>
  <si>
    <t>岩　手</t>
    <rPh sb="0" eb="1">
      <t>イワ</t>
    </rPh>
    <rPh sb="2" eb="3">
      <t>テ</t>
    </rPh>
    <phoneticPr fontId="2"/>
  </si>
  <si>
    <t>岩　　手</t>
    <rPh sb="0" eb="1">
      <t>イワ</t>
    </rPh>
    <rPh sb="3" eb="4">
      <t>テ</t>
    </rPh>
    <phoneticPr fontId="2"/>
  </si>
  <si>
    <t>伊　豆</t>
    <rPh sb="0" eb="1">
      <t>イ</t>
    </rPh>
    <rPh sb="2" eb="3">
      <t>マメ</t>
    </rPh>
    <phoneticPr fontId="2"/>
  </si>
  <si>
    <t>盛　　岡</t>
    <rPh sb="0" eb="1">
      <t>モリ</t>
    </rPh>
    <rPh sb="3" eb="4">
      <t>オカ</t>
    </rPh>
    <phoneticPr fontId="2"/>
  </si>
  <si>
    <t>富士山</t>
    <rPh sb="0" eb="2">
      <t>フジ</t>
    </rPh>
    <rPh sb="2" eb="3">
      <t>サン</t>
    </rPh>
    <phoneticPr fontId="2"/>
  </si>
  <si>
    <t>平　　泉</t>
    <rPh sb="0" eb="1">
      <t>ヒラ</t>
    </rPh>
    <rPh sb="3" eb="4">
      <t>イズミ</t>
    </rPh>
    <phoneticPr fontId="2"/>
  </si>
  <si>
    <t>愛　知</t>
    <rPh sb="0" eb="1">
      <t>アイ</t>
    </rPh>
    <rPh sb="2" eb="3">
      <t>チ</t>
    </rPh>
    <phoneticPr fontId="2"/>
  </si>
  <si>
    <t>名 古 屋</t>
    <rPh sb="0" eb="1">
      <t>メイ</t>
    </rPh>
    <rPh sb="2" eb="3">
      <t>イニシエ</t>
    </rPh>
    <rPh sb="4" eb="5">
      <t>ヤ</t>
    </rPh>
    <phoneticPr fontId="2"/>
  </si>
  <si>
    <t>宮城</t>
    <rPh sb="0" eb="2">
      <t>ミヤギ</t>
    </rPh>
    <phoneticPr fontId="2"/>
  </si>
  <si>
    <t>宮　　城</t>
    <rPh sb="0" eb="1">
      <t>ミヤ</t>
    </rPh>
    <rPh sb="3" eb="4">
      <t>シロ</t>
    </rPh>
    <phoneticPr fontId="2"/>
  </si>
  <si>
    <t>豊　　橋</t>
    <rPh sb="0" eb="1">
      <t>ユタカ</t>
    </rPh>
    <rPh sb="3" eb="4">
      <t>ハシ</t>
    </rPh>
    <phoneticPr fontId="2"/>
  </si>
  <si>
    <t>仙　　台</t>
    <rPh sb="0" eb="1">
      <t>ヤマト</t>
    </rPh>
    <rPh sb="3" eb="4">
      <t>ダイ</t>
    </rPh>
    <phoneticPr fontId="2"/>
  </si>
  <si>
    <t>三　河</t>
    <rPh sb="0" eb="1">
      <t>３</t>
    </rPh>
    <rPh sb="2" eb="3">
      <t>カワ</t>
    </rPh>
    <phoneticPr fontId="2"/>
  </si>
  <si>
    <t>岡　崎</t>
    <rPh sb="0" eb="1">
      <t>オカ</t>
    </rPh>
    <rPh sb="2" eb="3">
      <t>サキ</t>
    </rPh>
    <phoneticPr fontId="2"/>
  </si>
  <si>
    <t>秋　　　田</t>
    <rPh sb="0" eb="1">
      <t>アキ</t>
    </rPh>
    <rPh sb="4" eb="5">
      <t>タ</t>
    </rPh>
    <phoneticPr fontId="2"/>
  </si>
  <si>
    <t>豊　田</t>
    <rPh sb="0" eb="1">
      <t>トヨ</t>
    </rPh>
    <rPh sb="2" eb="3">
      <t>タ</t>
    </rPh>
    <phoneticPr fontId="2"/>
  </si>
  <si>
    <t>山形</t>
    <rPh sb="0" eb="2">
      <t>ヤマガタ</t>
    </rPh>
    <phoneticPr fontId="2"/>
  </si>
  <si>
    <t>山　　形</t>
    <rPh sb="0" eb="1">
      <t>ヤマ</t>
    </rPh>
    <rPh sb="3" eb="4">
      <t>カタチ</t>
    </rPh>
    <phoneticPr fontId="2"/>
  </si>
  <si>
    <t>庄　　内</t>
    <rPh sb="0" eb="1">
      <t>ショウ</t>
    </rPh>
    <rPh sb="3" eb="4">
      <t>ウチ</t>
    </rPh>
    <phoneticPr fontId="2"/>
  </si>
  <si>
    <t>小　牧</t>
    <rPh sb="0" eb="1">
      <t>ショウ</t>
    </rPh>
    <rPh sb="2" eb="3">
      <t>マキ</t>
    </rPh>
    <phoneticPr fontId="2"/>
  </si>
  <si>
    <t>尾張小牧</t>
    <rPh sb="0" eb="2">
      <t>オワリ</t>
    </rPh>
    <rPh sb="2" eb="4">
      <t>コマキ</t>
    </rPh>
    <phoneticPr fontId="2"/>
  </si>
  <si>
    <t>福　島</t>
    <rPh sb="0" eb="1">
      <t>フク</t>
    </rPh>
    <rPh sb="2" eb="3">
      <t>シマ</t>
    </rPh>
    <phoneticPr fontId="2"/>
  </si>
  <si>
    <t>一　宮</t>
    <rPh sb="0" eb="1">
      <t>１</t>
    </rPh>
    <rPh sb="2" eb="3">
      <t>ミヤ</t>
    </rPh>
    <phoneticPr fontId="2"/>
  </si>
  <si>
    <t>会　津</t>
    <rPh sb="0" eb="1">
      <t>カイ</t>
    </rPh>
    <rPh sb="2" eb="3">
      <t>ツ</t>
    </rPh>
    <phoneticPr fontId="2"/>
  </si>
  <si>
    <t>春日井</t>
    <rPh sb="0" eb="3">
      <t>カスガイ</t>
    </rPh>
    <phoneticPr fontId="2"/>
  </si>
  <si>
    <t>郡　山</t>
    <rPh sb="0" eb="1">
      <t>グン</t>
    </rPh>
    <rPh sb="2" eb="3">
      <t>ヤマ</t>
    </rPh>
    <phoneticPr fontId="2"/>
  </si>
  <si>
    <t>白　河</t>
    <rPh sb="0" eb="1">
      <t>シロ</t>
    </rPh>
    <phoneticPr fontId="2"/>
  </si>
  <si>
    <t>三　重</t>
    <rPh sb="0" eb="1">
      <t>サン</t>
    </rPh>
    <rPh sb="2" eb="3">
      <t>ジュウ</t>
    </rPh>
    <phoneticPr fontId="2"/>
  </si>
  <si>
    <t>三　　重</t>
    <rPh sb="0" eb="1">
      <t>３</t>
    </rPh>
    <rPh sb="3" eb="4">
      <t>ジュウ</t>
    </rPh>
    <phoneticPr fontId="2"/>
  </si>
  <si>
    <t>鈴　　鹿</t>
    <rPh sb="0" eb="1">
      <t>スズ</t>
    </rPh>
    <rPh sb="3" eb="4">
      <t>シカ</t>
    </rPh>
    <phoneticPr fontId="2"/>
  </si>
  <si>
    <t>い わ き</t>
    <phoneticPr fontId="2"/>
  </si>
  <si>
    <t>伊勢志摩</t>
    <rPh sb="0" eb="4">
      <t>イセシマ</t>
    </rPh>
    <phoneticPr fontId="2"/>
  </si>
  <si>
    <t>四 日 市</t>
    <rPh sb="0" eb="1">
      <t>ヨン</t>
    </rPh>
    <rPh sb="2" eb="3">
      <t>ヒ</t>
    </rPh>
    <rPh sb="4" eb="5">
      <t>シ</t>
    </rPh>
    <phoneticPr fontId="2"/>
  </si>
  <si>
    <t>東　　　　　　　京</t>
    <rPh sb="0" eb="1">
      <t>ヒガシ</t>
    </rPh>
    <rPh sb="8" eb="9">
      <t>キョウ</t>
    </rPh>
    <phoneticPr fontId="2"/>
  </si>
  <si>
    <t>茨　城</t>
    <rPh sb="0" eb="1">
      <t>イバラ</t>
    </rPh>
    <rPh sb="2" eb="3">
      <t>シロ</t>
    </rPh>
    <phoneticPr fontId="2"/>
  </si>
  <si>
    <t>水　戸</t>
    <rPh sb="0" eb="1">
      <t>ミズ</t>
    </rPh>
    <rPh sb="2" eb="3">
      <t>ト</t>
    </rPh>
    <phoneticPr fontId="2"/>
  </si>
  <si>
    <t>土浦</t>
    <rPh sb="0" eb="1">
      <t>ツチ</t>
    </rPh>
    <rPh sb="1" eb="2">
      <t>ウラ</t>
    </rPh>
    <phoneticPr fontId="2"/>
  </si>
  <si>
    <t>土　浦</t>
    <rPh sb="0" eb="1">
      <t>ツチ</t>
    </rPh>
    <rPh sb="2" eb="3">
      <t>ウラ</t>
    </rPh>
    <phoneticPr fontId="2"/>
  </si>
  <si>
    <t>つくば</t>
    <phoneticPr fontId="2"/>
  </si>
  <si>
    <t>大　　　阪</t>
    <rPh sb="0" eb="1">
      <t>ダイ</t>
    </rPh>
    <rPh sb="4" eb="5">
      <t>サカ</t>
    </rPh>
    <phoneticPr fontId="2"/>
  </si>
  <si>
    <t>滋　　　賀</t>
    <rPh sb="0" eb="1">
      <t>シゲル</t>
    </rPh>
    <rPh sb="4" eb="5">
      <t>ガ</t>
    </rPh>
    <phoneticPr fontId="2"/>
  </si>
  <si>
    <t>京　　　都</t>
    <rPh sb="0" eb="1">
      <t>キョウ</t>
    </rPh>
    <rPh sb="4" eb="5">
      <t>ミヤコ</t>
    </rPh>
    <phoneticPr fontId="2"/>
  </si>
  <si>
    <t>栃　木</t>
    <rPh sb="0" eb="1">
      <t>トチ</t>
    </rPh>
    <rPh sb="2" eb="3">
      <t>キ</t>
    </rPh>
    <phoneticPr fontId="2"/>
  </si>
  <si>
    <t>宇都宮</t>
    <rPh sb="0" eb="3">
      <t>ウツノミヤ</t>
    </rPh>
    <phoneticPr fontId="2"/>
  </si>
  <si>
    <t>大　阪</t>
    <rPh sb="0" eb="1">
      <t>ダイ</t>
    </rPh>
    <rPh sb="2" eb="3">
      <t>サカ</t>
    </rPh>
    <phoneticPr fontId="2"/>
  </si>
  <si>
    <t>な に わ</t>
    <phoneticPr fontId="2"/>
  </si>
  <si>
    <t>那　須</t>
    <rPh sb="0" eb="1">
      <t>トモ</t>
    </rPh>
    <rPh sb="2" eb="3">
      <t>ス</t>
    </rPh>
    <phoneticPr fontId="2"/>
  </si>
  <si>
    <t>大　　阪</t>
    <rPh sb="0" eb="1">
      <t>ダイ</t>
    </rPh>
    <rPh sb="3" eb="4">
      <t>サカ</t>
    </rPh>
    <phoneticPr fontId="2"/>
  </si>
  <si>
    <t>日　光</t>
    <rPh sb="0" eb="1">
      <t>ヒ</t>
    </rPh>
    <rPh sb="2" eb="3">
      <t>ヒカリ</t>
    </rPh>
    <phoneticPr fontId="2"/>
  </si>
  <si>
    <t>和泉</t>
    <rPh sb="0" eb="1">
      <t>ワ</t>
    </rPh>
    <rPh sb="1" eb="2">
      <t>イズミ</t>
    </rPh>
    <phoneticPr fontId="2"/>
  </si>
  <si>
    <t>和　泉</t>
    <rPh sb="0" eb="1">
      <t>ワ</t>
    </rPh>
    <rPh sb="2" eb="3">
      <t>イズミ</t>
    </rPh>
    <phoneticPr fontId="2"/>
  </si>
  <si>
    <t>堺</t>
    <rPh sb="0" eb="1">
      <t>サカイ</t>
    </rPh>
    <phoneticPr fontId="2"/>
  </si>
  <si>
    <t>と ち ぎ</t>
    <phoneticPr fontId="2"/>
  </si>
  <si>
    <t>群　馬</t>
    <rPh sb="0" eb="1">
      <t>グン</t>
    </rPh>
    <rPh sb="2" eb="3">
      <t>ウマ</t>
    </rPh>
    <phoneticPr fontId="2"/>
  </si>
  <si>
    <t>群　　馬</t>
    <rPh sb="0" eb="1">
      <t>グン</t>
    </rPh>
    <rPh sb="3" eb="4">
      <t>ウマ</t>
    </rPh>
    <phoneticPr fontId="2"/>
  </si>
  <si>
    <t>奈良</t>
    <rPh sb="0" eb="1">
      <t>ナ</t>
    </rPh>
    <rPh sb="1" eb="2">
      <t>リョウ</t>
    </rPh>
    <phoneticPr fontId="2"/>
  </si>
  <si>
    <t>奈　　良</t>
    <rPh sb="0" eb="1">
      <t>ナ</t>
    </rPh>
    <rPh sb="3" eb="4">
      <t>リョウ</t>
    </rPh>
    <phoneticPr fontId="2"/>
  </si>
  <si>
    <t>高　　崎</t>
    <rPh sb="0" eb="1">
      <t>コウ</t>
    </rPh>
    <rPh sb="3" eb="4">
      <t>ザキ</t>
    </rPh>
    <phoneticPr fontId="2"/>
  </si>
  <si>
    <t>飛　　鳥</t>
    <rPh sb="0" eb="1">
      <t>トビ</t>
    </rPh>
    <rPh sb="3" eb="4">
      <t>トリ</t>
    </rPh>
    <phoneticPr fontId="2"/>
  </si>
  <si>
    <t>前　　橋</t>
    <rPh sb="0" eb="1">
      <t>マエ</t>
    </rPh>
    <rPh sb="3" eb="4">
      <t>ハシ</t>
    </rPh>
    <phoneticPr fontId="2"/>
  </si>
  <si>
    <t>和　歌　山</t>
    <rPh sb="0" eb="1">
      <t>ワ</t>
    </rPh>
    <rPh sb="2" eb="3">
      <t>ウタ</t>
    </rPh>
    <rPh sb="4" eb="5">
      <t>ヤマ</t>
    </rPh>
    <phoneticPr fontId="2"/>
  </si>
  <si>
    <t>埼　玉</t>
    <rPh sb="0" eb="1">
      <t>サキ</t>
    </rPh>
    <rPh sb="2" eb="3">
      <t>タマ</t>
    </rPh>
    <phoneticPr fontId="2"/>
  </si>
  <si>
    <t>埼玉</t>
    <rPh sb="0" eb="2">
      <t>サイタマ</t>
    </rPh>
    <phoneticPr fontId="2"/>
  </si>
  <si>
    <t>大　宮</t>
    <rPh sb="0" eb="1">
      <t>ダイ</t>
    </rPh>
    <rPh sb="2" eb="3">
      <t>ミヤ</t>
    </rPh>
    <phoneticPr fontId="2"/>
  </si>
  <si>
    <t>兵庫</t>
    <rPh sb="0" eb="2">
      <t>ヒョウゴ</t>
    </rPh>
    <phoneticPr fontId="2"/>
  </si>
  <si>
    <t>兵　　庫</t>
    <rPh sb="0" eb="1">
      <t>ヘイ</t>
    </rPh>
    <rPh sb="3" eb="4">
      <t>コ</t>
    </rPh>
    <phoneticPr fontId="2"/>
  </si>
  <si>
    <t>川　口</t>
    <rPh sb="0" eb="1">
      <t>カワ</t>
    </rPh>
    <rPh sb="2" eb="3">
      <t>クチ</t>
    </rPh>
    <phoneticPr fontId="2"/>
  </si>
  <si>
    <t>姫　　路</t>
    <rPh sb="0" eb="1">
      <t>ヒメ</t>
    </rPh>
    <rPh sb="3" eb="4">
      <t>ミチ</t>
    </rPh>
    <phoneticPr fontId="2"/>
  </si>
  <si>
    <t>春日部</t>
    <rPh sb="0" eb="3">
      <t>カスカベ</t>
    </rPh>
    <phoneticPr fontId="2"/>
  </si>
  <si>
    <t>広　　島</t>
    <rPh sb="0" eb="1">
      <t>ヒロ</t>
    </rPh>
    <rPh sb="3" eb="4">
      <t>シマ</t>
    </rPh>
    <phoneticPr fontId="2"/>
  </si>
  <si>
    <t>鳥　　　取</t>
    <rPh sb="0" eb="1">
      <t>トリ</t>
    </rPh>
    <rPh sb="4" eb="5">
      <t>トリ</t>
    </rPh>
    <phoneticPr fontId="2"/>
  </si>
  <si>
    <t>越　谷</t>
    <rPh sb="0" eb="1">
      <t>コシ</t>
    </rPh>
    <rPh sb="2" eb="3">
      <t>タニ</t>
    </rPh>
    <phoneticPr fontId="2"/>
  </si>
  <si>
    <t>島根</t>
    <rPh sb="0" eb="1">
      <t>シマ</t>
    </rPh>
    <rPh sb="1" eb="2">
      <t>ネ</t>
    </rPh>
    <phoneticPr fontId="2"/>
  </si>
  <si>
    <t>島　　根</t>
    <rPh sb="0" eb="1">
      <t>シマ</t>
    </rPh>
    <rPh sb="3" eb="4">
      <t>ネ</t>
    </rPh>
    <phoneticPr fontId="2"/>
  </si>
  <si>
    <t>出　　雲</t>
    <rPh sb="0" eb="1">
      <t>デ</t>
    </rPh>
    <rPh sb="3" eb="4">
      <t>クモ</t>
    </rPh>
    <phoneticPr fontId="2"/>
  </si>
  <si>
    <t>所沢</t>
    <rPh sb="0" eb="1">
      <t>トコロ</t>
    </rPh>
    <rPh sb="1" eb="2">
      <t>サワ</t>
    </rPh>
    <phoneticPr fontId="2"/>
  </si>
  <si>
    <t>所　沢</t>
    <rPh sb="0" eb="1">
      <t>トコロ</t>
    </rPh>
    <rPh sb="2" eb="3">
      <t>サワ</t>
    </rPh>
    <phoneticPr fontId="2"/>
  </si>
  <si>
    <t>川　越</t>
    <rPh sb="0" eb="1">
      <t>カワ</t>
    </rPh>
    <rPh sb="2" eb="3">
      <t>コシ</t>
    </rPh>
    <phoneticPr fontId="2"/>
  </si>
  <si>
    <t>岡山</t>
    <rPh sb="0" eb="2">
      <t>オカヤマ</t>
    </rPh>
    <phoneticPr fontId="2"/>
  </si>
  <si>
    <t>岡　　山</t>
    <rPh sb="0" eb="1">
      <t>オカ</t>
    </rPh>
    <rPh sb="3" eb="4">
      <t>ヤマ</t>
    </rPh>
    <phoneticPr fontId="2"/>
  </si>
  <si>
    <t>倉　　敷</t>
    <rPh sb="0" eb="1">
      <t>クラ</t>
    </rPh>
    <rPh sb="3" eb="4">
      <t>シキ</t>
    </rPh>
    <phoneticPr fontId="2"/>
  </si>
  <si>
    <t>熊　　谷</t>
    <rPh sb="0" eb="1">
      <t>クマ</t>
    </rPh>
    <rPh sb="3" eb="4">
      <t>タニ</t>
    </rPh>
    <phoneticPr fontId="2"/>
  </si>
  <si>
    <t>千　　葉</t>
    <rPh sb="0" eb="1">
      <t>セン</t>
    </rPh>
    <rPh sb="3" eb="4">
      <t>ハ</t>
    </rPh>
    <phoneticPr fontId="2"/>
  </si>
  <si>
    <t>千葉</t>
    <rPh sb="0" eb="2">
      <t>チバ</t>
    </rPh>
    <phoneticPr fontId="2"/>
  </si>
  <si>
    <t>千　葉</t>
    <rPh sb="0" eb="1">
      <t>セン</t>
    </rPh>
    <rPh sb="2" eb="3">
      <t>ハ</t>
    </rPh>
    <phoneticPr fontId="2"/>
  </si>
  <si>
    <t>広島</t>
    <rPh sb="0" eb="2">
      <t>ヒロシマ</t>
    </rPh>
    <phoneticPr fontId="2"/>
  </si>
  <si>
    <t>成　田</t>
    <rPh sb="0" eb="1">
      <t>ナル</t>
    </rPh>
    <rPh sb="2" eb="3">
      <t>タ</t>
    </rPh>
    <phoneticPr fontId="2"/>
  </si>
  <si>
    <t>福　　山</t>
    <rPh sb="0" eb="1">
      <t>フク</t>
    </rPh>
    <rPh sb="3" eb="4">
      <t>ヤマ</t>
    </rPh>
    <phoneticPr fontId="2"/>
  </si>
  <si>
    <t>山口</t>
    <rPh sb="0" eb="2">
      <t>ヤマグチ</t>
    </rPh>
    <phoneticPr fontId="2"/>
  </si>
  <si>
    <t>山　　口</t>
    <rPh sb="0" eb="1">
      <t>ヤマ</t>
    </rPh>
    <rPh sb="3" eb="4">
      <t>クチ</t>
    </rPh>
    <phoneticPr fontId="2"/>
  </si>
  <si>
    <t>習志野</t>
    <rPh sb="0" eb="1">
      <t>ナライ</t>
    </rPh>
    <rPh sb="1" eb="2">
      <t>ココロザシ</t>
    </rPh>
    <rPh sb="2" eb="3">
      <t>ノ</t>
    </rPh>
    <phoneticPr fontId="2"/>
  </si>
  <si>
    <t>習志野</t>
    <rPh sb="0" eb="3">
      <t>ナラシノ</t>
    </rPh>
    <phoneticPr fontId="2"/>
  </si>
  <si>
    <t>下　　関</t>
    <rPh sb="0" eb="1">
      <t>シタ</t>
    </rPh>
    <rPh sb="3" eb="4">
      <t>セキ</t>
    </rPh>
    <phoneticPr fontId="2"/>
  </si>
  <si>
    <t>市　川</t>
    <rPh sb="0" eb="1">
      <t>シ</t>
    </rPh>
    <phoneticPr fontId="2"/>
  </si>
  <si>
    <t>船　橋</t>
    <rPh sb="0" eb="1">
      <t>フネ</t>
    </rPh>
    <phoneticPr fontId="2"/>
  </si>
  <si>
    <t>香　川</t>
    <rPh sb="0" eb="1">
      <t>カオリ</t>
    </rPh>
    <rPh sb="2" eb="3">
      <t>カワ</t>
    </rPh>
    <phoneticPr fontId="2"/>
  </si>
  <si>
    <t>徳　　　島</t>
    <rPh sb="0" eb="1">
      <t>トク</t>
    </rPh>
    <rPh sb="4" eb="5">
      <t>シマ</t>
    </rPh>
    <phoneticPr fontId="2"/>
  </si>
  <si>
    <t>袖ヶ浦</t>
    <rPh sb="0" eb="1">
      <t>ソデ</t>
    </rPh>
    <rPh sb="2" eb="3">
      <t>ウラ</t>
    </rPh>
    <phoneticPr fontId="2"/>
  </si>
  <si>
    <t>袖ヶ浦</t>
    <phoneticPr fontId="2"/>
  </si>
  <si>
    <t>香川</t>
    <rPh sb="0" eb="1">
      <t>カオリ</t>
    </rPh>
    <rPh sb="1" eb="2">
      <t>カワ</t>
    </rPh>
    <phoneticPr fontId="2"/>
  </si>
  <si>
    <t>香　　川</t>
    <rPh sb="0" eb="1">
      <t>カオリ</t>
    </rPh>
    <rPh sb="3" eb="4">
      <t>カワ</t>
    </rPh>
    <phoneticPr fontId="2"/>
  </si>
  <si>
    <t>市　原</t>
    <rPh sb="0" eb="1">
      <t>シ</t>
    </rPh>
    <rPh sb="2" eb="3">
      <t>ハラ</t>
    </rPh>
    <phoneticPr fontId="2"/>
  </si>
  <si>
    <t>高　　松</t>
    <rPh sb="0" eb="1">
      <t>タカ</t>
    </rPh>
    <rPh sb="3" eb="4">
      <t>マツ</t>
    </rPh>
    <phoneticPr fontId="2"/>
  </si>
  <si>
    <t>野　田</t>
    <rPh sb="0" eb="1">
      <t>ノ</t>
    </rPh>
    <rPh sb="2" eb="3">
      <t>タ</t>
    </rPh>
    <phoneticPr fontId="2"/>
  </si>
  <si>
    <t>愛　　　媛</t>
    <rPh sb="0" eb="1">
      <t>アイ</t>
    </rPh>
    <rPh sb="4" eb="5">
      <t>ヒメ</t>
    </rPh>
    <phoneticPr fontId="2"/>
  </si>
  <si>
    <t>柏</t>
    <rPh sb="0" eb="1">
      <t>カシワ</t>
    </rPh>
    <phoneticPr fontId="2"/>
  </si>
  <si>
    <t>高　　　知</t>
    <rPh sb="0" eb="1">
      <t>タカ</t>
    </rPh>
    <rPh sb="4" eb="5">
      <t>チ</t>
    </rPh>
    <phoneticPr fontId="2"/>
  </si>
  <si>
    <t>松　戸</t>
    <rPh sb="0" eb="1">
      <t>マツ</t>
    </rPh>
    <phoneticPr fontId="2"/>
  </si>
  <si>
    <t>福　　　岡</t>
    <rPh sb="0" eb="1">
      <t>フク</t>
    </rPh>
    <rPh sb="4" eb="5">
      <t>オカ</t>
    </rPh>
    <phoneticPr fontId="2"/>
  </si>
  <si>
    <t>福　岡</t>
    <rPh sb="0" eb="1">
      <t>フク</t>
    </rPh>
    <rPh sb="2" eb="3">
      <t>オカ</t>
    </rPh>
    <phoneticPr fontId="2"/>
  </si>
  <si>
    <t>福　　岡</t>
    <rPh sb="0" eb="1">
      <t>フク</t>
    </rPh>
    <rPh sb="3" eb="4">
      <t>オカ</t>
    </rPh>
    <phoneticPr fontId="2"/>
  </si>
  <si>
    <t>東　　京</t>
    <rPh sb="0" eb="1">
      <t>ヒガシ</t>
    </rPh>
    <rPh sb="3" eb="4">
      <t>キョウ</t>
    </rPh>
    <phoneticPr fontId="2"/>
  </si>
  <si>
    <t>東京</t>
    <rPh sb="0" eb="2">
      <t>トウキョウ</t>
    </rPh>
    <phoneticPr fontId="2"/>
  </si>
  <si>
    <t>品　川</t>
    <rPh sb="0" eb="1">
      <t>ヒン</t>
    </rPh>
    <rPh sb="2" eb="3">
      <t>カワ</t>
    </rPh>
    <phoneticPr fontId="2"/>
  </si>
  <si>
    <t>北 九 州</t>
    <rPh sb="0" eb="1">
      <t>キタ</t>
    </rPh>
    <rPh sb="2" eb="3">
      <t>キュウ</t>
    </rPh>
    <rPh sb="4" eb="5">
      <t>シュウ</t>
    </rPh>
    <phoneticPr fontId="2"/>
  </si>
  <si>
    <t>世田谷</t>
    <rPh sb="0" eb="3">
      <t>セタガヤ</t>
    </rPh>
    <phoneticPr fontId="2"/>
  </si>
  <si>
    <t>久 留 米</t>
    <rPh sb="0" eb="1">
      <t>ヒサシ</t>
    </rPh>
    <rPh sb="2" eb="3">
      <t>ドメ</t>
    </rPh>
    <rPh sb="4" eb="5">
      <t>ベイ</t>
    </rPh>
    <phoneticPr fontId="2"/>
  </si>
  <si>
    <t>筑　　豊</t>
    <rPh sb="0" eb="1">
      <t>チク</t>
    </rPh>
    <rPh sb="3" eb="4">
      <t>トヨ</t>
    </rPh>
    <phoneticPr fontId="2"/>
  </si>
  <si>
    <t>練　馬</t>
    <rPh sb="0" eb="1">
      <t>ネリ</t>
    </rPh>
    <rPh sb="2" eb="3">
      <t>ウマ</t>
    </rPh>
    <phoneticPr fontId="2"/>
  </si>
  <si>
    <t>佐　　　賀</t>
    <rPh sb="0" eb="1">
      <t>タスク</t>
    </rPh>
    <rPh sb="4" eb="5">
      <t>ガ</t>
    </rPh>
    <phoneticPr fontId="2"/>
  </si>
  <si>
    <t>杉　並</t>
    <rPh sb="0" eb="1">
      <t>スギ</t>
    </rPh>
    <rPh sb="2" eb="3">
      <t>ナミ</t>
    </rPh>
    <phoneticPr fontId="2"/>
  </si>
  <si>
    <t>長崎</t>
    <rPh sb="0" eb="1">
      <t>チョウ</t>
    </rPh>
    <rPh sb="1" eb="2">
      <t>ザキ</t>
    </rPh>
    <phoneticPr fontId="2"/>
  </si>
  <si>
    <t>長　　崎</t>
    <rPh sb="0" eb="1">
      <t>チョウ</t>
    </rPh>
    <rPh sb="3" eb="4">
      <t>ザキ</t>
    </rPh>
    <phoneticPr fontId="2"/>
  </si>
  <si>
    <t>板　橋</t>
    <rPh sb="0" eb="1">
      <t>イタ</t>
    </rPh>
    <rPh sb="2" eb="3">
      <t>ハシ</t>
    </rPh>
    <phoneticPr fontId="2"/>
  </si>
  <si>
    <t>佐 世 保</t>
    <rPh sb="0" eb="1">
      <t>サ</t>
    </rPh>
    <rPh sb="2" eb="3">
      <t>ヨ</t>
    </rPh>
    <rPh sb="4" eb="5">
      <t>ホ</t>
    </rPh>
    <phoneticPr fontId="2"/>
  </si>
  <si>
    <t>厳　　原</t>
    <rPh sb="0" eb="1">
      <t>キビ</t>
    </rPh>
    <rPh sb="3" eb="4">
      <t>ハラ</t>
    </rPh>
    <phoneticPr fontId="2"/>
  </si>
  <si>
    <t>足　立</t>
    <rPh sb="0" eb="1">
      <t>アシ</t>
    </rPh>
    <rPh sb="2" eb="3">
      <t>タテ</t>
    </rPh>
    <phoneticPr fontId="2"/>
  </si>
  <si>
    <t>熊　　　本</t>
    <rPh sb="0" eb="1">
      <t>クマ</t>
    </rPh>
    <rPh sb="4" eb="5">
      <t>ホン</t>
    </rPh>
    <phoneticPr fontId="2"/>
  </si>
  <si>
    <t>江　東</t>
    <rPh sb="0" eb="1">
      <t>エ</t>
    </rPh>
    <rPh sb="2" eb="3">
      <t>ヒガシ</t>
    </rPh>
    <phoneticPr fontId="2"/>
  </si>
  <si>
    <t>大　　　分</t>
    <rPh sb="0" eb="1">
      <t>ダイ</t>
    </rPh>
    <rPh sb="4" eb="5">
      <t>ブン</t>
    </rPh>
    <phoneticPr fontId="2"/>
  </si>
  <si>
    <t>葛　飾</t>
    <rPh sb="0" eb="1">
      <t>クズ</t>
    </rPh>
    <rPh sb="2" eb="3">
      <t>カザリ</t>
    </rPh>
    <phoneticPr fontId="2"/>
  </si>
  <si>
    <t>宮　　　崎</t>
    <rPh sb="0" eb="1">
      <t>ミヤ</t>
    </rPh>
    <rPh sb="4" eb="5">
      <t>ザキ</t>
    </rPh>
    <phoneticPr fontId="2"/>
  </si>
  <si>
    <t>江戸川</t>
    <rPh sb="0" eb="3">
      <t>エドガワ</t>
    </rPh>
    <phoneticPr fontId="2"/>
  </si>
  <si>
    <t>鹿児島</t>
    <rPh sb="0" eb="3">
      <t>カゴシマ</t>
    </rPh>
    <phoneticPr fontId="2"/>
  </si>
  <si>
    <t>鹿 児 島</t>
    <rPh sb="0" eb="1">
      <t>シカ</t>
    </rPh>
    <rPh sb="2" eb="3">
      <t>コ</t>
    </rPh>
    <rPh sb="4" eb="5">
      <t>シマ</t>
    </rPh>
    <phoneticPr fontId="2"/>
  </si>
  <si>
    <t>奄　　美</t>
    <rPh sb="0" eb="1">
      <t>エン</t>
    </rPh>
    <rPh sb="3" eb="4">
      <t>ビ</t>
    </rPh>
    <phoneticPr fontId="2"/>
  </si>
  <si>
    <t>八 王 子</t>
    <rPh sb="0" eb="1">
      <t>ハチ</t>
    </rPh>
    <rPh sb="2" eb="3">
      <t>オウ</t>
    </rPh>
    <rPh sb="4" eb="5">
      <t>コ</t>
    </rPh>
    <phoneticPr fontId="2"/>
  </si>
  <si>
    <t>多　　摩</t>
    <rPh sb="0" eb="1">
      <t>タ</t>
    </rPh>
    <rPh sb="3" eb="4">
      <t>マ</t>
    </rPh>
    <phoneticPr fontId="2"/>
  </si>
  <si>
    <t>沖　縄</t>
    <rPh sb="0" eb="1">
      <t>オキ</t>
    </rPh>
    <rPh sb="2" eb="3">
      <t>ナワ</t>
    </rPh>
    <phoneticPr fontId="2"/>
  </si>
  <si>
    <t>沖　　　縄</t>
    <rPh sb="0" eb="1">
      <t>オキ</t>
    </rPh>
    <rPh sb="4" eb="5">
      <t>ナワ</t>
    </rPh>
    <phoneticPr fontId="2"/>
  </si>
  <si>
    <t>神奈川</t>
    <rPh sb="0" eb="3">
      <t>カナガワ</t>
    </rPh>
    <phoneticPr fontId="2"/>
  </si>
  <si>
    <t>横　浜</t>
    <rPh sb="0" eb="1">
      <t>ヨコ</t>
    </rPh>
    <rPh sb="2" eb="3">
      <t>ハマ</t>
    </rPh>
    <phoneticPr fontId="2"/>
  </si>
  <si>
    <t>宮　　　古</t>
    <rPh sb="0" eb="1">
      <t>ミヤ</t>
    </rPh>
    <rPh sb="4" eb="5">
      <t>フル</t>
    </rPh>
    <phoneticPr fontId="2"/>
  </si>
  <si>
    <t>川　崎</t>
    <rPh sb="0" eb="1">
      <t>カワ</t>
    </rPh>
    <rPh sb="2" eb="3">
      <t>ザキ</t>
    </rPh>
    <phoneticPr fontId="2"/>
  </si>
  <si>
    <t>八　重　山</t>
    <rPh sb="0" eb="1">
      <t>ハチ</t>
    </rPh>
    <rPh sb="2" eb="3">
      <t>ジュウ</t>
    </rPh>
    <rPh sb="4" eb="5">
      <t>ヤマ</t>
    </rPh>
    <phoneticPr fontId="2"/>
  </si>
  <si>
    <t>湘　　南</t>
    <rPh sb="0" eb="1">
      <t>ショウ</t>
    </rPh>
    <rPh sb="3" eb="4">
      <t>ミナミ</t>
    </rPh>
    <phoneticPr fontId="2"/>
  </si>
  <si>
    <t>合　　　　　計</t>
    <rPh sb="0" eb="1">
      <t>ゴウ</t>
    </rPh>
    <rPh sb="6" eb="7">
      <t>ケイ</t>
    </rPh>
    <phoneticPr fontId="2"/>
  </si>
  <si>
    <t>相　　模</t>
    <rPh sb="0" eb="1">
      <t>ソウ</t>
    </rPh>
    <rPh sb="3" eb="4">
      <t>ノット</t>
    </rPh>
    <phoneticPr fontId="2"/>
  </si>
  <si>
    <t>山梨</t>
    <rPh sb="0" eb="2">
      <t>ヤマナシ</t>
    </rPh>
    <phoneticPr fontId="2"/>
  </si>
  <si>
    <t>山　　梨</t>
    <rPh sb="0" eb="1">
      <t>ヤマ</t>
    </rPh>
    <rPh sb="3" eb="4">
      <t>ナシ</t>
    </rPh>
    <phoneticPr fontId="2"/>
  </si>
  <si>
    <t>富 士 山</t>
    <rPh sb="0" eb="1">
      <t>トミ</t>
    </rPh>
    <rPh sb="2" eb="3">
      <t>シ</t>
    </rPh>
    <rPh sb="4" eb="5">
      <t>サン</t>
    </rPh>
    <phoneticPr fontId="2"/>
  </si>
  <si>
    <t>福岡</t>
    <rPh sb="0" eb="2">
      <t>フクオカ</t>
    </rPh>
    <phoneticPr fontId="2"/>
  </si>
  <si>
    <t>奄美</t>
    <rPh sb="0" eb="2">
      <t>アマミ</t>
    </rPh>
    <phoneticPr fontId="2"/>
  </si>
  <si>
    <t>奄　美</t>
    <rPh sb="0" eb="1">
      <t>エン</t>
    </rPh>
    <rPh sb="2" eb="3">
      <t>ビ</t>
    </rPh>
    <phoneticPr fontId="2"/>
  </si>
  <si>
    <t>（令和　８年　５月末）</t>
    <phoneticPr fontId="2"/>
  </si>
  <si>
    <t>（令和　８年　６月末）</t>
    <phoneticPr fontId="2"/>
  </si>
  <si>
    <t>（令和　８年　７月末）</t>
    <phoneticPr fontId="2"/>
  </si>
  <si>
    <t>（令和　８年　８月末）</t>
    <phoneticPr fontId="2"/>
  </si>
  <si>
    <t>（令和　８年　９月末）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</si>
</sst>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14"/>
      <name val="ＭＳ ゴシック"/>
      <family val="3"/>
      <charset val="128"/>
    </font>
    <font>
      <sz val="7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1" xfId="0" applyFont="1" applyBorder="1"/>
    <xf numFmtId="0" fontId="1" fillId="0" borderId="0" xfId="0" applyFont="1"/>
    <xf numFmtId="176" fontId="1" fillId="0" borderId="0" xfId="0" applyNumberFormat="1" applyFont="1"/>
    <xf numFmtId="0" fontId="4" fillId="0" borderId="2" xfId="0" applyFont="1" applyBorder="1"/>
    <xf numFmtId="0" fontId="4" fillId="0" borderId="0" xfId="0" applyFont="1"/>
    <xf numFmtId="0" fontId="4" fillId="0" borderId="0" xfId="0" applyFont="1" applyAlignment="1">
      <alignment horizontal="distributed"/>
    </xf>
    <xf numFmtId="176" fontId="4" fillId="0" borderId="0" xfId="0" applyNumberFormat="1" applyFont="1"/>
    <xf numFmtId="0" fontId="5" fillId="0" borderId="0" xfId="0" applyFont="1"/>
    <xf numFmtId="0" fontId="4" fillId="0" borderId="2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3" fontId="6" fillId="0" borderId="5" xfId="0" applyNumberFormat="1" applyFont="1" applyBorder="1" applyAlignment="1">
      <alignment horizontal="right" vertical="center" shrinkToFit="1"/>
    </xf>
    <xf numFmtId="3" fontId="6" fillId="0" borderId="6" xfId="0" applyNumberFormat="1" applyFont="1" applyBorder="1" applyAlignment="1">
      <alignment horizontal="right" vertical="center" shrinkToFit="1"/>
    </xf>
    <xf numFmtId="3" fontId="6" fillId="0" borderId="7" xfId="0" applyNumberFormat="1" applyFont="1" applyBorder="1" applyAlignment="1">
      <alignment horizontal="right" vertical="center" shrinkToFit="1"/>
    </xf>
    <xf numFmtId="3" fontId="6" fillId="0" borderId="12" xfId="0" applyNumberFormat="1" applyFont="1" applyBorder="1" applyAlignment="1">
      <alignment horizontal="right"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176" fontId="6" fillId="0" borderId="16" xfId="0" applyNumberFormat="1" applyFont="1" applyBorder="1" applyAlignment="1">
      <alignment horizontal="center" vertical="center"/>
    </xf>
    <xf numFmtId="176" fontId="6" fillId="0" borderId="17" xfId="0" applyNumberFormat="1" applyFont="1" applyBorder="1" applyAlignment="1">
      <alignment horizontal="center" vertical="center"/>
    </xf>
    <xf numFmtId="176" fontId="6" fillId="0" borderId="18" xfId="0" applyNumberFormat="1" applyFont="1" applyBorder="1" applyAlignment="1">
      <alignment horizontal="center" vertical="center"/>
    </xf>
    <xf numFmtId="176" fontId="6" fillId="0" borderId="19" xfId="0" applyNumberFormat="1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3" fontId="6" fillId="0" borderId="24" xfId="0" applyNumberFormat="1" applyFont="1" applyBorder="1" applyAlignment="1">
      <alignment horizontal="right" vertical="center" shrinkToFit="1"/>
    </xf>
    <xf numFmtId="3" fontId="6" fillId="0" borderId="23" xfId="0" applyNumberFormat="1" applyFont="1" applyBorder="1" applyAlignment="1">
      <alignment horizontal="right" vertical="center" shrinkToFit="1"/>
    </xf>
    <xf numFmtId="3" fontId="6" fillId="0" borderId="25" xfId="0" applyNumberFormat="1" applyFont="1" applyBorder="1" applyAlignment="1">
      <alignment horizontal="right" vertical="center" shrinkToFit="1"/>
    </xf>
    <xf numFmtId="3" fontId="6" fillId="0" borderId="26" xfId="0" applyNumberFormat="1" applyFont="1" applyBorder="1" applyAlignment="1">
      <alignment horizontal="right" vertical="center" shrinkToFit="1"/>
    </xf>
    <xf numFmtId="0" fontId="6" fillId="0" borderId="25" xfId="0" applyFont="1" applyBorder="1" applyAlignment="1">
      <alignment horizontal="center" vertical="center"/>
    </xf>
    <xf numFmtId="3" fontId="6" fillId="0" borderId="36" xfId="0" applyNumberFormat="1" applyFont="1" applyBorder="1" applyAlignment="1">
      <alignment horizontal="right" vertical="center" shrinkToFit="1"/>
    </xf>
    <xf numFmtId="3" fontId="6" fillId="0" borderId="22" xfId="0" applyNumberFormat="1" applyFont="1" applyBorder="1" applyAlignment="1">
      <alignment horizontal="right" vertical="center" shrinkToFit="1"/>
    </xf>
    <xf numFmtId="3" fontId="6" fillId="0" borderId="39" xfId="0" applyNumberFormat="1" applyFont="1" applyBorder="1" applyAlignment="1">
      <alignment horizontal="right" vertical="center" shrinkToFit="1"/>
    </xf>
    <xf numFmtId="3" fontId="6" fillId="0" borderId="16" xfId="0" applyNumberFormat="1" applyFont="1" applyBorder="1" applyAlignment="1">
      <alignment horizontal="right" vertical="center" shrinkToFit="1"/>
    </xf>
    <xf numFmtId="3" fontId="6" fillId="0" borderId="45" xfId="0" applyNumberFormat="1" applyFont="1" applyBorder="1" applyAlignment="1">
      <alignment horizontal="right" vertical="center" shrinkToFit="1"/>
    </xf>
    <xf numFmtId="3" fontId="6" fillId="0" borderId="18" xfId="0" applyNumberFormat="1" applyFont="1" applyBorder="1" applyAlignment="1">
      <alignment horizontal="right" vertical="center" shrinkToFit="1"/>
    </xf>
    <xf numFmtId="3" fontId="6" fillId="0" borderId="17" xfId="0" applyNumberFormat="1" applyFont="1" applyBorder="1" applyAlignment="1">
      <alignment horizontal="right" vertical="center" shrinkToFit="1"/>
    </xf>
    <xf numFmtId="3" fontId="6" fillId="0" borderId="46" xfId="0" applyNumberFormat="1" applyFont="1" applyBorder="1" applyAlignment="1">
      <alignment horizontal="right" vertical="center" shrinkToFit="1"/>
    </xf>
    <xf numFmtId="3" fontId="6" fillId="0" borderId="47" xfId="0" applyNumberFormat="1" applyFont="1" applyBorder="1" applyAlignment="1">
      <alignment horizontal="right" vertical="center" shrinkToFit="1"/>
    </xf>
    <xf numFmtId="3" fontId="6" fillId="0" borderId="31" xfId="0" applyNumberFormat="1" applyFont="1" applyBorder="1" applyAlignment="1">
      <alignment horizontal="right" vertical="center" shrinkToFit="1"/>
    </xf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3" fontId="6" fillId="0" borderId="42" xfId="0" applyNumberFormat="1" applyFont="1" applyBorder="1" applyAlignment="1">
      <alignment horizontal="right" vertical="center" shrinkToFit="1"/>
    </xf>
    <xf numFmtId="3" fontId="6" fillId="0" borderId="44" xfId="0" applyNumberFormat="1" applyFont="1" applyBorder="1" applyAlignment="1">
      <alignment horizontal="right" vertical="center" shrinkToFit="1"/>
    </xf>
    <xf numFmtId="3" fontId="6" fillId="0" borderId="34" xfId="0" applyNumberFormat="1" applyFont="1" applyBorder="1" applyAlignment="1">
      <alignment horizontal="right" vertical="center" shrinkToFit="1"/>
    </xf>
    <xf numFmtId="3" fontId="6" fillId="0" borderId="35" xfId="0" applyNumberFormat="1" applyFont="1" applyBorder="1" applyAlignment="1">
      <alignment horizontal="right" vertical="center" shrinkToFit="1"/>
    </xf>
    <xf numFmtId="3" fontId="6" fillId="0" borderId="53" xfId="0" applyNumberFormat="1" applyFont="1" applyBorder="1" applyAlignment="1">
      <alignment horizontal="right" vertical="center" shrinkToFit="1"/>
    </xf>
    <xf numFmtId="3" fontId="6" fillId="0" borderId="54" xfId="0" applyNumberFormat="1" applyFont="1" applyBorder="1" applyAlignment="1">
      <alignment horizontal="right" vertical="center" shrinkToFit="1"/>
    </xf>
    <xf numFmtId="0" fontId="4" fillId="0" borderId="13" xfId="0" applyFont="1" applyBorder="1" applyAlignment="1">
      <alignment vertical="center" textRotation="255"/>
    </xf>
    <xf numFmtId="0" fontId="6" fillId="0" borderId="0" xfId="0" applyFont="1"/>
    <xf numFmtId="3" fontId="6" fillId="0" borderId="33" xfId="0" applyNumberFormat="1" applyFont="1" applyBorder="1" applyAlignment="1">
      <alignment horizontal="right" vertical="center" shrinkToFit="1"/>
    </xf>
    <xf numFmtId="3" fontId="6" fillId="0" borderId="55" xfId="0" applyNumberFormat="1" applyFont="1" applyBorder="1" applyAlignment="1">
      <alignment horizontal="right" vertical="center" shrinkToFit="1"/>
    </xf>
    <xf numFmtId="3" fontId="6" fillId="0" borderId="29" xfId="0" applyNumberFormat="1" applyFont="1" applyBorder="1" applyAlignment="1">
      <alignment horizontal="right" vertical="center" shrinkToFit="1"/>
    </xf>
    <xf numFmtId="0" fontId="6" fillId="0" borderId="58" xfId="0" applyFont="1" applyBorder="1" applyAlignment="1">
      <alignment horizontal="center" vertical="center"/>
    </xf>
    <xf numFmtId="3" fontId="6" fillId="0" borderId="61" xfId="0" applyNumberFormat="1" applyFont="1" applyBorder="1" applyAlignment="1">
      <alignment horizontal="right" vertical="center" shrinkToFit="1"/>
    </xf>
    <xf numFmtId="3" fontId="6" fillId="0" borderId="19" xfId="0" applyNumberFormat="1" applyFont="1" applyBorder="1" applyAlignment="1">
      <alignment horizontal="right" vertical="center" shrinkToFit="1"/>
    </xf>
    <xf numFmtId="3" fontId="6" fillId="0" borderId="41" xfId="0" applyNumberFormat="1" applyFont="1" applyBorder="1" applyAlignment="1">
      <alignment horizontal="right" vertical="center" shrinkToFit="1"/>
    </xf>
    <xf numFmtId="3" fontId="6" fillId="0" borderId="62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distributed"/>
    </xf>
    <xf numFmtId="176" fontId="6" fillId="0" borderId="0" xfId="0" applyNumberFormat="1" applyFont="1"/>
    <xf numFmtId="0" fontId="6" fillId="0" borderId="0" xfId="0" applyFont="1" applyAlignment="1">
      <alignment horizontal="center" vertical="center" textRotation="255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76" fontId="6" fillId="0" borderId="8" xfId="0" applyNumberFormat="1" applyFont="1" applyBorder="1"/>
    <xf numFmtId="0" fontId="1" fillId="0" borderId="0" xfId="0" applyFont="1" applyAlignment="1">
      <alignment horizontal="distributed"/>
    </xf>
    <xf numFmtId="0" fontId="6" fillId="0" borderId="10" xfId="0" applyFont="1" applyBorder="1" applyAlignment="1">
      <alignment horizontal="center" vertical="center" textRotation="255"/>
    </xf>
    <xf numFmtId="0" fontId="6" fillId="0" borderId="20" xfId="0" applyFont="1" applyBorder="1" applyAlignment="1">
      <alignment horizontal="center" vertical="center" textRotation="255"/>
    </xf>
    <xf numFmtId="0" fontId="6" fillId="0" borderId="41" xfId="0" applyFont="1" applyBorder="1" applyAlignment="1">
      <alignment horizontal="center" vertical="center" textRotation="255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 textRotation="255"/>
    </xf>
    <xf numFmtId="0" fontId="6" fillId="0" borderId="21" xfId="0" applyFont="1" applyBorder="1" applyAlignment="1">
      <alignment horizontal="center" vertical="center" textRotation="255"/>
    </xf>
    <xf numFmtId="0" fontId="6" fillId="0" borderId="34" xfId="0" applyFont="1" applyBorder="1" applyAlignment="1">
      <alignment horizontal="center" vertical="center" textRotation="255"/>
    </xf>
    <xf numFmtId="0" fontId="6" fillId="0" borderId="37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 wrapText="1"/>
    </xf>
    <xf numFmtId="176" fontId="6" fillId="0" borderId="9" xfId="0" applyNumberFormat="1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 textRotation="255"/>
    </xf>
    <xf numFmtId="0" fontId="6" fillId="0" borderId="40" xfId="0" applyFont="1" applyBorder="1" applyAlignment="1">
      <alignment horizontal="center" vertical="center" textRotation="255"/>
    </xf>
    <xf numFmtId="0" fontId="6" fillId="0" borderId="24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 vertical="center" textRotation="255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textRotation="255"/>
    </xf>
    <xf numFmtId="0" fontId="6" fillId="0" borderId="30" xfId="0" applyFont="1" applyBorder="1" applyAlignment="1">
      <alignment horizontal="center" vertical="center" textRotation="255"/>
    </xf>
    <xf numFmtId="0" fontId="6" fillId="0" borderId="35" xfId="0" applyFont="1" applyBorder="1" applyAlignment="1">
      <alignment horizontal="center" vertical="center" textRotation="255"/>
    </xf>
    <xf numFmtId="0" fontId="6" fillId="0" borderId="23" xfId="0" applyFont="1" applyBorder="1" applyAlignment="1">
      <alignment horizontal="center" vertical="center" textRotation="255"/>
    </xf>
    <xf numFmtId="0" fontId="2" fillId="0" borderId="23" xfId="0" applyFont="1" applyBorder="1" applyAlignment="1">
      <alignment horizontal="center" vertical="center" textRotation="255"/>
    </xf>
    <xf numFmtId="0" fontId="6" fillId="0" borderId="42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07_&#26908;&#26619;&#37096;&#65288;&#26412;&#37096;&#20869;&#20849;&#26377;&#65289;\05_&#26908;&#26619;&#20225;&#30011;&#35506;\100_&#26908;&#26619;&#38306;&#20418;&#26989;&#21209;&#37327;&#12539;&#20445;&#26377;&#25968;\&#26989;&#21209;&#37327;&#12539;&#20445;&#26377;&#25968;(&#30906;&#23450;&#20516;&#65289;\&#20196;&#21644;08&#24180;&#24230;\&#20196;&#21644;8&#24180;9&#26376;\&#26908;&#26619;&#23550;&#35937;&#36605;&#33258;&#21205;&#36554;&#20445;&#26377;&#36554;&#20001;&#25968;&#65288;&#20107;&#21209;&#25152;&#21029;&#65289;00000809.xlsx" TargetMode="External"/><Relationship Id="rId1" Type="http://schemas.openxmlformats.org/officeDocument/2006/relationships/externalLinkPath" Target="file:///L:\07_&#26908;&#26619;&#37096;&#65288;&#26412;&#37096;&#20869;&#20849;&#26377;&#65289;\05_&#26908;&#26619;&#20225;&#30011;&#35506;\100_&#26908;&#26619;&#38306;&#20418;&#26989;&#21209;&#37327;&#12539;&#20445;&#26377;&#25968;\&#26989;&#21209;&#37327;&#12539;&#20445;&#26377;&#25968;(&#30906;&#23450;&#20516;&#65289;\&#20196;&#21644;08&#24180;&#24230;\&#20196;&#21644;8&#24180;9&#26376;\&#26908;&#26619;&#23550;&#35937;&#36605;&#33258;&#21205;&#36554;&#20445;&#26377;&#36554;&#20001;&#25968;&#65288;&#20107;&#21209;&#25152;&#21029;&#65289;000008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505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6B097-9A94-408D-8248-F378095AA803}">
  <sheetPr>
    <pageSetUpPr fitToPage="1"/>
  </sheetPr>
  <dimension ref="A1:X107"/>
  <sheetViews>
    <sheetView topLeftCell="B1" zoomScaleNormal="100" zoomScaleSheetLayoutView="100" workbookViewId="0"/>
  </sheetViews>
  <sheetFormatPr defaultColWidth="9" defaultRowHeight="10.8" x14ac:dyDescent="0.15"/>
  <cols>
    <col min="1" max="1" width="0.21875" style="2" hidden="1" customWidth="1"/>
    <col min="2" max="2" width="2.77734375" style="2" customWidth="1"/>
    <col min="3" max="3" width="3.109375" style="2" customWidth="1"/>
    <col min="4" max="4" width="3.109375" style="65" customWidth="1"/>
    <col min="5" max="5" width="6.6640625" style="65" customWidth="1"/>
    <col min="6" max="6" width="9.109375" style="3" customWidth="1"/>
    <col min="7" max="7" width="7.109375" style="3" customWidth="1"/>
    <col min="8" max="10" width="9.109375" style="3" customWidth="1"/>
    <col min="11" max="12" width="8.109375" style="3" customWidth="1"/>
    <col min="13" max="13" width="3.77734375" style="2" customWidth="1"/>
    <col min="14" max="14" width="2.77734375" style="2" customWidth="1"/>
    <col min="15" max="15" width="3.109375" style="2" customWidth="1"/>
    <col min="16" max="16" width="3.109375" style="65" customWidth="1"/>
    <col min="17" max="17" width="6.6640625" style="65" customWidth="1"/>
    <col min="18" max="18" width="9.109375" style="3" customWidth="1"/>
    <col min="19" max="19" width="7.109375" style="3" customWidth="1"/>
    <col min="20" max="22" width="9.109375" style="3" customWidth="1"/>
    <col min="23" max="24" width="8.109375" style="3" customWidth="1"/>
    <col min="25" max="16384" width="9" style="2"/>
  </cols>
  <sheetData>
    <row r="1" spans="1:24" ht="17.25" customHeight="1" x14ac:dyDescent="0.2">
      <c r="A1" s="1"/>
      <c r="B1" s="82" t="s">
        <v>0</v>
      </c>
      <c r="C1" s="82"/>
      <c r="D1" s="82"/>
      <c r="E1" s="82"/>
      <c r="F1" s="82"/>
      <c r="G1" s="82"/>
      <c r="H1" s="82"/>
      <c r="I1" s="82"/>
      <c r="J1" s="82"/>
      <c r="K1" s="82"/>
      <c r="L1" s="82"/>
      <c r="N1" s="3"/>
      <c r="O1" s="3"/>
      <c r="P1" s="3"/>
      <c r="Q1" s="3"/>
    </row>
    <row r="2" spans="1:24" s="5" customFormat="1" ht="6" customHeight="1" x14ac:dyDescent="0.15">
      <c r="A2" s="4"/>
      <c r="D2" s="6"/>
      <c r="E2" s="6"/>
      <c r="F2" s="7"/>
      <c r="G2" s="7"/>
      <c r="H2" s="7"/>
      <c r="I2" s="7"/>
      <c r="J2" s="7"/>
      <c r="K2" s="7"/>
      <c r="L2" s="7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s="5" customFormat="1" ht="9.9" customHeight="1" x14ac:dyDescent="0.15">
      <c r="A3" s="4"/>
      <c r="B3" s="8" t="s">
        <v>1</v>
      </c>
      <c r="C3" s="8"/>
      <c r="D3" s="6"/>
      <c r="E3" s="6"/>
      <c r="F3" s="7"/>
      <c r="G3" s="7"/>
      <c r="H3" s="7"/>
      <c r="I3" s="7"/>
      <c r="J3" s="7"/>
      <c r="K3" s="7"/>
      <c r="L3" s="7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s="13" customFormat="1" ht="7.5" customHeight="1" x14ac:dyDescent="0.2">
      <c r="A4" s="9"/>
      <c r="B4" s="10"/>
      <c r="C4" s="11"/>
      <c r="D4" s="11"/>
      <c r="E4" s="12"/>
      <c r="F4" s="83" t="s">
        <v>2</v>
      </c>
      <c r="G4" s="84"/>
      <c r="H4" s="85"/>
      <c r="I4" s="86" t="s">
        <v>3</v>
      </c>
      <c r="J4" s="87" t="s">
        <v>4</v>
      </c>
      <c r="K4" s="83" t="s">
        <v>5</v>
      </c>
      <c r="L4" s="88"/>
      <c r="N4" s="66" t="s">
        <v>6</v>
      </c>
      <c r="O4" s="93" t="s">
        <v>7</v>
      </c>
      <c r="P4" s="94" t="s">
        <v>6</v>
      </c>
      <c r="Q4" s="95"/>
      <c r="R4" s="14">
        <v>110122</v>
      </c>
      <c r="S4" s="15">
        <v>5</v>
      </c>
      <c r="T4" s="16">
        <f t="shared" ref="T4:T17" si="0">SUM(R4:S4)</f>
        <v>110127</v>
      </c>
      <c r="U4" s="17">
        <v>389634</v>
      </c>
      <c r="V4" s="17">
        <v>2219</v>
      </c>
      <c r="W4" s="14">
        <v>2742</v>
      </c>
      <c r="X4" s="16">
        <f t="shared" ref="X4:X48" si="1">SUM(T4:V4)</f>
        <v>501980</v>
      </c>
    </row>
    <row r="5" spans="1:24" s="13" customFormat="1" ht="7.5" customHeight="1" x14ac:dyDescent="0.2">
      <c r="A5" s="9"/>
      <c r="B5" s="18"/>
      <c r="C5" s="19"/>
      <c r="D5" s="19"/>
      <c r="E5" s="20"/>
      <c r="F5" s="21" t="s">
        <v>8</v>
      </c>
      <c r="G5" s="22" t="s">
        <v>9</v>
      </c>
      <c r="H5" s="23" t="s">
        <v>10</v>
      </c>
      <c r="I5" s="86"/>
      <c r="J5" s="87"/>
      <c r="K5" s="21" t="s">
        <v>11</v>
      </c>
      <c r="L5" s="24"/>
      <c r="N5" s="67"/>
      <c r="O5" s="79"/>
      <c r="P5" s="96" t="s">
        <v>12</v>
      </c>
      <c r="Q5" s="25" t="s">
        <v>13</v>
      </c>
      <c r="R5" s="26">
        <v>61555</v>
      </c>
      <c r="S5" s="27">
        <v>1</v>
      </c>
      <c r="T5" s="28">
        <f t="shared" si="0"/>
        <v>61556</v>
      </c>
      <c r="U5" s="29">
        <v>171409</v>
      </c>
      <c r="V5" s="29">
        <v>1146</v>
      </c>
      <c r="W5" s="26">
        <v>1063</v>
      </c>
      <c r="X5" s="28">
        <f t="shared" si="1"/>
        <v>234111</v>
      </c>
    </row>
    <row r="6" spans="1:24" s="13" customFormat="1" ht="7.5" customHeight="1" x14ac:dyDescent="0.2">
      <c r="A6" s="9"/>
      <c r="B6" s="66" t="s">
        <v>14</v>
      </c>
      <c r="C6" s="69" t="s">
        <v>15</v>
      </c>
      <c r="D6" s="70"/>
      <c r="E6" s="71"/>
      <c r="F6" s="14">
        <v>92898</v>
      </c>
      <c r="G6" s="15">
        <v>9</v>
      </c>
      <c r="H6" s="16">
        <f t="shared" ref="H6:H54" si="2">SUM(F6:G6)</f>
        <v>92907</v>
      </c>
      <c r="I6" s="17">
        <v>422568</v>
      </c>
      <c r="J6" s="17">
        <v>3623</v>
      </c>
      <c r="K6" s="14">
        <v>12756</v>
      </c>
      <c r="L6" s="16">
        <f t="shared" ref="L6:L54" si="3">SUM(H6:J6)</f>
        <v>519098</v>
      </c>
      <c r="N6" s="67"/>
      <c r="O6" s="79"/>
      <c r="P6" s="97"/>
      <c r="Q6" s="30" t="s">
        <v>16</v>
      </c>
      <c r="R6" s="26">
        <v>31460</v>
      </c>
      <c r="S6" s="27">
        <v>2</v>
      </c>
      <c r="T6" s="28">
        <f t="shared" si="0"/>
        <v>31462</v>
      </c>
      <c r="U6" s="29">
        <v>78853</v>
      </c>
      <c r="V6" s="29">
        <v>330</v>
      </c>
      <c r="W6" s="26">
        <v>516</v>
      </c>
      <c r="X6" s="28">
        <f t="shared" si="1"/>
        <v>110645</v>
      </c>
    </row>
    <row r="7" spans="1:24" s="13" customFormat="1" ht="7.5" customHeight="1" x14ac:dyDescent="0.2">
      <c r="A7" s="9"/>
      <c r="B7" s="67"/>
      <c r="C7" s="72" t="s">
        <v>17</v>
      </c>
      <c r="D7" s="73"/>
      <c r="E7" s="74"/>
      <c r="F7" s="26">
        <v>28577</v>
      </c>
      <c r="G7" s="27">
        <v>1</v>
      </c>
      <c r="H7" s="28">
        <f t="shared" si="2"/>
        <v>28578</v>
      </c>
      <c r="I7" s="29">
        <v>96779</v>
      </c>
      <c r="J7" s="29">
        <v>550</v>
      </c>
      <c r="K7" s="26">
        <v>1135</v>
      </c>
      <c r="L7" s="28">
        <f t="shared" si="3"/>
        <v>125907</v>
      </c>
      <c r="N7" s="67"/>
      <c r="O7" s="80"/>
      <c r="P7" s="98"/>
      <c r="Q7" s="30" t="s">
        <v>10</v>
      </c>
      <c r="R7" s="26">
        <f>SUM(R5:R6)</f>
        <v>93015</v>
      </c>
      <c r="S7" s="27">
        <f>SUM(S5:S6)</f>
        <v>3</v>
      </c>
      <c r="T7" s="28">
        <f t="shared" si="0"/>
        <v>93018</v>
      </c>
      <c r="U7" s="29">
        <f t="shared" ref="U7:W7" si="4">SUM(U5:U6)</f>
        <v>250262</v>
      </c>
      <c r="V7" s="29">
        <f t="shared" si="4"/>
        <v>1476</v>
      </c>
      <c r="W7" s="26">
        <f t="shared" si="4"/>
        <v>1579</v>
      </c>
      <c r="X7" s="28">
        <f t="shared" si="1"/>
        <v>344756</v>
      </c>
    </row>
    <row r="8" spans="1:24" s="13" customFormat="1" ht="7.5" customHeight="1" x14ac:dyDescent="0.2">
      <c r="A8" s="9"/>
      <c r="B8" s="67"/>
      <c r="C8" s="72" t="s">
        <v>18</v>
      </c>
      <c r="D8" s="73"/>
      <c r="E8" s="74"/>
      <c r="F8" s="26">
        <v>42562</v>
      </c>
      <c r="G8" s="27">
        <v>4</v>
      </c>
      <c r="H8" s="28">
        <f t="shared" si="2"/>
        <v>42566</v>
      </c>
      <c r="I8" s="29">
        <v>124845</v>
      </c>
      <c r="J8" s="29">
        <v>830</v>
      </c>
      <c r="K8" s="26">
        <v>1901</v>
      </c>
      <c r="L8" s="28">
        <f>SUM(H8:J8)</f>
        <v>168241</v>
      </c>
      <c r="N8" s="67"/>
      <c r="O8" s="75" t="s">
        <v>19</v>
      </c>
      <c r="P8" s="76"/>
      <c r="Q8" s="77"/>
      <c r="R8" s="26">
        <v>84163</v>
      </c>
      <c r="S8" s="27">
        <v>9</v>
      </c>
      <c r="T8" s="28">
        <f t="shared" si="0"/>
        <v>84172</v>
      </c>
      <c r="U8" s="29">
        <v>294403</v>
      </c>
      <c r="V8" s="29">
        <v>1282</v>
      </c>
      <c r="W8" s="26">
        <v>2227</v>
      </c>
      <c r="X8" s="28">
        <f t="shared" si="1"/>
        <v>379857</v>
      </c>
    </row>
    <row r="9" spans="1:24" s="13" customFormat="1" ht="7.5" customHeight="1" x14ac:dyDescent="0.2">
      <c r="A9" s="9"/>
      <c r="B9" s="67"/>
      <c r="C9" s="78" t="s">
        <v>20</v>
      </c>
      <c r="D9" s="81" t="s">
        <v>21</v>
      </c>
      <c r="E9" s="74"/>
      <c r="F9" s="26">
        <v>22324</v>
      </c>
      <c r="G9" s="27">
        <v>2</v>
      </c>
      <c r="H9" s="28">
        <f t="shared" si="2"/>
        <v>22326</v>
      </c>
      <c r="I9" s="29">
        <v>56748</v>
      </c>
      <c r="J9" s="29">
        <v>313</v>
      </c>
      <c r="K9" s="26">
        <v>625</v>
      </c>
      <c r="L9" s="28">
        <f t="shared" si="3"/>
        <v>79387</v>
      </c>
      <c r="N9" s="67"/>
      <c r="O9" s="92" t="s">
        <v>22</v>
      </c>
      <c r="P9" s="76" t="s">
        <v>23</v>
      </c>
      <c r="Q9" s="77"/>
      <c r="R9" s="26">
        <v>55147</v>
      </c>
      <c r="S9" s="27">
        <v>5</v>
      </c>
      <c r="T9" s="28">
        <f t="shared" si="0"/>
        <v>55152</v>
      </c>
      <c r="U9" s="29">
        <v>153938</v>
      </c>
      <c r="V9" s="29">
        <v>772</v>
      </c>
      <c r="W9" s="26">
        <v>1118</v>
      </c>
      <c r="X9" s="28">
        <f t="shared" si="1"/>
        <v>209862</v>
      </c>
    </row>
    <row r="10" spans="1:24" s="13" customFormat="1" ht="7.5" customHeight="1" x14ac:dyDescent="0.2">
      <c r="A10" s="9"/>
      <c r="B10" s="67"/>
      <c r="C10" s="79"/>
      <c r="D10" s="76" t="s">
        <v>24</v>
      </c>
      <c r="E10" s="77"/>
      <c r="F10" s="26">
        <v>6517</v>
      </c>
      <c r="G10" s="27">
        <v>1</v>
      </c>
      <c r="H10" s="28">
        <f>SUM(F10:G10)</f>
        <v>6518</v>
      </c>
      <c r="I10" s="29">
        <v>38090</v>
      </c>
      <c r="J10" s="29">
        <v>182</v>
      </c>
      <c r="K10" s="26">
        <v>443</v>
      </c>
      <c r="L10" s="28">
        <f>SUM(H10:J10)</f>
        <v>44790</v>
      </c>
      <c r="N10" s="67"/>
      <c r="O10" s="92"/>
      <c r="P10" s="76" t="s">
        <v>25</v>
      </c>
      <c r="Q10" s="77"/>
      <c r="R10" s="26">
        <v>29054</v>
      </c>
      <c r="S10" s="27">
        <v>9</v>
      </c>
      <c r="T10" s="28">
        <f t="shared" si="0"/>
        <v>29063</v>
      </c>
      <c r="U10" s="26">
        <v>132127</v>
      </c>
      <c r="V10" s="26">
        <v>750</v>
      </c>
      <c r="W10" s="26">
        <v>1698</v>
      </c>
      <c r="X10" s="28">
        <f t="shared" si="1"/>
        <v>161940</v>
      </c>
    </row>
    <row r="11" spans="1:24" s="13" customFormat="1" ht="7.5" customHeight="1" x14ac:dyDescent="0.2">
      <c r="A11" s="9"/>
      <c r="B11" s="67"/>
      <c r="C11" s="80"/>
      <c r="D11" s="76" t="s">
        <v>10</v>
      </c>
      <c r="E11" s="77"/>
      <c r="F11" s="26">
        <f>SUM(F9:F10)</f>
        <v>28841</v>
      </c>
      <c r="G11" s="27">
        <f>SUM(G9:G10)</f>
        <v>3</v>
      </c>
      <c r="H11" s="28">
        <f>SUM(F11:G11)</f>
        <v>28844</v>
      </c>
      <c r="I11" s="29">
        <f t="shared" ref="I11:K11" si="5">SUM(I9:I10)</f>
        <v>94838</v>
      </c>
      <c r="J11" s="29">
        <f t="shared" si="5"/>
        <v>495</v>
      </c>
      <c r="K11" s="26">
        <f t="shared" si="5"/>
        <v>1068</v>
      </c>
      <c r="L11" s="28">
        <f>SUM(H11:J11)</f>
        <v>124177</v>
      </c>
      <c r="N11" s="67"/>
      <c r="O11" s="92"/>
      <c r="P11" s="76" t="s">
        <v>10</v>
      </c>
      <c r="Q11" s="77"/>
      <c r="R11" s="26">
        <f>SUM(R9:R10)</f>
        <v>84201</v>
      </c>
      <c r="S11" s="27">
        <f>SUM(S9:S10)</f>
        <v>14</v>
      </c>
      <c r="T11" s="28">
        <f t="shared" si="0"/>
        <v>84215</v>
      </c>
      <c r="U11" s="29">
        <f t="shared" ref="U11:W11" si="6">SUM(U9:U10)</f>
        <v>286065</v>
      </c>
      <c r="V11" s="29">
        <f t="shared" si="6"/>
        <v>1522</v>
      </c>
      <c r="W11" s="26">
        <f t="shared" si="6"/>
        <v>2816</v>
      </c>
      <c r="X11" s="28">
        <f t="shared" si="1"/>
        <v>371802</v>
      </c>
    </row>
    <row r="12" spans="1:24" s="13" customFormat="1" ht="7.5" customHeight="1" x14ac:dyDescent="0.2">
      <c r="A12" s="9"/>
      <c r="B12" s="67"/>
      <c r="C12" s="89" t="s">
        <v>26</v>
      </c>
      <c r="D12" s="81" t="s">
        <v>27</v>
      </c>
      <c r="E12" s="74"/>
      <c r="F12" s="26">
        <v>16163</v>
      </c>
      <c r="G12" s="27">
        <v>1</v>
      </c>
      <c r="H12" s="28">
        <f t="shared" si="2"/>
        <v>16164</v>
      </c>
      <c r="I12" s="29">
        <v>58469</v>
      </c>
      <c r="J12" s="29">
        <v>291</v>
      </c>
      <c r="K12" s="26">
        <v>696</v>
      </c>
      <c r="L12" s="28">
        <f t="shared" si="3"/>
        <v>74924</v>
      </c>
      <c r="N12" s="67"/>
      <c r="O12" s="92" t="s">
        <v>28</v>
      </c>
      <c r="P12" s="76" t="s">
        <v>29</v>
      </c>
      <c r="Q12" s="77"/>
      <c r="R12" s="26">
        <v>150936</v>
      </c>
      <c r="S12" s="27">
        <v>25</v>
      </c>
      <c r="T12" s="28">
        <f t="shared" si="0"/>
        <v>150961</v>
      </c>
      <c r="U12" s="29">
        <v>298745</v>
      </c>
      <c r="V12" s="29">
        <v>2042</v>
      </c>
      <c r="W12" s="26">
        <v>2554</v>
      </c>
      <c r="X12" s="28">
        <f t="shared" si="1"/>
        <v>451748</v>
      </c>
    </row>
    <row r="13" spans="1:24" s="13" customFormat="1" ht="7.5" customHeight="1" x14ac:dyDescent="0.2">
      <c r="A13" s="9"/>
      <c r="B13" s="67"/>
      <c r="C13" s="90"/>
      <c r="D13" s="81" t="s">
        <v>30</v>
      </c>
      <c r="E13" s="74"/>
      <c r="F13" s="26">
        <v>5715</v>
      </c>
      <c r="G13" s="27">
        <v>1</v>
      </c>
      <c r="H13" s="28">
        <f t="shared" si="2"/>
        <v>5716</v>
      </c>
      <c r="I13" s="29">
        <v>10337</v>
      </c>
      <c r="J13" s="29">
        <v>67</v>
      </c>
      <c r="K13" s="26">
        <v>150</v>
      </c>
      <c r="L13" s="28">
        <f t="shared" si="3"/>
        <v>16120</v>
      </c>
      <c r="N13" s="67"/>
      <c r="O13" s="92"/>
      <c r="P13" s="99" t="s">
        <v>31</v>
      </c>
      <c r="Q13" s="30" t="s">
        <v>31</v>
      </c>
      <c r="R13" s="31">
        <v>82622</v>
      </c>
      <c r="S13" s="32">
        <v>13</v>
      </c>
      <c r="T13" s="28">
        <f t="shared" si="0"/>
        <v>82635</v>
      </c>
      <c r="U13" s="33">
        <v>165883</v>
      </c>
      <c r="V13" s="33">
        <v>1149</v>
      </c>
      <c r="W13" s="31">
        <v>1701</v>
      </c>
      <c r="X13" s="28">
        <f t="shared" si="1"/>
        <v>249667</v>
      </c>
    </row>
    <row r="14" spans="1:24" s="13" customFormat="1" ht="7.5" customHeight="1" x14ac:dyDescent="0.2">
      <c r="A14" s="9"/>
      <c r="B14" s="67"/>
      <c r="C14" s="91"/>
      <c r="D14" s="76" t="s">
        <v>10</v>
      </c>
      <c r="E14" s="77"/>
      <c r="F14" s="26">
        <f>SUM(F12:F13)</f>
        <v>21878</v>
      </c>
      <c r="G14" s="27">
        <f>SUM(G12:G13)</f>
        <v>2</v>
      </c>
      <c r="H14" s="28">
        <f t="shared" si="2"/>
        <v>21880</v>
      </c>
      <c r="I14" s="29">
        <f t="shared" ref="I14:J14" si="7">SUM(I12:I13)</f>
        <v>68806</v>
      </c>
      <c r="J14" s="29">
        <f t="shared" si="7"/>
        <v>358</v>
      </c>
      <c r="K14" s="26">
        <f>SUM(K12:K13)</f>
        <v>846</v>
      </c>
      <c r="L14" s="28">
        <f t="shared" si="3"/>
        <v>91044</v>
      </c>
      <c r="N14" s="67"/>
      <c r="O14" s="92"/>
      <c r="P14" s="100"/>
      <c r="Q14" s="30" t="s">
        <v>32</v>
      </c>
      <c r="R14" s="31">
        <v>25859</v>
      </c>
      <c r="S14" s="32">
        <v>5</v>
      </c>
      <c r="T14" s="28">
        <f t="shared" si="0"/>
        <v>25864</v>
      </c>
      <c r="U14" s="33">
        <v>58878</v>
      </c>
      <c r="V14" s="33">
        <v>350</v>
      </c>
      <c r="W14" s="31">
        <v>491</v>
      </c>
      <c r="X14" s="28">
        <f t="shared" si="1"/>
        <v>85092</v>
      </c>
    </row>
    <row r="15" spans="1:24" s="13" customFormat="1" ht="7.5" customHeight="1" x14ac:dyDescent="0.2">
      <c r="A15" s="9"/>
      <c r="B15" s="67"/>
      <c r="C15" s="78" t="s">
        <v>33</v>
      </c>
      <c r="D15" s="81" t="s">
        <v>34</v>
      </c>
      <c r="E15" s="74"/>
      <c r="F15" s="26">
        <v>8697</v>
      </c>
      <c r="G15" s="27">
        <v>1</v>
      </c>
      <c r="H15" s="28">
        <f t="shared" si="2"/>
        <v>8698</v>
      </c>
      <c r="I15" s="29">
        <v>41516</v>
      </c>
      <c r="J15" s="29">
        <v>188</v>
      </c>
      <c r="K15" s="26">
        <v>564</v>
      </c>
      <c r="L15" s="28">
        <f t="shared" si="3"/>
        <v>50402</v>
      </c>
      <c r="N15" s="67"/>
      <c r="O15" s="92"/>
      <c r="P15" s="100"/>
      <c r="Q15" s="30" t="s">
        <v>35</v>
      </c>
      <c r="R15" s="31">
        <v>15309</v>
      </c>
      <c r="S15" s="32">
        <v>1</v>
      </c>
      <c r="T15" s="28">
        <f t="shared" si="0"/>
        <v>15310</v>
      </c>
      <c r="U15" s="33">
        <v>34779</v>
      </c>
      <c r="V15" s="33">
        <v>160</v>
      </c>
      <c r="W15" s="31">
        <v>276</v>
      </c>
      <c r="X15" s="28">
        <f t="shared" si="1"/>
        <v>50249</v>
      </c>
    </row>
    <row r="16" spans="1:24" s="13" customFormat="1" ht="7.5" customHeight="1" x14ac:dyDescent="0.2">
      <c r="A16" s="9"/>
      <c r="B16" s="67"/>
      <c r="C16" s="79"/>
      <c r="D16" s="73" t="s">
        <v>36</v>
      </c>
      <c r="E16" s="74"/>
      <c r="F16" s="26">
        <v>18308</v>
      </c>
      <c r="G16" s="27">
        <v>2</v>
      </c>
      <c r="H16" s="28">
        <f>SUM(F16:G16)</f>
        <v>18310</v>
      </c>
      <c r="I16" s="29">
        <v>39008</v>
      </c>
      <c r="J16" s="29">
        <v>206</v>
      </c>
      <c r="K16" s="26">
        <v>481</v>
      </c>
      <c r="L16" s="28">
        <f t="shared" si="3"/>
        <v>57524</v>
      </c>
      <c r="N16" s="67"/>
      <c r="O16" s="92"/>
      <c r="P16" s="100"/>
      <c r="Q16" s="30" t="s">
        <v>37</v>
      </c>
      <c r="R16" s="31">
        <v>28104</v>
      </c>
      <c r="S16" s="32">
        <v>7</v>
      </c>
      <c r="T16" s="28">
        <f t="shared" si="0"/>
        <v>28111</v>
      </c>
      <c r="U16" s="33">
        <v>48492</v>
      </c>
      <c r="V16" s="33">
        <v>391</v>
      </c>
      <c r="W16" s="31">
        <v>387</v>
      </c>
      <c r="X16" s="28">
        <f>SUM(T16:V16)</f>
        <v>76994</v>
      </c>
    </row>
    <row r="17" spans="1:24" s="13" customFormat="1" ht="7.5" customHeight="1" x14ac:dyDescent="0.2">
      <c r="A17" s="9"/>
      <c r="B17" s="67"/>
      <c r="C17" s="80"/>
      <c r="D17" s="73" t="s">
        <v>10</v>
      </c>
      <c r="E17" s="74"/>
      <c r="F17" s="26">
        <f>SUM(F15:F16)</f>
        <v>27005</v>
      </c>
      <c r="G17" s="27">
        <f>SUM(G15:G16)</f>
        <v>3</v>
      </c>
      <c r="H17" s="28">
        <f t="shared" si="2"/>
        <v>27008</v>
      </c>
      <c r="I17" s="29">
        <f t="shared" ref="I17:K17" si="8">SUM(I15:I16)</f>
        <v>80524</v>
      </c>
      <c r="J17" s="29">
        <f t="shared" si="8"/>
        <v>394</v>
      </c>
      <c r="K17" s="26">
        <f t="shared" si="8"/>
        <v>1045</v>
      </c>
      <c r="L17" s="28">
        <f t="shared" si="3"/>
        <v>107926</v>
      </c>
      <c r="N17" s="67"/>
      <c r="O17" s="92"/>
      <c r="P17" s="100"/>
      <c r="Q17" s="30" t="s">
        <v>10</v>
      </c>
      <c r="R17" s="26">
        <f>SUM(R13:R16)</f>
        <v>151894</v>
      </c>
      <c r="S17" s="27">
        <f>SUM(S13:S16)</f>
        <v>26</v>
      </c>
      <c r="T17" s="28">
        <f t="shared" si="0"/>
        <v>151920</v>
      </c>
      <c r="U17" s="29">
        <f>SUM(U13:U16)</f>
        <v>308032</v>
      </c>
      <c r="V17" s="29">
        <f>SUM(V13:V16)</f>
        <v>2050</v>
      </c>
      <c r="W17" s="26">
        <f>SUM(W13:W16)</f>
        <v>2855</v>
      </c>
      <c r="X17" s="28">
        <f>SUM(T17:V17)</f>
        <v>462002</v>
      </c>
    </row>
    <row r="18" spans="1:24" s="13" customFormat="1" ht="7.5" customHeight="1" x14ac:dyDescent="0.2">
      <c r="A18" s="9"/>
      <c r="B18" s="67"/>
      <c r="C18" s="89" t="s">
        <v>38</v>
      </c>
      <c r="D18" s="81" t="s">
        <v>39</v>
      </c>
      <c r="E18" s="74"/>
      <c r="F18" s="26">
        <v>22370</v>
      </c>
      <c r="G18" s="27">
        <v>2</v>
      </c>
      <c r="H18" s="28">
        <f t="shared" si="2"/>
        <v>22372</v>
      </c>
      <c r="I18" s="29">
        <v>59119</v>
      </c>
      <c r="J18" s="29">
        <v>359</v>
      </c>
      <c r="K18" s="26">
        <v>683</v>
      </c>
      <c r="L18" s="28">
        <f t="shared" si="3"/>
        <v>81850</v>
      </c>
      <c r="N18" s="68"/>
      <c r="O18" s="101" t="s">
        <v>40</v>
      </c>
      <c r="P18" s="102"/>
      <c r="Q18" s="103"/>
      <c r="R18" s="34">
        <f>SUM(R4,R11:R12,R17,R7:R8)</f>
        <v>674331</v>
      </c>
      <c r="S18" s="35">
        <f>SUM(S4,S11:S12,S17,S7:S8)</f>
        <v>82</v>
      </c>
      <c r="T18" s="36">
        <f t="shared" ref="T18" si="9">SUM(R18:S18)</f>
        <v>674413</v>
      </c>
      <c r="U18" s="34">
        <f>SUM(U4,U11:U12,U17,U7:U8)</f>
        <v>1827141</v>
      </c>
      <c r="V18" s="34">
        <f>SUM(V4,V11:V12,V17,V7:V8)</f>
        <v>10591</v>
      </c>
      <c r="W18" s="34">
        <f>SUM(W4,W11:W12,W17,W7:W8)</f>
        <v>14773</v>
      </c>
      <c r="X18" s="36">
        <f t="shared" ref="X18" si="10">SUM(T18:V18)</f>
        <v>2512145</v>
      </c>
    </row>
    <row r="19" spans="1:24" s="13" customFormat="1" ht="7.5" customHeight="1" x14ac:dyDescent="0.2">
      <c r="A19" s="9"/>
      <c r="B19" s="67"/>
      <c r="C19" s="90"/>
      <c r="D19" s="81" t="s">
        <v>30</v>
      </c>
      <c r="E19" s="74"/>
      <c r="F19" s="26">
        <v>2789</v>
      </c>
      <c r="G19" s="27">
        <v>0</v>
      </c>
      <c r="H19" s="28">
        <f t="shared" si="2"/>
        <v>2789</v>
      </c>
      <c r="I19" s="29">
        <v>4174</v>
      </c>
      <c r="J19" s="29">
        <v>37</v>
      </c>
      <c r="K19" s="26">
        <v>56</v>
      </c>
      <c r="L19" s="28">
        <f t="shared" si="3"/>
        <v>7000</v>
      </c>
      <c r="N19" s="66" t="s">
        <v>41</v>
      </c>
      <c r="O19" s="69" t="s">
        <v>42</v>
      </c>
      <c r="P19" s="70"/>
      <c r="Q19" s="71"/>
      <c r="R19" s="26">
        <v>78635</v>
      </c>
      <c r="S19" s="27">
        <v>4</v>
      </c>
      <c r="T19" s="28">
        <f t="shared" ref="T19:T82" si="11">SUM(R19:S19)</f>
        <v>78639</v>
      </c>
      <c r="U19" s="29">
        <v>212204</v>
      </c>
      <c r="V19" s="29">
        <v>1199</v>
      </c>
      <c r="W19" s="26">
        <v>1426</v>
      </c>
      <c r="X19" s="28">
        <f t="shared" si="1"/>
        <v>292042</v>
      </c>
    </row>
    <row r="20" spans="1:24" s="13" customFormat="1" ht="7.5" customHeight="1" x14ac:dyDescent="0.2">
      <c r="A20" s="9"/>
      <c r="B20" s="67"/>
      <c r="C20" s="91"/>
      <c r="D20" s="76" t="s">
        <v>10</v>
      </c>
      <c r="E20" s="77"/>
      <c r="F20" s="26">
        <f>SUM(F18:F19)</f>
        <v>25159</v>
      </c>
      <c r="G20" s="27">
        <f>SUM(G18:G19)</f>
        <v>2</v>
      </c>
      <c r="H20" s="28">
        <f t="shared" si="2"/>
        <v>25161</v>
      </c>
      <c r="I20" s="29">
        <f t="shared" ref="I20:K20" si="12">SUM(I18:I19)</f>
        <v>63293</v>
      </c>
      <c r="J20" s="29">
        <f t="shared" si="12"/>
        <v>396</v>
      </c>
      <c r="K20" s="26">
        <f t="shared" si="12"/>
        <v>739</v>
      </c>
      <c r="L20" s="28">
        <f t="shared" si="3"/>
        <v>88850</v>
      </c>
      <c r="N20" s="67"/>
      <c r="O20" s="78" t="s">
        <v>43</v>
      </c>
      <c r="P20" s="81" t="s">
        <v>44</v>
      </c>
      <c r="Q20" s="74"/>
      <c r="R20" s="26">
        <v>150674</v>
      </c>
      <c r="S20" s="27">
        <v>28</v>
      </c>
      <c r="T20" s="28">
        <f t="shared" si="11"/>
        <v>150702</v>
      </c>
      <c r="U20" s="29">
        <v>482334</v>
      </c>
      <c r="V20" s="29">
        <v>2402</v>
      </c>
      <c r="W20" s="26">
        <v>4671</v>
      </c>
      <c r="X20" s="28">
        <f t="shared" si="1"/>
        <v>635438</v>
      </c>
    </row>
    <row r="21" spans="1:24" s="13" customFormat="1" ht="7.5" customHeight="1" x14ac:dyDescent="0.2">
      <c r="A21" s="9"/>
      <c r="B21" s="68"/>
      <c r="C21" s="101" t="s">
        <v>40</v>
      </c>
      <c r="D21" s="102"/>
      <c r="E21" s="103"/>
      <c r="F21" s="34">
        <f>SUM(F6:F8,F11,F14,F17,F20)</f>
        <v>266920</v>
      </c>
      <c r="G21" s="37">
        <f>SUM(G6:G8,G11,G14,G17,G20)</f>
        <v>24</v>
      </c>
      <c r="H21" s="36">
        <f>SUM(F21:G21)</f>
        <v>266944</v>
      </c>
      <c r="I21" s="38">
        <f>SUM(I6:I8,I11,I14,I17,I20)</f>
        <v>951653</v>
      </c>
      <c r="J21" s="38">
        <f>SUM(J6:J8,J11,J14,J17,J20)</f>
        <v>6646</v>
      </c>
      <c r="K21" s="34">
        <f>SUM(K6:K8,K11,K14,K17,K20)</f>
        <v>19490</v>
      </c>
      <c r="L21" s="36">
        <f>SUM(H21:J21)</f>
        <v>1225243</v>
      </c>
      <c r="N21" s="67"/>
      <c r="O21" s="79"/>
      <c r="P21" s="81" t="s">
        <v>45</v>
      </c>
      <c r="Q21" s="74"/>
      <c r="R21" s="26">
        <v>22330</v>
      </c>
      <c r="S21" s="27">
        <v>5</v>
      </c>
      <c r="T21" s="28">
        <f t="shared" si="11"/>
        <v>22335</v>
      </c>
      <c r="U21" s="29">
        <v>39292</v>
      </c>
      <c r="V21" s="29">
        <v>275</v>
      </c>
      <c r="W21" s="26">
        <v>284</v>
      </c>
      <c r="X21" s="28">
        <f t="shared" si="1"/>
        <v>61902</v>
      </c>
    </row>
    <row r="22" spans="1:24" s="13" customFormat="1" ht="7.5" customHeight="1" x14ac:dyDescent="0.2">
      <c r="A22" s="9"/>
      <c r="B22" s="66" t="s">
        <v>46</v>
      </c>
      <c r="C22" s="93" t="s">
        <v>47</v>
      </c>
      <c r="D22" s="99" t="s">
        <v>48</v>
      </c>
      <c r="E22" s="30" t="s">
        <v>49</v>
      </c>
      <c r="F22" s="26">
        <v>64197</v>
      </c>
      <c r="G22" s="27">
        <v>3</v>
      </c>
      <c r="H22" s="28">
        <f t="shared" si="2"/>
        <v>64200</v>
      </c>
      <c r="I22" s="29">
        <v>157679</v>
      </c>
      <c r="J22" s="29">
        <v>1151</v>
      </c>
      <c r="K22" s="26">
        <v>1280</v>
      </c>
      <c r="L22" s="28">
        <f t="shared" si="3"/>
        <v>223030</v>
      </c>
      <c r="N22" s="67"/>
      <c r="O22" s="80"/>
      <c r="P22" s="81" t="s">
        <v>10</v>
      </c>
      <c r="Q22" s="74"/>
      <c r="R22" s="26">
        <f>SUM(R20:R21)</f>
        <v>173004</v>
      </c>
      <c r="S22" s="27">
        <f>SUM(S20:S21)</f>
        <v>33</v>
      </c>
      <c r="T22" s="28">
        <f t="shared" si="11"/>
        <v>173037</v>
      </c>
      <c r="U22" s="29">
        <f t="shared" ref="U22:W22" si="13">SUM(U20:U21)</f>
        <v>521626</v>
      </c>
      <c r="V22" s="29">
        <f t="shared" si="13"/>
        <v>2677</v>
      </c>
      <c r="W22" s="26">
        <f t="shared" si="13"/>
        <v>4955</v>
      </c>
      <c r="X22" s="28">
        <f t="shared" si="1"/>
        <v>697340</v>
      </c>
    </row>
    <row r="23" spans="1:24" s="13" customFormat="1" ht="7.5" customHeight="1" x14ac:dyDescent="0.2">
      <c r="A23" s="9"/>
      <c r="B23" s="67"/>
      <c r="C23" s="79"/>
      <c r="D23" s="100"/>
      <c r="E23" s="30" t="s">
        <v>50</v>
      </c>
      <c r="F23" s="26">
        <v>18891</v>
      </c>
      <c r="G23" s="27">
        <v>0</v>
      </c>
      <c r="H23" s="28">
        <f t="shared" si="2"/>
        <v>18891</v>
      </c>
      <c r="I23" s="29">
        <v>46578</v>
      </c>
      <c r="J23" s="29">
        <v>315</v>
      </c>
      <c r="K23" s="26">
        <v>344</v>
      </c>
      <c r="L23" s="28">
        <f t="shared" si="3"/>
        <v>65784</v>
      </c>
      <c r="N23" s="67"/>
      <c r="O23" s="78" t="s">
        <v>51</v>
      </c>
      <c r="P23" s="81" t="s">
        <v>52</v>
      </c>
      <c r="Q23" s="74"/>
      <c r="R23" s="26">
        <v>75567</v>
      </c>
      <c r="S23" s="27">
        <v>17</v>
      </c>
      <c r="T23" s="28">
        <f t="shared" si="11"/>
        <v>75584</v>
      </c>
      <c r="U23" s="29">
        <v>273440</v>
      </c>
      <c r="V23" s="29">
        <v>1234</v>
      </c>
      <c r="W23" s="26">
        <v>2486</v>
      </c>
      <c r="X23" s="28">
        <f t="shared" si="1"/>
        <v>350258</v>
      </c>
    </row>
    <row r="24" spans="1:24" s="13" customFormat="1" ht="7.5" customHeight="1" x14ac:dyDescent="0.2">
      <c r="A24" s="9"/>
      <c r="B24" s="67"/>
      <c r="C24" s="79"/>
      <c r="D24" s="100"/>
      <c r="E24" s="30" t="s">
        <v>10</v>
      </c>
      <c r="F24" s="26">
        <f>SUM(F22:F23)</f>
        <v>83088</v>
      </c>
      <c r="G24" s="27">
        <f>SUM(G22:G23)</f>
        <v>3</v>
      </c>
      <c r="H24" s="28">
        <f t="shared" si="2"/>
        <v>83091</v>
      </c>
      <c r="I24" s="29">
        <f t="shared" ref="I24:K24" si="14">SUM(I22:I23)</f>
        <v>204257</v>
      </c>
      <c r="J24" s="29">
        <f t="shared" si="14"/>
        <v>1466</v>
      </c>
      <c r="K24" s="26">
        <f t="shared" si="14"/>
        <v>1624</v>
      </c>
      <c r="L24" s="28">
        <f t="shared" si="3"/>
        <v>288814</v>
      </c>
      <c r="N24" s="67"/>
      <c r="O24" s="79"/>
      <c r="P24" s="81" t="s">
        <v>53</v>
      </c>
      <c r="Q24" s="74"/>
      <c r="R24" s="31">
        <v>103483</v>
      </c>
      <c r="S24" s="32">
        <v>17</v>
      </c>
      <c r="T24" s="39">
        <f t="shared" si="11"/>
        <v>103500</v>
      </c>
      <c r="U24" s="33">
        <v>372701</v>
      </c>
      <c r="V24" s="33">
        <v>1330</v>
      </c>
      <c r="W24" s="31">
        <v>3776</v>
      </c>
      <c r="X24" s="39">
        <f t="shared" si="1"/>
        <v>477531</v>
      </c>
    </row>
    <row r="25" spans="1:24" s="13" customFormat="1" ht="7.5" customHeight="1" x14ac:dyDescent="0.2">
      <c r="A25" s="9"/>
      <c r="B25" s="67"/>
      <c r="C25" s="80"/>
      <c r="D25" s="81" t="s">
        <v>54</v>
      </c>
      <c r="E25" s="74"/>
      <c r="F25" s="26">
        <v>50817</v>
      </c>
      <c r="G25" s="27">
        <v>0</v>
      </c>
      <c r="H25" s="28">
        <f t="shared" si="2"/>
        <v>50817</v>
      </c>
      <c r="I25" s="29">
        <v>119527</v>
      </c>
      <c r="J25" s="29">
        <v>846</v>
      </c>
      <c r="K25" s="26">
        <v>917</v>
      </c>
      <c r="L25" s="28">
        <f t="shared" si="3"/>
        <v>171190</v>
      </c>
      <c r="N25" s="67"/>
      <c r="O25" s="79"/>
      <c r="P25" s="96" t="s">
        <v>55</v>
      </c>
      <c r="Q25" s="30" t="s">
        <v>55</v>
      </c>
      <c r="R25" s="31">
        <v>17379</v>
      </c>
      <c r="S25" s="32">
        <v>1</v>
      </c>
      <c r="T25" s="39">
        <f t="shared" si="11"/>
        <v>17380</v>
      </c>
      <c r="U25" s="33">
        <v>61771</v>
      </c>
      <c r="V25" s="33">
        <v>339</v>
      </c>
      <c r="W25" s="31">
        <v>716</v>
      </c>
      <c r="X25" s="39">
        <f t="shared" si="1"/>
        <v>79490</v>
      </c>
    </row>
    <row r="26" spans="1:24" s="13" customFormat="1" ht="7.5" customHeight="1" x14ac:dyDescent="0.2">
      <c r="A26" s="9"/>
      <c r="B26" s="67"/>
      <c r="C26" s="92" t="s">
        <v>56</v>
      </c>
      <c r="D26" s="104" t="s">
        <v>57</v>
      </c>
      <c r="E26" s="105"/>
      <c r="F26" s="26">
        <v>73840</v>
      </c>
      <c r="G26" s="27">
        <v>7</v>
      </c>
      <c r="H26" s="28">
        <f t="shared" si="2"/>
        <v>73847</v>
      </c>
      <c r="I26" s="29">
        <v>146386</v>
      </c>
      <c r="J26" s="29">
        <v>979</v>
      </c>
      <c r="K26" s="26">
        <v>1168</v>
      </c>
      <c r="L26" s="28">
        <f t="shared" si="3"/>
        <v>221212</v>
      </c>
      <c r="N26" s="67"/>
      <c r="O26" s="79"/>
      <c r="P26" s="97"/>
      <c r="Q26" s="30" t="s">
        <v>58</v>
      </c>
      <c r="R26" s="31">
        <v>36785</v>
      </c>
      <c r="S26" s="32">
        <v>5</v>
      </c>
      <c r="T26" s="39">
        <f t="shared" si="11"/>
        <v>36790</v>
      </c>
      <c r="U26" s="33">
        <v>91979</v>
      </c>
      <c r="V26" s="33">
        <v>555</v>
      </c>
      <c r="W26" s="31">
        <v>784</v>
      </c>
      <c r="X26" s="39">
        <f t="shared" si="1"/>
        <v>129324</v>
      </c>
    </row>
    <row r="27" spans="1:24" s="13" customFormat="1" ht="7.5" customHeight="1" x14ac:dyDescent="0.2">
      <c r="A27" s="9"/>
      <c r="B27" s="67"/>
      <c r="C27" s="92"/>
      <c r="D27" s="81" t="s">
        <v>59</v>
      </c>
      <c r="E27" s="74"/>
      <c r="F27" s="26">
        <v>31099</v>
      </c>
      <c r="G27" s="27">
        <v>1</v>
      </c>
      <c r="H27" s="28">
        <f t="shared" si="2"/>
        <v>31100</v>
      </c>
      <c r="I27" s="29">
        <v>100403</v>
      </c>
      <c r="J27" s="29">
        <v>562</v>
      </c>
      <c r="K27" s="26">
        <v>1201</v>
      </c>
      <c r="L27" s="28">
        <f t="shared" si="3"/>
        <v>132065</v>
      </c>
      <c r="N27" s="67"/>
      <c r="O27" s="79"/>
      <c r="P27" s="97"/>
      <c r="Q27" s="30" t="s">
        <v>60</v>
      </c>
      <c r="R27" s="31">
        <v>42837</v>
      </c>
      <c r="S27" s="27">
        <v>11</v>
      </c>
      <c r="T27" s="28">
        <f t="shared" si="11"/>
        <v>42848</v>
      </c>
      <c r="U27" s="29">
        <v>145876</v>
      </c>
      <c r="V27" s="29">
        <v>674</v>
      </c>
      <c r="W27" s="26">
        <v>1122</v>
      </c>
      <c r="X27" s="28">
        <f t="shared" si="1"/>
        <v>189398</v>
      </c>
    </row>
    <row r="28" spans="1:24" s="13" customFormat="1" ht="7.5" customHeight="1" x14ac:dyDescent="0.2">
      <c r="A28" s="9"/>
      <c r="B28" s="67"/>
      <c r="C28" s="92"/>
      <c r="D28" s="81" t="s">
        <v>61</v>
      </c>
      <c r="E28" s="74"/>
      <c r="F28" s="26">
        <v>35146</v>
      </c>
      <c r="G28" s="27">
        <v>1</v>
      </c>
      <c r="H28" s="28">
        <f t="shared" si="2"/>
        <v>35147</v>
      </c>
      <c r="I28" s="29">
        <v>72654</v>
      </c>
      <c r="J28" s="29">
        <v>346</v>
      </c>
      <c r="K28" s="26">
        <v>424</v>
      </c>
      <c r="L28" s="28">
        <f t="shared" si="3"/>
        <v>108147</v>
      </c>
      <c r="N28" s="67"/>
      <c r="O28" s="80"/>
      <c r="P28" s="98"/>
      <c r="Q28" s="30" t="s">
        <v>10</v>
      </c>
      <c r="R28" s="26">
        <f>SUM(R25:R27)</f>
        <v>97001</v>
      </c>
      <c r="S28" s="27">
        <f>SUM(S25:S27)</f>
        <v>17</v>
      </c>
      <c r="T28" s="39">
        <f t="shared" si="11"/>
        <v>97018</v>
      </c>
      <c r="U28" s="29">
        <f t="shared" ref="U28:W28" si="15">SUM(U25:U27)</f>
        <v>299626</v>
      </c>
      <c r="V28" s="29">
        <f t="shared" si="15"/>
        <v>1568</v>
      </c>
      <c r="W28" s="26">
        <f t="shared" si="15"/>
        <v>2622</v>
      </c>
      <c r="X28" s="39">
        <f t="shared" si="1"/>
        <v>398212</v>
      </c>
    </row>
    <row r="29" spans="1:24" s="13" customFormat="1" ht="7.5" customHeight="1" x14ac:dyDescent="0.2">
      <c r="A29" s="9"/>
      <c r="B29" s="67"/>
      <c r="C29" s="92"/>
      <c r="D29" s="106" t="s">
        <v>10</v>
      </c>
      <c r="E29" s="107"/>
      <c r="F29" s="40">
        <f>SUM(F26:F28)</f>
        <v>140085</v>
      </c>
      <c r="G29" s="27">
        <f>SUM(G26:G28)</f>
        <v>9</v>
      </c>
      <c r="H29" s="28">
        <f t="shared" si="2"/>
        <v>140094</v>
      </c>
      <c r="I29" s="29">
        <f>SUM(I26:I28)</f>
        <v>319443</v>
      </c>
      <c r="J29" s="29">
        <f>SUM(J26:J28)</f>
        <v>1887</v>
      </c>
      <c r="K29" s="26">
        <f>SUM(K26:K28)</f>
        <v>2793</v>
      </c>
      <c r="L29" s="28">
        <f>SUM(H29:J29)</f>
        <v>461424</v>
      </c>
      <c r="N29" s="67"/>
      <c r="O29" s="78" t="s">
        <v>62</v>
      </c>
      <c r="P29" s="81" t="s">
        <v>63</v>
      </c>
      <c r="Q29" s="74"/>
      <c r="R29" s="26">
        <v>130744</v>
      </c>
      <c r="S29" s="27">
        <v>32</v>
      </c>
      <c r="T29" s="28">
        <f t="shared" si="11"/>
        <v>130776</v>
      </c>
      <c r="U29" s="29">
        <v>517395</v>
      </c>
      <c r="V29" s="29">
        <v>3482</v>
      </c>
      <c r="W29" s="26">
        <v>11071</v>
      </c>
      <c r="X29" s="39">
        <f t="shared" si="1"/>
        <v>651653</v>
      </c>
    </row>
    <row r="30" spans="1:24" s="13" customFormat="1" ht="7.5" customHeight="1" x14ac:dyDescent="0.2">
      <c r="A30" s="9"/>
      <c r="B30" s="67"/>
      <c r="C30" s="78" t="s">
        <v>64</v>
      </c>
      <c r="D30" s="81" t="s">
        <v>65</v>
      </c>
      <c r="E30" s="74"/>
      <c r="F30" s="26">
        <v>120571</v>
      </c>
      <c r="G30" s="27">
        <v>8</v>
      </c>
      <c r="H30" s="28">
        <f t="shared" si="2"/>
        <v>120579</v>
      </c>
      <c r="I30" s="29">
        <v>327409</v>
      </c>
      <c r="J30" s="29">
        <v>2541</v>
      </c>
      <c r="K30" s="26">
        <v>2779</v>
      </c>
      <c r="L30" s="28">
        <f t="shared" si="3"/>
        <v>450529</v>
      </c>
      <c r="N30" s="67"/>
      <c r="O30" s="79"/>
      <c r="P30" s="81" t="s">
        <v>66</v>
      </c>
      <c r="Q30" s="74"/>
      <c r="R30" s="26">
        <v>66497</v>
      </c>
      <c r="S30" s="27">
        <v>9</v>
      </c>
      <c r="T30" s="28">
        <f t="shared" si="11"/>
        <v>66506</v>
      </c>
      <c r="U30" s="29">
        <v>188577</v>
      </c>
      <c r="V30" s="29">
        <v>765</v>
      </c>
      <c r="W30" s="26">
        <v>1922</v>
      </c>
      <c r="X30" s="39">
        <f t="shared" si="1"/>
        <v>255848</v>
      </c>
    </row>
    <row r="31" spans="1:24" s="13" customFormat="1" ht="7.5" customHeight="1" x14ac:dyDescent="0.2">
      <c r="A31" s="9"/>
      <c r="B31" s="67"/>
      <c r="C31" s="79"/>
      <c r="D31" s="81" t="s">
        <v>67</v>
      </c>
      <c r="E31" s="74"/>
      <c r="F31" s="26">
        <v>34152</v>
      </c>
      <c r="G31" s="27">
        <v>3</v>
      </c>
      <c r="H31" s="28">
        <f t="shared" si="2"/>
        <v>34155</v>
      </c>
      <c r="I31" s="29">
        <v>160954</v>
      </c>
      <c r="J31" s="29">
        <v>968</v>
      </c>
      <c r="K31" s="26">
        <v>3472</v>
      </c>
      <c r="L31" s="28">
        <f t="shared" si="3"/>
        <v>196077</v>
      </c>
      <c r="N31" s="67"/>
      <c r="O31" s="79"/>
      <c r="P31" s="96" t="s">
        <v>68</v>
      </c>
      <c r="Q31" s="30" t="s">
        <v>68</v>
      </c>
      <c r="R31" s="26">
        <v>46728</v>
      </c>
      <c r="S31" s="27">
        <v>9</v>
      </c>
      <c r="T31" s="28">
        <f t="shared" si="11"/>
        <v>46737</v>
      </c>
      <c r="U31" s="29">
        <v>171096</v>
      </c>
      <c r="V31" s="29">
        <v>773</v>
      </c>
      <c r="W31" s="26">
        <v>2603</v>
      </c>
      <c r="X31" s="39">
        <f t="shared" si="1"/>
        <v>218606</v>
      </c>
    </row>
    <row r="32" spans="1:24" s="13" customFormat="1" ht="7.5" customHeight="1" x14ac:dyDescent="0.2">
      <c r="A32" s="9"/>
      <c r="B32" s="67"/>
      <c r="C32" s="80"/>
      <c r="D32" s="81" t="s">
        <v>10</v>
      </c>
      <c r="E32" s="74"/>
      <c r="F32" s="40">
        <f>SUM(F30:F31)</f>
        <v>154723</v>
      </c>
      <c r="G32" s="27">
        <f>SUM(G30:G31)</f>
        <v>11</v>
      </c>
      <c r="H32" s="28">
        <f t="shared" si="2"/>
        <v>154734</v>
      </c>
      <c r="I32" s="26">
        <f>SUM(I30:I31)</f>
        <v>488363</v>
      </c>
      <c r="J32" s="26">
        <f>SUM(J30:J31)</f>
        <v>3509</v>
      </c>
      <c r="K32" s="26">
        <f>SUM(K30:K31)</f>
        <v>6251</v>
      </c>
      <c r="L32" s="28">
        <f t="shared" si="3"/>
        <v>646606</v>
      </c>
      <c r="N32" s="67"/>
      <c r="O32" s="79"/>
      <c r="P32" s="97"/>
      <c r="Q32" s="30" t="s">
        <v>69</v>
      </c>
      <c r="R32" s="26">
        <v>23623</v>
      </c>
      <c r="S32" s="27">
        <v>5</v>
      </c>
      <c r="T32" s="28">
        <f t="shared" si="11"/>
        <v>23628</v>
      </c>
      <c r="U32" s="29">
        <v>94873</v>
      </c>
      <c r="V32" s="29">
        <v>379</v>
      </c>
      <c r="W32" s="26">
        <v>1306</v>
      </c>
      <c r="X32" s="39">
        <f t="shared" si="1"/>
        <v>118880</v>
      </c>
    </row>
    <row r="33" spans="1:24" s="13" customFormat="1" ht="7.5" customHeight="1" x14ac:dyDescent="0.2">
      <c r="A33" s="41"/>
      <c r="B33" s="67"/>
      <c r="C33" s="72" t="s">
        <v>70</v>
      </c>
      <c r="D33" s="73"/>
      <c r="E33" s="74"/>
      <c r="F33" s="26">
        <v>117286</v>
      </c>
      <c r="G33" s="27">
        <v>6</v>
      </c>
      <c r="H33" s="28">
        <f t="shared" si="2"/>
        <v>117292</v>
      </c>
      <c r="I33" s="29">
        <v>249768</v>
      </c>
      <c r="J33" s="29">
        <v>1925</v>
      </c>
      <c r="K33" s="26">
        <v>2008</v>
      </c>
      <c r="L33" s="28">
        <f t="shared" si="3"/>
        <v>368985</v>
      </c>
      <c r="N33" s="67"/>
      <c r="O33" s="79"/>
      <c r="P33" s="97"/>
      <c r="Q33" s="30" t="s">
        <v>71</v>
      </c>
      <c r="R33" s="40">
        <v>25581</v>
      </c>
      <c r="S33" s="27">
        <v>12</v>
      </c>
      <c r="T33" s="28">
        <f t="shared" si="11"/>
        <v>25593</v>
      </c>
      <c r="U33" s="26">
        <v>85406</v>
      </c>
      <c r="V33" s="26">
        <v>433</v>
      </c>
      <c r="W33" s="26">
        <v>1108</v>
      </c>
      <c r="X33" s="28">
        <f t="shared" si="1"/>
        <v>111432</v>
      </c>
    </row>
    <row r="34" spans="1:24" s="13" customFormat="1" ht="7.5" customHeight="1" x14ac:dyDescent="0.2">
      <c r="A34" s="42"/>
      <c r="B34" s="67"/>
      <c r="C34" s="78" t="s">
        <v>72</v>
      </c>
      <c r="D34" s="81" t="s">
        <v>73</v>
      </c>
      <c r="E34" s="74"/>
      <c r="F34" s="26">
        <v>90284</v>
      </c>
      <c r="G34" s="27">
        <v>7</v>
      </c>
      <c r="H34" s="28">
        <f t="shared" si="2"/>
        <v>90291</v>
      </c>
      <c r="I34" s="29">
        <v>212445</v>
      </c>
      <c r="J34" s="29">
        <v>1572</v>
      </c>
      <c r="K34" s="26">
        <v>1621</v>
      </c>
      <c r="L34" s="28">
        <f t="shared" si="3"/>
        <v>304308</v>
      </c>
      <c r="N34" s="67"/>
      <c r="O34" s="79"/>
      <c r="P34" s="98"/>
      <c r="Q34" s="30" t="s">
        <v>10</v>
      </c>
      <c r="R34" s="26">
        <f>SUM(R31:R33)</f>
        <v>95932</v>
      </c>
      <c r="S34" s="27">
        <f>SUM(S31:S33)</f>
        <v>26</v>
      </c>
      <c r="T34" s="28">
        <f t="shared" si="11"/>
        <v>95958</v>
      </c>
      <c r="U34" s="29">
        <f t="shared" ref="U34:W34" si="16">SUM(U31:U33)</f>
        <v>351375</v>
      </c>
      <c r="V34" s="29">
        <f t="shared" si="16"/>
        <v>1585</v>
      </c>
      <c r="W34" s="26">
        <f t="shared" si="16"/>
        <v>5017</v>
      </c>
      <c r="X34" s="39">
        <f t="shared" si="1"/>
        <v>448918</v>
      </c>
    </row>
    <row r="35" spans="1:24" s="13" customFormat="1" ht="7.5" customHeight="1" x14ac:dyDescent="0.2">
      <c r="A35" s="42"/>
      <c r="B35" s="67"/>
      <c r="C35" s="80"/>
      <c r="D35" s="81" t="s">
        <v>74</v>
      </c>
      <c r="E35" s="74"/>
      <c r="F35" s="26">
        <v>31946</v>
      </c>
      <c r="G35" s="27">
        <v>2</v>
      </c>
      <c r="H35" s="28">
        <f t="shared" si="2"/>
        <v>31948</v>
      </c>
      <c r="I35" s="29">
        <v>75067</v>
      </c>
      <c r="J35" s="29">
        <v>687</v>
      </c>
      <c r="K35" s="26">
        <v>432</v>
      </c>
      <c r="L35" s="28">
        <f t="shared" si="3"/>
        <v>107702</v>
      </c>
      <c r="N35" s="67"/>
      <c r="O35" s="79"/>
      <c r="P35" s="96" t="s">
        <v>75</v>
      </c>
      <c r="Q35" s="30" t="s">
        <v>76</v>
      </c>
      <c r="R35" s="26">
        <v>42920</v>
      </c>
      <c r="S35" s="27">
        <v>9</v>
      </c>
      <c r="T35" s="28">
        <f t="shared" si="11"/>
        <v>42929</v>
      </c>
      <c r="U35" s="29">
        <v>194499</v>
      </c>
      <c r="V35" s="29">
        <v>986</v>
      </c>
      <c r="W35" s="26">
        <v>3084</v>
      </c>
      <c r="X35" s="39">
        <f t="shared" si="1"/>
        <v>238414</v>
      </c>
    </row>
    <row r="36" spans="1:24" s="13" customFormat="1" ht="7.5" customHeight="1" x14ac:dyDescent="0.2">
      <c r="A36" s="42"/>
      <c r="B36" s="67"/>
      <c r="C36" s="78" t="s">
        <v>77</v>
      </c>
      <c r="D36" s="96" t="s">
        <v>77</v>
      </c>
      <c r="E36" s="30" t="s">
        <v>77</v>
      </c>
      <c r="F36" s="26">
        <v>80797</v>
      </c>
      <c r="G36" s="27">
        <v>4</v>
      </c>
      <c r="H36" s="28">
        <f t="shared" si="2"/>
        <v>80801</v>
      </c>
      <c r="I36" s="29">
        <v>193525</v>
      </c>
      <c r="J36" s="29">
        <v>1177</v>
      </c>
      <c r="K36" s="26">
        <v>1356</v>
      </c>
      <c r="L36" s="28">
        <f t="shared" si="3"/>
        <v>275503</v>
      </c>
      <c r="N36" s="67"/>
      <c r="O36" s="79"/>
      <c r="P36" s="97"/>
      <c r="Q36" s="30" t="s">
        <v>78</v>
      </c>
      <c r="R36" s="26">
        <v>14372</v>
      </c>
      <c r="S36" s="27">
        <v>5</v>
      </c>
      <c r="T36" s="28">
        <f t="shared" si="11"/>
        <v>14377</v>
      </c>
      <c r="U36" s="29">
        <v>82223</v>
      </c>
      <c r="V36" s="29">
        <v>515</v>
      </c>
      <c r="W36" s="26">
        <v>1179</v>
      </c>
      <c r="X36" s="39">
        <f t="shared" si="1"/>
        <v>97115</v>
      </c>
    </row>
    <row r="37" spans="1:24" s="13" customFormat="1" ht="7.5" customHeight="1" x14ac:dyDescent="0.2">
      <c r="A37" s="42"/>
      <c r="B37" s="67"/>
      <c r="C37" s="79"/>
      <c r="D37" s="97"/>
      <c r="E37" s="30" t="s">
        <v>79</v>
      </c>
      <c r="F37" s="26">
        <v>34602</v>
      </c>
      <c r="G37" s="27">
        <v>2</v>
      </c>
      <c r="H37" s="28">
        <f t="shared" si="2"/>
        <v>34604</v>
      </c>
      <c r="I37" s="29">
        <v>61582</v>
      </c>
      <c r="J37" s="29">
        <v>764</v>
      </c>
      <c r="K37" s="26">
        <v>599</v>
      </c>
      <c r="L37" s="28">
        <f t="shared" si="3"/>
        <v>96950</v>
      </c>
      <c r="N37" s="67"/>
      <c r="O37" s="79"/>
      <c r="P37" s="97"/>
      <c r="Q37" s="30" t="s">
        <v>80</v>
      </c>
      <c r="R37" s="26">
        <v>10805</v>
      </c>
      <c r="S37" s="27">
        <v>1</v>
      </c>
      <c r="T37" s="28">
        <f t="shared" si="11"/>
        <v>10806</v>
      </c>
      <c r="U37" s="29">
        <v>57102</v>
      </c>
      <c r="V37" s="29">
        <v>262</v>
      </c>
      <c r="W37" s="26">
        <v>694</v>
      </c>
      <c r="X37" s="28">
        <f t="shared" si="1"/>
        <v>68170</v>
      </c>
    </row>
    <row r="38" spans="1:24" s="13" customFormat="1" ht="7.5" customHeight="1" x14ac:dyDescent="0.2">
      <c r="A38" s="42"/>
      <c r="B38" s="67"/>
      <c r="C38" s="79"/>
      <c r="D38" s="97"/>
      <c r="E38" s="30" t="s">
        <v>81</v>
      </c>
      <c r="F38" s="26">
        <v>22534</v>
      </c>
      <c r="G38" s="27">
        <v>0</v>
      </c>
      <c r="H38" s="28">
        <f t="shared" si="2"/>
        <v>22534</v>
      </c>
      <c r="I38" s="29">
        <v>76317</v>
      </c>
      <c r="J38" s="29">
        <v>497</v>
      </c>
      <c r="K38" s="26">
        <v>971</v>
      </c>
      <c r="L38" s="28">
        <f t="shared" si="3"/>
        <v>99348</v>
      </c>
      <c r="N38" s="67"/>
      <c r="O38" s="80"/>
      <c r="P38" s="98"/>
      <c r="Q38" s="30" t="s">
        <v>10</v>
      </c>
      <c r="R38" s="26">
        <f>SUM(R35:R37)</f>
        <v>68097</v>
      </c>
      <c r="S38" s="27">
        <f>SUM(S35:S37)</f>
        <v>15</v>
      </c>
      <c r="T38" s="28">
        <f t="shared" si="11"/>
        <v>68112</v>
      </c>
      <c r="U38" s="29">
        <f t="shared" ref="U38:W38" si="17">SUM(U35:U37)</f>
        <v>333824</v>
      </c>
      <c r="V38" s="29">
        <f t="shared" si="17"/>
        <v>1763</v>
      </c>
      <c r="W38" s="26">
        <f t="shared" si="17"/>
        <v>4957</v>
      </c>
      <c r="X38" s="39">
        <f t="shared" si="1"/>
        <v>403699</v>
      </c>
    </row>
    <row r="39" spans="1:24" s="13" customFormat="1" ht="7.5" customHeight="1" x14ac:dyDescent="0.2">
      <c r="A39" s="42"/>
      <c r="B39" s="67"/>
      <c r="C39" s="79"/>
      <c r="D39" s="97"/>
      <c r="E39" s="30" t="s">
        <v>82</v>
      </c>
      <c r="F39" s="40">
        <v>12136</v>
      </c>
      <c r="G39" s="27">
        <v>0</v>
      </c>
      <c r="H39" s="28">
        <f t="shared" si="2"/>
        <v>12136</v>
      </c>
      <c r="I39" s="40">
        <v>28079</v>
      </c>
      <c r="J39" s="40">
        <v>205</v>
      </c>
      <c r="K39" s="26">
        <v>243</v>
      </c>
      <c r="L39" s="28">
        <f t="shared" si="3"/>
        <v>40420</v>
      </c>
      <c r="N39" s="67"/>
      <c r="O39" s="78" t="s">
        <v>83</v>
      </c>
      <c r="P39" s="81" t="s">
        <v>84</v>
      </c>
      <c r="Q39" s="74"/>
      <c r="R39" s="26">
        <v>100842</v>
      </c>
      <c r="S39" s="27">
        <v>8</v>
      </c>
      <c r="T39" s="28">
        <f t="shared" ref="T39:T41" si="18">SUM(R39:S39)</f>
        <v>100850</v>
      </c>
      <c r="U39" s="29">
        <v>273106</v>
      </c>
      <c r="V39" s="29">
        <v>1924</v>
      </c>
      <c r="W39" s="26">
        <v>2499</v>
      </c>
      <c r="X39" s="39">
        <f t="shared" si="1"/>
        <v>375880</v>
      </c>
    </row>
    <row r="40" spans="1:24" s="13" customFormat="1" ht="7.5" customHeight="1" x14ac:dyDescent="0.2">
      <c r="A40" s="42"/>
      <c r="B40" s="67"/>
      <c r="C40" s="79"/>
      <c r="D40" s="98"/>
      <c r="E40" s="30" t="s">
        <v>10</v>
      </c>
      <c r="F40" s="40">
        <f>SUM(F36:F39)</f>
        <v>150069</v>
      </c>
      <c r="G40" s="27">
        <f>SUM(G36:G39)</f>
        <v>6</v>
      </c>
      <c r="H40" s="28">
        <f t="shared" si="2"/>
        <v>150075</v>
      </c>
      <c r="I40" s="26">
        <f>SUM(I36:I39)</f>
        <v>359503</v>
      </c>
      <c r="J40" s="26">
        <f>SUM(J36:J39)</f>
        <v>2643</v>
      </c>
      <c r="K40" s="26">
        <f>SUM(K36:K39)</f>
        <v>3169</v>
      </c>
      <c r="L40" s="28">
        <f t="shared" si="3"/>
        <v>512221</v>
      </c>
      <c r="N40" s="67"/>
      <c r="O40" s="79"/>
      <c r="P40" s="81" t="s">
        <v>85</v>
      </c>
      <c r="Q40" s="74"/>
      <c r="R40" s="26">
        <v>23582</v>
      </c>
      <c r="S40" s="27">
        <v>6</v>
      </c>
      <c r="T40" s="28">
        <f t="shared" si="18"/>
        <v>23588</v>
      </c>
      <c r="U40" s="29">
        <v>72452</v>
      </c>
      <c r="V40" s="29">
        <v>321</v>
      </c>
      <c r="W40" s="26">
        <v>824</v>
      </c>
      <c r="X40" s="39">
        <f t="shared" si="1"/>
        <v>96361</v>
      </c>
    </row>
    <row r="41" spans="1:24" s="13" customFormat="1" ht="7.5" customHeight="1" x14ac:dyDescent="0.2">
      <c r="A41" s="42"/>
      <c r="B41" s="67"/>
      <c r="C41" s="80"/>
      <c r="D41" s="81" t="s">
        <v>86</v>
      </c>
      <c r="E41" s="74"/>
      <c r="F41" s="26">
        <v>45062</v>
      </c>
      <c r="G41" s="27">
        <v>2</v>
      </c>
      <c r="H41" s="28">
        <f t="shared" si="2"/>
        <v>45064</v>
      </c>
      <c r="I41" s="29">
        <v>111040</v>
      </c>
      <c r="J41" s="29">
        <v>647</v>
      </c>
      <c r="K41" s="26">
        <v>867</v>
      </c>
      <c r="L41" s="28">
        <f t="shared" si="3"/>
        <v>156751</v>
      </c>
      <c r="N41" s="67"/>
      <c r="O41" s="79"/>
      <c r="P41" s="81" t="s">
        <v>87</v>
      </c>
      <c r="Q41" s="74"/>
      <c r="R41" s="26">
        <v>28315</v>
      </c>
      <c r="S41" s="27">
        <v>0</v>
      </c>
      <c r="T41" s="28">
        <f t="shared" si="18"/>
        <v>28315</v>
      </c>
      <c r="U41" s="29">
        <v>71253</v>
      </c>
      <c r="V41" s="29">
        <v>591</v>
      </c>
      <c r="W41" s="26">
        <v>414</v>
      </c>
      <c r="X41" s="39">
        <f t="shared" si="1"/>
        <v>100159</v>
      </c>
    </row>
    <row r="42" spans="1:24" s="13" customFormat="1" ht="7.5" customHeight="1" x14ac:dyDescent="0.2">
      <c r="A42" s="42"/>
      <c r="B42" s="68"/>
      <c r="C42" s="101" t="s">
        <v>40</v>
      </c>
      <c r="D42" s="102"/>
      <c r="E42" s="103"/>
      <c r="F42" s="43">
        <f>SUM(F24:F25,F29,F32:F35,F40:F41)</f>
        <v>863360</v>
      </c>
      <c r="G42" s="37">
        <f>SUM(G24:G25,G29,G32:G35,G40:G41)</f>
        <v>46</v>
      </c>
      <c r="H42" s="36">
        <f t="shared" si="2"/>
        <v>863406</v>
      </c>
      <c r="I42" s="34">
        <f t="shared" ref="I42:K42" si="19">SUM(I24:I25,I29,I32:I35,I40:I41)</f>
        <v>2139413</v>
      </c>
      <c r="J42" s="34">
        <f t="shared" si="19"/>
        <v>15182</v>
      </c>
      <c r="K42" s="34">
        <f t="shared" si="19"/>
        <v>19682</v>
      </c>
      <c r="L42" s="44">
        <f>SUM(H42:J42)</f>
        <v>3018001</v>
      </c>
      <c r="N42" s="67"/>
      <c r="O42" s="79"/>
      <c r="P42" s="81" t="s">
        <v>88</v>
      </c>
      <c r="Q42" s="74"/>
      <c r="R42" s="31">
        <v>22847</v>
      </c>
      <c r="S42" s="32">
        <v>12</v>
      </c>
      <c r="T42" s="28">
        <f t="shared" si="11"/>
        <v>22859</v>
      </c>
      <c r="U42" s="33">
        <v>77055</v>
      </c>
      <c r="V42" s="33">
        <v>514</v>
      </c>
      <c r="W42" s="31">
        <v>1015</v>
      </c>
      <c r="X42" s="39">
        <f t="shared" si="1"/>
        <v>100428</v>
      </c>
    </row>
    <row r="43" spans="1:24" s="13" customFormat="1" ht="7.5" customHeight="1" x14ac:dyDescent="0.2">
      <c r="A43" s="42"/>
      <c r="B43" s="66" t="s">
        <v>89</v>
      </c>
      <c r="C43" s="93" t="s">
        <v>90</v>
      </c>
      <c r="D43" s="108" t="s">
        <v>91</v>
      </c>
      <c r="E43" s="71"/>
      <c r="F43" s="14">
        <v>133907</v>
      </c>
      <c r="G43" s="15">
        <v>12</v>
      </c>
      <c r="H43" s="16">
        <f t="shared" si="2"/>
        <v>133919</v>
      </c>
      <c r="I43" s="17">
        <v>336372</v>
      </c>
      <c r="J43" s="17">
        <v>1704</v>
      </c>
      <c r="K43" s="14">
        <v>3037</v>
      </c>
      <c r="L43" s="16">
        <f t="shared" si="3"/>
        <v>471995</v>
      </c>
      <c r="N43" s="67"/>
      <c r="O43" s="80"/>
      <c r="P43" s="81" t="s">
        <v>10</v>
      </c>
      <c r="Q43" s="74"/>
      <c r="R43" s="26">
        <f>SUM(R39:R42)</f>
        <v>175586</v>
      </c>
      <c r="S43" s="27">
        <f>SUM(S39:S42)</f>
        <v>26</v>
      </c>
      <c r="T43" s="28">
        <f t="shared" si="11"/>
        <v>175612</v>
      </c>
      <c r="U43" s="29">
        <f t="shared" ref="U43:W43" si="20">SUM(U39:U42)</f>
        <v>493866</v>
      </c>
      <c r="V43" s="29">
        <f t="shared" si="20"/>
        <v>3350</v>
      </c>
      <c r="W43" s="26">
        <f t="shared" si="20"/>
        <v>4752</v>
      </c>
      <c r="X43" s="28">
        <f t="shared" si="1"/>
        <v>672828</v>
      </c>
    </row>
    <row r="44" spans="1:24" s="13" customFormat="1" ht="7.5" customHeight="1" x14ac:dyDescent="0.2">
      <c r="A44" s="42"/>
      <c r="B44" s="67"/>
      <c r="C44" s="79"/>
      <c r="D44" s="96" t="s">
        <v>92</v>
      </c>
      <c r="E44" s="30" t="s">
        <v>93</v>
      </c>
      <c r="F44" s="26">
        <v>53765</v>
      </c>
      <c r="G44" s="27">
        <v>5</v>
      </c>
      <c r="H44" s="28">
        <f t="shared" si="2"/>
        <v>53770</v>
      </c>
      <c r="I44" s="29">
        <v>157659</v>
      </c>
      <c r="J44" s="29">
        <v>814</v>
      </c>
      <c r="K44" s="26">
        <v>1982</v>
      </c>
      <c r="L44" s="28">
        <f t="shared" si="3"/>
        <v>212243</v>
      </c>
      <c r="N44" s="68"/>
      <c r="O44" s="101" t="s">
        <v>40</v>
      </c>
      <c r="P44" s="102"/>
      <c r="Q44" s="103"/>
      <c r="R44" s="34">
        <f>SUM(R19,R22:R24,R28:R30,R34,R38,R43)</f>
        <v>1064546</v>
      </c>
      <c r="S44" s="35">
        <f>SUM(S19,S22:S24,S28:S30,S34,S38,S43)</f>
        <v>196</v>
      </c>
      <c r="T44" s="36">
        <f t="shared" si="11"/>
        <v>1064742</v>
      </c>
      <c r="U44" s="34">
        <f t="shared" ref="U44:W44" si="21">SUM(U19,U22:U24,U28:U30,U34,U38,U43)</f>
        <v>3564634</v>
      </c>
      <c r="V44" s="34">
        <f t="shared" si="21"/>
        <v>18953</v>
      </c>
      <c r="W44" s="34">
        <f t="shared" si="21"/>
        <v>42984</v>
      </c>
      <c r="X44" s="36">
        <f t="shared" si="1"/>
        <v>4648329</v>
      </c>
    </row>
    <row r="45" spans="1:24" s="13" customFormat="1" ht="7.5" customHeight="1" x14ac:dyDescent="0.2">
      <c r="A45" s="42"/>
      <c r="B45" s="67"/>
      <c r="C45" s="79"/>
      <c r="D45" s="97"/>
      <c r="E45" s="30" t="s">
        <v>94</v>
      </c>
      <c r="F45" s="26">
        <v>83805</v>
      </c>
      <c r="G45" s="27">
        <v>6</v>
      </c>
      <c r="H45" s="28">
        <f t="shared" si="2"/>
        <v>83811</v>
      </c>
      <c r="I45" s="29">
        <v>218695</v>
      </c>
      <c r="J45" s="29">
        <v>907</v>
      </c>
      <c r="K45" s="26">
        <v>2398</v>
      </c>
      <c r="L45" s="28">
        <f t="shared" si="3"/>
        <v>303413</v>
      </c>
      <c r="N45" s="66" t="s">
        <v>95</v>
      </c>
      <c r="O45" s="69" t="s">
        <v>96</v>
      </c>
      <c r="P45" s="70"/>
      <c r="Q45" s="71"/>
      <c r="R45" s="26">
        <v>116262</v>
      </c>
      <c r="S45" s="27">
        <v>14</v>
      </c>
      <c r="T45" s="28">
        <f t="shared" si="11"/>
        <v>116276</v>
      </c>
      <c r="U45" s="29">
        <v>362482</v>
      </c>
      <c r="V45" s="29">
        <v>2344</v>
      </c>
      <c r="W45" s="26">
        <v>4180</v>
      </c>
      <c r="X45" s="28">
        <f t="shared" si="1"/>
        <v>481102</v>
      </c>
    </row>
    <row r="46" spans="1:24" s="13" customFormat="1" ht="7.5" customHeight="1" x14ac:dyDescent="0.2">
      <c r="A46" s="42"/>
      <c r="B46" s="67"/>
      <c r="C46" s="80"/>
      <c r="D46" s="98"/>
      <c r="E46" s="30" t="s">
        <v>10</v>
      </c>
      <c r="F46" s="40">
        <f>SUM(F44:F45)</f>
        <v>137570</v>
      </c>
      <c r="G46" s="27">
        <f>SUM(G44:G45)</f>
        <v>11</v>
      </c>
      <c r="H46" s="28">
        <f t="shared" si="2"/>
        <v>137581</v>
      </c>
      <c r="I46" s="26">
        <f>SUM(I44:I45)</f>
        <v>376354</v>
      </c>
      <c r="J46" s="26">
        <f>SUM(J44:J45)</f>
        <v>1721</v>
      </c>
      <c r="K46" s="26">
        <f>SUM(K44:K45)</f>
        <v>4380</v>
      </c>
      <c r="L46" s="28">
        <f t="shared" si="3"/>
        <v>515656</v>
      </c>
      <c r="N46" s="67"/>
      <c r="O46" s="72" t="s">
        <v>97</v>
      </c>
      <c r="P46" s="73"/>
      <c r="Q46" s="74"/>
      <c r="R46" s="26">
        <v>146300</v>
      </c>
      <c r="S46" s="27">
        <v>26</v>
      </c>
      <c r="T46" s="28">
        <f t="shared" si="11"/>
        <v>146326</v>
      </c>
      <c r="U46" s="29">
        <v>377043</v>
      </c>
      <c r="V46" s="29">
        <v>3685</v>
      </c>
      <c r="W46" s="26">
        <v>7732</v>
      </c>
      <c r="X46" s="28">
        <f t="shared" si="1"/>
        <v>527054</v>
      </c>
    </row>
    <row r="47" spans="1:24" s="13" customFormat="1" ht="7.5" customHeight="1" x14ac:dyDescent="0.2">
      <c r="A47" s="42"/>
      <c r="B47" s="67"/>
      <c r="C47" s="92" t="s">
        <v>98</v>
      </c>
      <c r="D47" s="99" t="s">
        <v>98</v>
      </c>
      <c r="E47" s="30" t="s">
        <v>99</v>
      </c>
      <c r="F47" s="26">
        <v>84689</v>
      </c>
      <c r="G47" s="27">
        <v>18</v>
      </c>
      <c r="H47" s="28">
        <f t="shared" si="2"/>
        <v>84707</v>
      </c>
      <c r="I47" s="29">
        <v>240229</v>
      </c>
      <c r="J47" s="29">
        <v>1271</v>
      </c>
      <c r="K47" s="26">
        <v>2454</v>
      </c>
      <c r="L47" s="28">
        <f t="shared" si="3"/>
        <v>326207</v>
      </c>
      <c r="N47" s="67"/>
      <c r="O47" s="78" t="s">
        <v>100</v>
      </c>
      <c r="P47" s="81" t="s">
        <v>101</v>
      </c>
      <c r="Q47" s="74"/>
      <c r="R47" s="45">
        <v>84654</v>
      </c>
      <c r="S47" s="46">
        <v>16</v>
      </c>
      <c r="T47" s="47">
        <f t="shared" si="11"/>
        <v>84670</v>
      </c>
      <c r="U47" s="48">
        <v>139110</v>
      </c>
      <c r="V47" s="48">
        <v>3238</v>
      </c>
      <c r="W47" s="45">
        <v>10412</v>
      </c>
      <c r="X47" s="47">
        <f t="shared" si="1"/>
        <v>227018</v>
      </c>
    </row>
    <row r="48" spans="1:24" s="13" customFormat="1" ht="7.5" customHeight="1" x14ac:dyDescent="0.2">
      <c r="A48" s="42"/>
      <c r="B48" s="67"/>
      <c r="C48" s="92"/>
      <c r="D48" s="99"/>
      <c r="E48" s="30" t="s">
        <v>102</v>
      </c>
      <c r="F48" s="26">
        <v>25099</v>
      </c>
      <c r="G48" s="27">
        <v>5</v>
      </c>
      <c r="H48" s="28">
        <f t="shared" si="2"/>
        <v>25104</v>
      </c>
      <c r="I48" s="29">
        <v>59455</v>
      </c>
      <c r="J48" s="29">
        <v>324</v>
      </c>
      <c r="K48" s="26">
        <v>397</v>
      </c>
      <c r="L48" s="28">
        <f t="shared" si="3"/>
        <v>84883</v>
      </c>
      <c r="N48" s="67"/>
      <c r="O48" s="79"/>
      <c r="P48" s="81" t="s">
        <v>103</v>
      </c>
      <c r="Q48" s="74"/>
      <c r="R48" s="26">
        <v>130308</v>
      </c>
      <c r="S48" s="27">
        <v>22</v>
      </c>
      <c r="T48" s="28">
        <f t="shared" si="11"/>
        <v>130330</v>
      </c>
      <c r="U48" s="29">
        <v>342791</v>
      </c>
      <c r="V48" s="29">
        <v>4218</v>
      </c>
      <c r="W48" s="26">
        <v>14423</v>
      </c>
      <c r="X48" s="28">
        <f t="shared" si="1"/>
        <v>477339</v>
      </c>
    </row>
    <row r="49" spans="1:24" s="13" customFormat="1" ht="7.5" customHeight="1" x14ac:dyDescent="0.2">
      <c r="A49" s="42"/>
      <c r="B49" s="67"/>
      <c r="C49" s="92"/>
      <c r="D49" s="99"/>
      <c r="E49" s="30" t="s">
        <v>104</v>
      </c>
      <c r="F49" s="40">
        <v>8926</v>
      </c>
      <c r="G49" s="27">
        <v>1</v>
      </c>
      <c r="H49" s="28">
        <f t="shared" si="2"/>
        <v>8927</v>
      </c>
      <c r="I49" s="40">
        <v>22924</v>
      </c>
      <c r="J49" s="40">
        <v>120</v>
      </c>
      <c r="K49" s="26">
        <v>176</v>
      </c>
      <c r="L49" s="28">
        <f t="shared" si="3"/>
        <v>31971</v>
      </c>
      <c r="N49" s="67"/>
      <c r="O49" s="79"/>
      <c r="P49" s="96" t="s">
        <v>105</v>
      </c>
      <c r="Q49" s="30" t="s">
        <v>106</v>
      </c>
      <c r="R49" s="26">
        <v>85194</v>
      </c>
      <c r="S49" s="27">
        <v>18</v>
      </c>
      <c r="T49" s="28">
        <f t="shared" si="11"/>
        <v>85212</v>
      </c>
      <c r="U49" s="29">
        <v>287455</v>
      </c>
      <c r="V49" s="29">
        <v>2209</v>
      </c>
      <c r="W49" s="26">
        <v>4650</v>
      </c>
      <c r="X49" s="28">
        <f t="shared" ref="X49:X80" si="22">SUM(T49:V49)</f>
        <v>374876</v>
      </c>
    </row>
    <row r="50" spans="1:24" s="13" customFormat="1" ht="7.5" customHeight="1" x14ac:dyDescent="0.2">
      <c r="A50" s="42"/>
      <c r="B50" s="67"/>
      <c r="C50" s="92"/>
      <c r="D50" s="99"/>
      <c r="E50" s="30" t="s">
        <v>10</v>
      </c>
      <c r="F50" s="40">
        <f>SUM(F47:F49)</f>
        <v>118714</v>
      </c>
      <c r="G50" s="27">
        <f>SUM(G47:G49)</f>
        <v>24</v>
      </c>
      <c r="H50" s="28">
        <f>SUM(F50:G50)</f>
        <v>118738</v>
      </c>
      <c r="I50" s="26">
        <f>SUM(I47:I49)</f>
        <v>322608</v>
      </c>
      <c r="J50" s="26">
        <f>SUM(J47:J49)</f>
        <v>1715</v>
      </c>
      <c r="K50" s="26">
        <f>SUM(K47:K49)</f>
        <v>3027</v>
      </c>
      <c r="L50" s="28">
        <f t="shared" si="3"/>
        <v>443061</v>
      </c>
      <c r="N50" s="67"/>
      <c r="O50" s="79"/>
      <c r="P50" s="97"/>
      <c r="Q50" s="30" t="s">
        <v>107</v>
      </c>
      <c r="R50" s="26">
        <v>37452</v>
      </c>
      <c r="S50" s="27">
        <v>8</v>
      </c>
      <c r="T50" s="28">
        <f t="shared" si="11"/>
        <v>37460</v>
      </c>
      <c r="U50" s="29">
        <v>109965</v>
      </c>
      <c r="V50" s="29">
        <v>927</v>
      </c>
      <c r="W50" s="26">
        <v>2852</v>
      </c>
      <c r="X50" s="28">
        <f t="shared" si="22"/>
        <v>148352</v>
      </c>
    </row>
    <row r="51" spans="1:24" s="13" customFormat="1" ht="7.5" customHeight="1" x14ac:dyDescent="0.2">
      <c r="A51" s="42"/>
      <c r="B51" s="67"/>
      <c r="C51" s="92"/>
      <c r="D51" s="81" t="s">
        <v>108</v>
      </c>
      <c r="E51" s="74"/>
      <c r="F51" s="26">
        <v>44466</v>
      </c>
      <c r="G51" s="27">
        <v>2</v>
      </c>
      <c r="H51" s="28">
        <f t="shared" si="2"/>
        <v>44468</v>
      </c>
      <c r="I51" s="29">
        <v>159648</v>
      </c>
      <c r="J51" s="29">
        <v>720</v>
      </c>
      <c r="K51" s="26">
        <v>1550</v>
      </c>
      <c r="L51" s="28">
        <f t="shared" si="3"/>
        <v>204836</v>
      </c>
      <c r="N51" s="67"/>
      <c r="O51" s="79"/>
      <c r="P51" s="97"/>
      <c r="Q51" s="30" t="s">
        <v>10</v>
      </c>
      <c r="R51" s="26">
        <f>SUM(R49:R50)</f>
        <v>122646</v>
      </c>
      <c r="S51" s="27">
        <f>SUM(S49:S50)</f>
        <v>26</v>
      </c>
      <c r="T51" s="28">
        <f t="shared" si="11"/>
        <v>122672</v>
      </c>
      <c r="U51" s="29">
        <f>SUM(U49:U50)</f>
        <v>397420</v>
      </c>
      <c r="V51" s="29">
        <f>SUM(V49:V50)</f>
        <v>3136</v>
      </c>
      <c r="W51" s="26">
        <f>SUM(W49:W50)</f>
        <v>7502</v>
      </c>
      <c r="X51" s="28">
        <f t="shared" si="22"/>
        <v>523228</v>
      </c>
    </row>
    <row r="52" spans="1:24" s="13" customFormat="1" ht="7.5" customHeight="1" x14ac:dyDescent="0.2">
      <c r="A52" s="42"/>
      <c r="B52" s="67"/>
      <c r="C52" s="92" t="s">
        <v>109</v>
      </c>
      <c r="D52" s="81" t="s">
        <v>110</v>
      </c>
      <c r="E52" s="74"/>
      <c r="F52" s="26">
        <v>125526</v>
      </c>
      <c r="G52" s="27">
        <v>13</v>
      </c>
      <c r="H52" s="28">
        <f t="shared" si="2"/>
        <v>125539</v>
      </c>
      <c r="I52" s="29">
        <v>340616</v>
      </c>
      <c r="J52" s="29">
        <v>1924</v>
      </c>
      <c r="K52" s="26">
        <v>3266</v>
      </c>
      <c r="L52" s="28">
        <f t="shared" si="3"/>
        <v>468079</v>
      </c>
      <c r="N52" s="67"/>
      <c r="O52" s="79" t="s">
        <v>111</v>
      </c>
      <c r="P52" s="81" t="s">
        <v>112</v>
      </c>
      <c r="Q52" s="74"/>
      <c r="R52" s="26">
        <v>76126</v>
      </c>
      <c r="S52" s="27">
        <v>13</v>
      </c>
      <c r="T52" s="28">
        <f t="shared" si="11"/>
        <v>76139</v>
      </c>
      <c r="U52" s="29">
        <v>233706</v>
      </c>
      <c r="V52" s="29">
        <v>1912</v>
      </c>
      <c r="W52" s="26">
        <v>3122</v>
      </c>
      <c r="X52" s="28">
        <f t="shared" si="22"/>
        <v>311757</v>
      </c>
    </row>
    <row r="53" spans="1:24" s="13" customFormat="1" ht="7.5" customHeight="1" x14ac:dyDescent="0.2">
      <c r="A53" s="42"/>
      <c r="B53" s="67"/>
      <c r="C53" s="92"/>
      <c r="D53" s="81" t="s">
        <v>113</v>
      </c>
      <c r="E53" s="74"/>
      <c r="F53" s="26">
        <v>34903</v>
      </c>
      <c r="G53" s="27">
        <v>9</v>
      </c>
      <c r="H53" s="28">
        <f t="shared" si="2"/>
        <v>34912</v>
      </c>
      <c r="I53" s="29">
        <v>105441</v>
      </c>
      <c r="J53" s="29">
        <v>595</v>
      </c>
      <c r="K53" s="26">
        <v>982</v>
      </c>
      <c r="L53" s="28">
        <f t="shared" si="3"/>
        <v>140948</v>
      </c>
      <c r="N53" s="67"/>
      <c r="O53" s="79"/>
      <c r="P53" s="81" t="s">
        <v>114</v>
      </c>
      <c r="Q53" s="74"/>
      <c r="R53" s="26">
        <v>11156</v>
      </c>
      <c r="S53" s="27">
        <v>7</v>
      </c>
      <c r="T53" s="28">
        <f t="shared" si="11"/>
        <v>11163</v>
      </c>
      <c r="U53" s="29">
        <v>40302</v>
      </c>
      <c r="V53" s="29">
        <v>242</v>
      </c>
      <c r="W53" s="26">
        <v>428</v>
      </c>
      <c r="X53" s="28">
        <f t="shared" si="22"/>
        <v>51707</v>
      </c>
    </row>
    <row r="54" spans="1:24" s="13" customFormat="1" ht="7.5" customHeight="1" x14ac:dyDescent="0.2">
      <c r="A54" s="42"/>
      <c r="B54" s="67"/>
      <c r="C54" s="92"/>
      <c r="D54" s="81" t="s">
        <v>115</v>
      </c>
      <c r="E54" s="74"/>
      <c r="F54" s="40">
        <v>28544</v>
      </c>
      <c r="G54" s="27">
        <v>3</v>
      </c>
      <c r="H54" s="28">
        <f t="shared" si="2"/>
        <v>28547</v>
      </c>
      <c r="I54" s="40">
        <v>91547</v>
      </c>
      <c r="J54" s="40">
        <v>594</v>
      </c>
      <c r="K54" s="26">
        <v>1036</v>
      </c>
      <c r="L54" s="28">
        <f t="shared" si="3"/>
        <v>120688</v>
      </c>
      <c r="N54" s="67"/>
      <c r="O54" s="79"/>
      <c r="P54" s="81" t="s">
        <v>10</v>
      </c>
      <c r="Q54" s="74"/>
      <c r="R54" s="26">
        <f>SUM(R52:R53)</f>
        <v>87282</v>
      </c>
      <c r="S54" s="27">
        <f>SUM(S52:S53)</f>
        <v>20</v>
      </c>
      <c r="T54" s="28">
        <f t="shared" si="11"/>
        <v>87302</v>
      </c>
      <c r="U54" s="29">
        <f>SUM(U52:U53)</f>
        <v>274008</v>
      </c>
      <c r="V54" s="29">
        <f>SUM(V52:V53)</f>
        <v>2154</v>
      </c>
      <c r="W54" s="26">
        <f>SUM(W52:W53)</f>
        <v>3550</v>
      </c>
      <c r="X54" s="28">
        <f t="shared" si="22"/>
        <v>363464</v>
      </c>
    </row>
    <row r="55" spans="1:24" s="13" customFormat="1" ht="7.5" customHeight="1" x14ac:dyDescent="0.2">
      <c r="A55" s="42"/>
      <c r="B55" s="67"/>
      <c r="C55" s="92"/>
      <c r="D55" s="81" t="s">
        <v>10</v>
      </c>
      <c r="E55" s="74"/>
      <c r="F55" s="40">
        <f>SUM(F52:F54)</f>
        <v>188973</v>
      </c>
      <c r="G55" s="27">
        <f>SUM(G52:G54)</f>
        <v>25</v>
      </c>
      <c r="H55" s="28">
        <f t="shared" ref="H55:H102" si="23">SUM(F55:G55)</f>
        <v>188998</v>
      </c>
      <c r="I55" s="40">
        <f>SUM(I52:I54)</f>
        <v>537604</v>
      </c>
      <c r="J55" s="40">
        <f>SUM(J52:J54)</f>
        <v>3113</v>
      </c>
      <c r="K55" s="40">
        <f>SUM(K52:K54)</f>
        <v>5284</v>
      </c>
      <c r="L55" s="28">
        <f t="shared" ref="L55:L102" si="24">SUM(H55:J55)</f>
        <v>729715</v>
      </c>
      <c r="N55" s="67"/>
      <c r="O55" s="72" t="s">
        <v>116</v>
      </c>
      <c r="P55" s="73"/>
      <c r="Q55" s="74"/>
      <c r="R55" s="26">
        <v>116353</v>
      </c>
      <c r="S55" s="27">
        <v>18</v>
      </c>
      <c r="T55" s="28">
        <f t="shared" si="11"/>
        <v>116371</v>
      </c>
      <c r="U55" s="29">
        <v>277950</v>
      </c>
      <c r="V55" s="29">
        <v>2488</v>
      </c>
      <c r="W55" s="26">
        <v>2264</v>
      </c>
      <c r="X55" s="28">
        <f t="shared" si="22"/>
        <v>396809</v>
      </c>
    </row>
    <row r="56" spans="1:24" s="13" customFormat="1" ht="7.5" customHeight="1" x14ac:dyDescent="0.2">
      <c r="A56" s="42"/>
      <c r="B56" s="67"/>
      <c r="C56" s="78" t="s">
        <v>117</v>
      </c>
      <c r="D56" s="99" t="s">
        <v>118</v>
      </c>
      <c r="E56" s="30" t="s">
        <v>119</v>
      </c>
      <c r="F56" s="26">
        <v>64353</v>
      </c>
      <c r="G56" s="27">
        <v>13</v>
      </c>
      <c r="H56" s="28">
        <f t="shared" si="23"/>
        <v>64366</v>
      </c>
      <c r="I56" s="29">
        <v>238243</v>
      </c>
      <c r="J56" s="29">
        <v>1863</v>
      </c>
      <c r="K56" s="26">
        <v>7447</v>
      </c>
      <c r="L56" s="28">
        <f t="shared" si="24"/>
        <v>304472</v>
      </c>
      <c r="N56" s="67"/>
      <c r="O56" s="89" t="s">
        <v>120</v>
      </c>
      <c r="P56" s="81" t="s">
        <v>121</v>
      </c>
      <c r="Q56" s="74"/>
      <c r="R56" s="26">
        <v>172539</v>
      </c>
      <c r="S56" s="27">
        <v>42</v>
      </c>
      <c r="T56" s="28">
        <f t="shared" si="11"/>
        <v>172581</v>
      </c>
      <c r="U56" s="29">
        <v>465391</v>
      </c>
      <c r="V56" s="29">
        <v>4212</v>
      </c>
      <c r="W56" s="26">
        <v>11506</v>
      </c>
      <c r="X56" s="28">
        <f t="shared" si="22"/>
        <v>642184</v>
      </c>
    </row>
    <row r="57" spans="1:24" s="13" customFormat="1" ht="7.5" customHeight="1" x14ac:dyDescent="0.2">
      <c r="A57" s="42"/>
      <c r="B57" s="67"/>
      <c r="C57" s="79"/>
      <c r="D57" s="99"/>
      <c r="E57" s="30" t="s">
        <v>122</v>
      </c>
      <c r="F57" s="26">
        <v>18866</v>
      </c>
      <c r="G57" s="27">
        <v>3</v>
      </c>
      <c r="H57" s="28">
        <f t="shared" si="23"/>
        <v>18869</v>
      </c>
      <c r="I57" s="29">
        <v>53643</v>
      </c>
      <c r="J57" s="29">
        <v>617</v>
      </c>
      <c r="K57" s="26">
        <v>3156</v>
      </c>
      <c r="L57" s="28">
        <f t="shared" si="24"/>
        <v>73129</v>
      </c>
      <c r="N57" s="67"/>
      <c r="O57" s="90"/>
      <c r="P57" s="81" t="s">
        <v>123</v>
      </c>
      <c r="Q57" s="74"/>
      <c r="R57" s="26">
        <v>123179</v>
      </c>
      <c r="S57" s="27">
        <v>32</v>
      </c>
      <c r="T57" s="28">
        <f t="shared" si="11"/>
        <v>123211</v>
      </c>
      <c r="U57" s="29">
        <v>357709</v>
      </c>
      <c r="V57" s="29">
        <v>2408</v>
      </c>
      <c r="W57" s="26">
        <v>3587</v>
      </c>
      <c r="X57" s="28">
        <f t="shared" si="22"/>
        <v>483328</v>
      </c>
    </row>
    <row r="58" spans="1:24" s="13" customFormat="1" ht="7.5" customHeight="1" x14ac:dyDescent="0.2">
      <c r="A58" s="42"/>
      <c r="B58" s="67"/>
      <c r="C58" s="79"/>
      <c r="D58" s="99"/>
      <c r="E58" s="30" t="s">
        <v>10</v>
      </c>
      <c r="F58" s="40">
        <f>SUM(F56:F57)</f>
        <v>83219</v>
      </c>
      <c r="G58" s="27">
        <f>SUM(G56:G57)</f>
        <v>16</v>
      </c>
      <c r="H58" s="28">
        <f t="shared" si="23"/>
        <v>83235</v>
      </c>
      <c r="I58" s="40">
        <f>SUM(I56:I57)</f>
        <v>291886</v>
      </c>
      <c r="J58" s="40">
        <f>SUM(J56:J57)</f>
        <v>2480</v>
      </c>
      <c r="K58" s="40">
        <f>SUM(K56:K57)</f>
        <v>10603</v>
      </c>
      <c r="L58" s="28">
        <f t="shared" si="24"/>
        <v>377601</v>
      </c>
      <c r="N58" s="67"/>
      <c r="O58" s="101" t="s">
        <v>40</v>
      </c>
      <c r="P58" s="102"/>
      <c r="Q58" s="103"/>
      <c r="R58" s="34">
        <f>SUM(R45:R48,R54:R57,R51)</f>
        <v>1099523</v>
      </c>
      <c r="S58" s="35">
        <f>SUM(S45:S48,S54:S57,S51)</f>
        <v>216</v>
      </c>
      <c r="T58" s="36">
        <f>SUM(R58:S58)</f>
        <v>1099739</v>
      </c>
      <c r="U58" s="34">
        <f>SUM(U45:U48,U54:U57,U51)</f>
        <v>2993904</v>
      </c>
      <c r="V58" s="34">
        <f>SUM(V45:V48,V54:V57,V51)</f>
        <v>27883</v>
      </c>
      <c r="W58" s="34">
        <f>SUM(W45:W48,W54:W57,W51)</f>
        <v>65156</v>
      </c>
      <c r="X58" s="36">
        <f t="shared" si="22"/>
        <v>4121526</v>
      </c>
    </row>
    <row r="59" spans="1:24" ht="7.5" customHeight="1" x14ac:dyDescent="0.15">
      <c r="A59" s="42"/>
      <c r="B59" s="67"/>
      <c r="C59" s="79"/>
      <c r="D59" s="109" t="s">
        <v>124</v>
      </c>
      <c r="E59" s="30" t="s">
        <v>124</v>
      </c>
      <c r="F59" s="26">
        <v>45439</v>
      </c>
      <c r="G59" s="27">
        <v>9</v>
      </c>
      <c r="H59" s="28">
        <f t="shared" si="23"/>
        <v>45448</v>
      </c>
      <c r="I59" s="29">
        <v>171830</v>
      </c>
      <c r="J59" s="29">
        <v>1151</v>
      </c>
      <c r="K59" s="26">
        <v>4722</v>
      </c>
      <c r="L59" s="28">
        <f t="shared" si="24"/>
        <v>218429</v>
      </c>
      <c r="M59" s="13"/>
      <c r="N59" s="66" t="s">
        <v>125</v>
      </c>
      <c r="O59" s="69" t="s">
        <v>126</v>
      </c>
      <c r="P59" s="70"/>
      <c r="Q59" s="71"/>
      <c r="R59" s="26">
        <v>73495</v>
      </c>
      <c r="S59" s="27">
        <v>4</v>
      </c>
      <c r="T59" s="28">
        <f t="shared" si="11"/>
        <v>73499</v>
      </c>
      <c r="U59" s="29">
        <v>167023</v>
      </c>
      <c r="V59" s="29">
        <v>940</v>
      </c>
      <c r="W59" s="26">
        <v>1231</v>
      </c>
      <c r="X59" s="28">
        <f t="shared" si="22"/>
        <v>241462</v>
      </c>
    </row>
    <row r="60" spans="1:24" ht="7.5" customHeight="1" x14ac:dyDescent="0.15">
      <c r="A60" s="42"/>
      <c r="B60" s="67"/>
      <c r="C60" s="79"/>
      <c r="D60" s="110"/>
      <c r="E60" s="30" t="s">
        <v>127</v>
      </c>
      <c r="F60" s="26">
        <v>11527</v>
      </c>
      <c r="G60" s="27">
        <v>3</v>
      </c>
      <c r="H60" s="28">
        <f t="shared" si="23"/>
        <v>11530</v>
      </c>
      <c r="I60" s="29">
        <v>41964</v>
      </c>
      <c r="J60" s="29">
        <v>470</v>
      </c>
      <c r="K60" s="26">
        <v>1807</v>
      </c>
      <c r="L60" s="28">
        <f t="shared" si="24"/>
        <v>53964</v>
      </c>
      <c r="M60" s="13"/>
      <c r="N60" s="67"/>
      <c r="O60" s="89" t="s">
        <v>128</v>
      </c>
      <c r="P60" s="81" t="s">
        <v>129</v>
      </c>
      <c r="Q60" s="74"/>
      <c r="R60" s="26">
        <v>63459</v>
      </c>
      <c r="S60" s="27">
        <v>3</v>
      </c>
      <c r="T60" s="28">
        <f t="shared" si="11"/>
        <v>63462</v>
      </c>
      <c r="U60" s="29">
        <v>140701</v>
      </c>
      <c r="V60" s="29">
        <v>1157</v>
      </c>
      <c r="W60" s="26">
        <v>1183</v>
      </c>
      <c r="X60" s="28">
        <f t="shared" si="22"/>
        <v>205320</v>
      </c>
    </row>
    <row r="61" spans="1:24" ht="7.5" customHeight="1" x14ac:dyDescent="0.15">
      <c r="A61" s="42"/>
      <c r="B61" s="67"/>
      <c r="C61" s="79"/>
      <c r="D61" s="111"/>
      <c r="E61" s="30" t="s">
        <v>10</v>
      </c>
      <c r="F61" s="40">
        <f>SUM(F59:F60)</f>
        <v>56966</v>
      </c>
      <c r="G61" s="27">
        <f>SUM(G59:G60)</f>
        <v>12</v>
      </c>
      <c r="H61" s="28">
        <f t="shared" si="23"/>
        <v>56978</v>
      </c>
      <c r="I61" s="40">
        <f>SUM(I59:I60)</f>
        <v>213794</v>
      </c>
      <c r="J61" s="40">
        <f>SUM(J59:J60)</f>
        <v>1621</v>
      </c>
      <c r="K61" s="40">
        <f>SUM(K59:K60)</f>
        <v>6529</v>
      </c>
      <c r="L61" s="28">
        <f t="shared" si="24"/>
        <v>272393</v>
      </c>
      <c r="M61" s="13"/>
      <c r="N61" s="67"/>
      <c r="O61" s="79"/>
      <c r="P61" s="81" t="s">
        <v>130</v>
      </c>
      <c r="Q61" s="74"/>
      <c r="R61" s="31">
        <v>23919</v>
      </c>
      <c r="S61" s="32">
        <v>1</v>
      </c>
      <c r="T61" s="28">
        <f t="shared" si="11"/>
        <v>23920</v>
      </c>
      <c r="U61" s="33">
        <v>61710</v>
      </c>
      <c r="V61" s="33">
        <v>425</v>
      </c>
      <c r="W61" s="31">
        <v>378</v>
      </c>
      <c r="X61" s="39">
        <f t="shared" si="22"/>
        <v>86055</v>
      </c>
    </row>
    <row r="62" spans="1:24" ht="7.5" customHeight="1" x14ac:dyDescent="0.15">
      <c r="A62" s="42"/>
      <c r="B62" s="67"/>
      <c r="C62" s="79"/>
      <c r="D62" s="99" t="s">
        <v>131</v>
      </c>
      <c r="E62" s="30" t="s">
        <v>132</v>
      </c>
      <c r="F62" s="26">
        <v>57217</v>
      </c>
      <c r="G62" s="27">
        <v>14</v>
      </c>
      <c r="H62" s="28">
        <f t="shared" si="23"/>
        <v>57231</v>
      </c>
      <c r="I62" s="29">
        <v>203614</v>
      </c>
      <c r="J62" s="29">
        <v>1230</v>
      </c>
      <c r="K62" s="26">
        <v>5883</v>
      </c>
      <c r="L62" s="28">
        <f t="shared" si="24"/>
        <v>262075</v>
      </c>
      <c r="M62" s="13"/>
      <c r="N62" s="67"/>
      <c r="O62" s="80"/>
      <c r="P62" s="81" t="s">
        <v>10</v>
      </c>
      <c r="Q62" s="74"/>
      <c r="R62" s="31">
        <f>SUM(R60:R61)</f>
        <v>87378</v>
      </c>
      <c r="S62" s="32">
        <f>SUM(S60:S61)</f>
        <v>4</v>
      </c>
      <c r="T62" s="28">
        <f t="shared" si="11"/>
        <v>87382</v>
      </c>
      <c r="U62" s="33">
        <f>SUM(U60:U61)</f>
        <v>202411</v>
      </c>
      <c r="V62" s="33">
        <f>SUM(V60:V61)</f>
        <v>1582</v>
      </c>
      <c r="W62" s="31">
        <f>SUM(W60:W61)</f>
        <v>1561</v>
      </c>
      <c r="X62" s="39">
        <f t="shared" si="22"/>
        <v>291375</v>
      </c>
    </row>
    <row r="63" spans="1:24" ht="7.5" customHeight="1" x14ac:dyDescent="0.15">
      <c r="A63" s="42"/>
      <c r="B63" s="67"/>
      <c r="C63" s="79"/>
      <c r="D63" s="99"/>
      <c r="E63" s="30" t="s">
        <v>133</v>
      </c>
      <c r="F63" s="26">
        <v>26126</v>
      </c>
      <c r="G63" s="27">
        <v>6</v>
      </c>
      <c r="H63" s="28">
        <f t="shared" si="23"/>
        <v>26132</v>
      </c>
      <c r="I63" s="29">
        <v>104627</v>
      </c>
      <c r="J63" s="29">
        <v>449</v>
      </c>
      <c r="K63" s="26">
        <v>1909</v>
      </c>
      <c r="L63" s="28">
        <f t="shared" si="24"/>
        <v>131208</v>
      </c>
      <c r="M63" s="13"/>
      <c r="N63" s="67"/>
      <c r="O63" s="78" t="s">
        <v>134</v>
      </c>
      <c r="P63" s="81" t="s">
        <v>135</v>
      </c>
      <c r="Q63" s="74"/>
      <c r="R63" s="31">
        <v>136694</v>
      </c>
      <c r="S63" s="32">
        <v>32</v>
      </c>
      <c r="T63" s="28">
        <f t="shared" si="11"/>
        <v>136726</v>
      </c>
      <c r="U63" s="33">
        <v>346698</v>
      </c>
      <c r="V63" s="33">
        <v>2356</v>
      </c>
      <c r="W63" s="31">
        <v>3922</v>
      </c>
      <c r="X63" s="39">
        <f t="shared" si="22"/>
        <v>485780</v>
      </c>
    </row>
    <row r="64" spans="1:24" ht="7.5" customHeight="1" x14ac:dyDescent="0.15">
      <c r="A64" s="42"/>
      <c r="B64" s="67"/>
      <c r="C64" s="79"/>
      <c r="D64" s="99"/>
      <c r="E64" s="30" t="s">
        <v>10</v>
      </c>
      <c r="F64" s="40">
        <f>SUM(F62:F63)</f>
        <v>83343</v>
      </c>
      <c r="G64" s="27">
        <f>SUM(G62:G63)</f>
        <v>20</v>
      </c>
      <c r="H64" s="28">
        <f t="shared" si="23"/>
        <v>83363</v>
      </c>
      <c r="I64" s="26">
        <f>SUM(I62:I63)</f>
        <v>308241</v>
      </c>
      <c r="J64" s="26">
        <f>SUM(J62:J63)</f>
        <v>1679</v>
      </c>
      <c r="K64" s="26">
        <f>SUM(K62:K63)</f>
        <v>7792</v>
      </c>
      <c r="L64" s="28">
        <f t="shared" si="24"/>
        <v>393283</v>
      </c>
      <c r="M64" s="13"/>
      <c r="N64" s="67"/>
      <c r="O64" s="79"/>
      <c r="P64" s="81" t="s">
        <v>136</v>
      </c>
      <c r="Q64" s="74"/>
      <c r="R64" s="31">
        <v>57367</v>
      </c>
      <c r="S64" s="32">
        <v>12</v>
      </c>
      <c r="T64" s="28">
        <f t="shared" si="11"/>
        <v>57379</v>
      </c>
      <c r="U64" s="33">
        <v>190049</v>
      </c>
      <c r="V64" s="33">
        <v>873</v>
      </c>
      <c r="W64" s="31">
        <v>1411</v>
      </c>
      <c r="X64" s="39">
        <f t="shared" si="22"/>
        <v>248301</v>
      </c>
    </row>
    <row r="65" spans="1:24" ht="7.5" customHeight="1" x14ac:dyDescent="0.15">
      <c r="A65" s="42"/>
      <c r="B65" s="67"/>
      <c r="C65" s="80"/>
      <c r="D65" s="81" t="s">
        <v>137</v>
      </c>
      <c r="E65" s="74"/>
      <c r="F65" s="26">
        <v>100321</v>
      </c>
      <c r="G65" s="27">
        <v>17</v>
      </c>
      <c r="H65" s="28">
        <f t="shared" si="23"/>
        <v>100338</v>
      </c>
      <c r="I65" s="29">
        <v>317276</v>
      </c>
      <c r="J65" s="29">
        <v>1613</v>
      </c>
      <c r="K65" s="26">
        <v>3082</v>
      </c>
      <c r="L65" s="28">
        <f t="shared" si="24"/>
        <v>419227</v>
      </c>
      <c r="M65" s="13"/>
      <c r="N65" s="67"/>
      <c r="O65" s="80"/>
      <c r="P65" s="81" t="s">
        <v>10</v>
      </c>
      <c r="Q65" s="74"/>
      <c r="R65" s="26">
        <f>SUM(R63:R64)</f>
        <v>194061</v>
      </c>
      <c r="S65" s="27">
        <f>SUM(S63:S64)</f>
        <v>44</v>
      </c>
      <c r="T65" s="28">
        <f t="shared" si="11"/>
        <v>194105</v>
      </c>
      <c r="U65" s="29">
        <f>SUM(U63:U64)</f>
        <v>536747</v>
      </c>
      <c r="V65" s="29">
        <f>SUM(V63:V64)</f>
        <v>3229</v>
      </c>
      <c r="W65" s="26">
        <f>SUM(W63:W64)</f>
        <v>5333</v>
      </c>
      <c r="X65" s="28">
        <f t="shared" si="22"/>
        <v>734081</v>
      </c>
    </row>
    <row r="66" spans="1:24" ht="7.5" customHeight="1" x14ac:dyDescent="0.15">
      <c r="A66" s="42"/>
      <c r="B66" s="67"/>
      <c r="C66" s="78" t="s">
        <v>138</v>
      </c>
      <c r="D66" s="96" t="s">
        <v>139</v>
      </c>
      <c r="E66" s="25" t="s">
        <v>140</v>
      </c>
      <c r="F66" s="26">
        <v>98429</v>
      </c>
      <c r="G66" s="27">
        <v>15</v>
      </c>
      <c r="H66" s="28">
        <f t="shared" si="23"/>
        <v>98444</v>
      </c>
      <c r="I66" s="29">
        <v>286373</v>
      </c>
      <c r="J66" s="29">
        <v>1667</v>
      </c>
      <c r="K66" s="26">
        <v>5833</v>
      </c>
      <c r="L66" s="28">
        <f t="shared" si="24"/>
        <v>386484</v>
      </c>
      <c r="M66" s="13"/>
      <c r="N66" s="67"/>
      <c r="O66" s="78" t="s">
        <v>141</v>
      </c>
      <c r="P66" s="81" t="s">
        <v>125</v>
      </c>
      <c r="Q66" s="74"/>
      <c r="R66" s="26">
        <v>125919</v>
      </c>
      <c r="S66" s="27">
        <v>23</v>
      </c>
      <c r="T66" s="28">
        <f t="shared" si="11"/>
        <v>125942</v>
      </c>
      <c r="U66" s="29">
        <v>409962</v>
      </c>
      <c r="V66" s="29">
        <v>2341</v>
      </c>
      <c r="W66" s="26">
        <v>6118</v>
      </c>
      <c r="X66" s="39">
        <f t="shared" si="22"/>
        <v>538245</v>
      </c>
    </row>
    <row r="67" spans="1:24" ht="7.5" customHeight="1" x14ac:dyDescent="0.15">
      <c r="A67" s="42"/>
      <c r="B67" s="67"/>
      <c r="C67" s="79"/>
      <c r="D67" s="112"/>
      <c r="E67" s="25" t="s">
        <v>142</v>
      </c>
      <c r="F67" s="26">
        <v>32893</v>
      </c>
      <c r="G67" s="27">
        <v>1</v>
      </c>
      <c r="H67" s="28">
        <f t="shared" si="23"/>
        <v>32894</v>
      </c>
      <c r="I67" s="29">
        <v>71858</v>
      </c>
      <c r="J67" s="29">
        <v>383</v>
      </c>
      <c r="K67" s="26">
        <v>1164</v>
      </c>
      <c r="L67" s="28">
        <f t="shared" si="24"/>
        <v>105135</v>
      </c>
      <c r="M67" s="13"/>
      <c r="N67" s="67"/>
      <c r="O67" s="80"/>
      <c r="P67" s="81" t="s">
        <v>143</v>
      </c>
      <c r="Q67" s="74"/>
      <c r="R67" s="26">
        <v>75178</v>
      </c>
      <c r="S67" s="27">
        <v>13</v>
      </c>
      <c r="T67" s="28">
        <f t="shared" si="11"/>
        <v>75191</v>
      </c>
      <c r="U67" s="29">
        <v>228521</v>
      </c>
      <c r="V67" s="29">
        <v>1220</v>
      </c>
      <c r="W67" s="26">
        <v>1923</v>
      </c>
      <c r="X67" s="28">
        <f t="shared" si="22"/>
        <v>304932</v>
      </c>
    </row>
    <row r="68" spans="1:24" ht="7.5" customHeight="1" x14ac:dyDescent="0.15">
      <c r="A68" s="42"/>
      <c r="B68" s="67"/>
      <c r="C68" s="79"/>
      <c r="D68" s="112"/>
      <c r="E68" s="30" t="s">
        <v>10</v>
      </c>
      <c r="F68" s="40">
        <f>SUM(F66:F67)</f>
        <v>131322</v>
      </c>
      <c r="G68" s="27">
        <f>SUM(G66:G67)</f>
        <v>16</v>
      </c>
      <c r="H68" s="28">
        <f t="shared" si="23"/>
        <v>131338</v>
      </c>
      <c r="I68" s="26">
        <f>SUM(I66:I67)</f>
        <v>358231</v>
      </c>
      <c r="J68" s="26">
        <f>SUM(J66:J67)</f>
        <v>2050</v>
      </c>
      <c r="K68" s="26">
        <f>SUM(K66:K67)</f>
        <v>6997</v>
      </c>
      <c r="L68" s="28">
        <f t="shared" si="24"/>
        <v>491619</v>
      </c>
      <c r="M68" s="13"/>
      <c r="N68" s="67"/>
      <c r="O68" s="78" t="s">
        <v>144</v>
      </c>
      <c r="P68" s="81" t="s">
        <v>145</v>
      </c>
      <c r="Q68" s="74"/>
      <c r="R68" s="26">
        <v>105610</v>
      </c>
      <c r="S68" s="27">
        <v>11</v>
      </c>
      <c r="T68" s="28">
        <f t="shared" si="11"/>
        <v>105621</v>
      </c>
      <c r="U68" s="29">
        <v>300310</v>
      </c>
      <c r="V68" s="29">
        <v>1609</v>
      </c>
      <c r="W68" s="26">
        <v>2229</v>
      </c>
      <c r="X68" s="28">
        <f t="shared" si="22"/>
        <v>407540</v>
      </c>
    </row>
    <row r="69" spans="1:24" ht="7.5" customHeight="1" x14ac:dyDescent="0.15">
      <c r="A69" s="42"/>
      <c r="B69" s="67"/>
      <c r="C69" s="79"/>
      <c r="D69" s="96" t="s">
        <v>146</v>
      </c>
      <c r="E69" s="30" t="s">
        <v>147</v>
      </c>
      <c r="F69" s="26">
        <v>24545</v>
      </c>
      <c r="G69" s="27">
        <v>2</v>
      </c>
      <c r="H69" s="28">
        <f t="shared" ref="H69:H75" si="25">SUM(F69:G69)</f>
        <v>24547</v>
      </c>
      <c r="I69" s="29">
        <v>90918</v>
      </c>
      <c r="J69" s="29">
        <v>528</v>
      </c>
      <c r="K69" s="26">
        <v>2420</v>
      </c>
      <c r="L69" s="28">
        <f t="shared" ref="L69:L75" si="26">SUM(H69:J69)</f>
        <v>115993</v>
      </c>
      <c r="M69" s="13"/>
      <c r="N69" s="67"/>
      <c r="O69" s="79"/>
      <c r="P69" s="81" t="s">
        <v>148</v>
      </c>
      <c r="Q69" s="74"/>
      <c r="R69" s="31">
        <v>20190</v>
      </c>
      <c r="S69" s="32">
        <v>0</v>
      </c>
      <c r="T69" s="28">
        <f t="shared" si="11"/>
        <v>20190</v>
      </c>
      <c r="U69" s="33">
        <v>66104</v>
      </c>
      <c r="V69" s="33">
        <v>368</v>
      </c>
      <c r="W69" s="31">
        <v>609</v>
      </c>
      <c r="X69" s="28">
        <f t="shared" si="22"/>
        <v>86662</v>
      </c>
    </row>
    <row r="70" spans="1:24" ht="7.5" customHeight="1" x14ac:dyDescent="0.15">
      <c r="A70" s="42"/>
      <c r="B70" s="67"/>
      <c r="C70" s="79"/>
      <c r="D70" s="97"/>
      <c r="E70" s="30" t="s">
        <v>149</v>
      </c>
      <c r="F70" s="26">
        <v>9960</v>
      </c>
      <c r="G70" s="27">
        <v>1</v>
      </c>
      <c r="H70" s="28">
        <f t="shared" si="25"/>
        <v>9961</v>
      </c>
      <c r="I70" s="29">
        <v>27466</v>
      </c>
      <c r="J70" s="29">
        <v>282</v>
      </c>
      <c r="K70" s="26">
        <v>1727</v>
      </c>
      <c r="L70" s="28">
        <f t="shared" si="26"/>
        <v>37709</v>
      </c>
      <c r="M70" s="13"/>
      <c r="N70" s="67"/>
      <c r="O70" s="80"/>
      <c r="P70" s="81" t="s">
        <v>10</v>
      </c>
      <c r="Q70" s="74"/>
      <c r="R70" s="26">
        <f>SUM(R68:R69)</f>
        <v>125800</v>
      </c>
      <c r="S70" s="27">
        <f>SUM(S68:S69)</f>
        <v>11</v>
      </c>
      <c r="T70" s="28">
        <f t="shared" si="11"/>
        <v>125811</v>
      </c>
      <c r="U70" s="29">
        <f>SUM(U68:U69)</f>
        <v>366414</v>
      </c>
      <c r="V70" s="29">
        <f>SUM(V68:V69)</f>
        <v>1977</v>
      </c>
      <c r="W70" s="26">
        <f>SUM(W68:W69)</f>
        <v>2838</v>
      </c>
      <c r="X70" s="28">
        <f t="shared" si="22"/>
        <v>494202</v>
      </c>
    </row>
    <row r="71" spans="1:24" ht="7.5" customHeight="1" x14ac:dyDescent="0.15">
      <c r="A71" s="42"/>
      <c r="B71" s="67"/>
      <c r="C71" s="79"/>
      <c r="D71" s="97"/>
      <c r="E71" s="30" t="s">
        <v>150</v>
      </c>
      <c r="F71" s="26">
        <v>15367</v>
      </c>
      <c r="G71" s="27">
        <v>0</v>
      </c>
      <c r="H71" s="28">
        <f t="shared" si="25"/>
        <v>15367</v>
      </c>
      <c r="I71" s="29">
        <v>53293</v>
      </c>
      <c r="J71" s="29">
        <v>479</v>
      </c>
      <c r="K71" s="26">
        <v>2282</v>
      </c>
      <c r="L71" s="28">
        <f t="shared" si="26"/>
        <v>69139</v>
      </c>
      <c r="M71" s="13"/>
      <c r="N71" s="68"/>
      <c r="O71" s="101" t="s">
        <v>40</v>
      </c>
      <c r="P71" s="102"/>
      <c r="Q71" s="103"/>
      <c r="R71" s="34">
        <f>SUM(R59,R65:R67,R70,R62)</f>
        <v>681831</v>
      </c>
      <c r="S71" s="35">
        <f>SUM(S59,S65:S67,S70,S62)</f>
        <v>99</v>
      </c>
      <c r="T71" s="36">
        <f t="shared" si="11"/>
        <v>681930</v>
      </c>
      <c r="U71" s="34">
        <f>SUM(U59,U65:U67,U70,U62)</f>
        <v>1911078</v>
      </c>
      <c r="V71" s="34">
        <f>SUM(V59,V65:V67,V70,V62)</f>
        <v>11289</v>
      </c>
      <c r="W71" s="34">
        <f>SUM(W59,W65:W67,W70,W62)</f>
        <v>19004</v>
      </c>
      <c r="X71" s="36">
        <f t="shared" si="22"/>
        <v>2604297</v>
      </c>
    </row>
    <row r="72" spans="1:24" ht="7.5" customHeight="1" x14ac:dyDescent="0.15">
      <c r="A72" s="42"/>
      <c r="B72" s="67"/>
      <c r="C72" s="79"/>
      <c r="D72" s="98"/>
      <c r="E72" s="30" t="s">
        <v>10</v>
      </c>
      <c r="F72" s="40">
        <f>SUM(F69:F71)</f>
        <v>49872</v>
      </c>
      <c r="G72" s="27">
        <f>SUM(G69:G71)</f>
        <v>3</v>
      </c>
      <c r="H72" s="28">
        <f t="shared" si="25"/>
        <v>49875</v>
      </c>
      <c r="I72" s="26">
        <f t="shared" ref="I72:K72" si="27">SUM(I69:I71)</f>
        <v>171677</v>
      </c>
      <c r="J72" s="26">
        <f t="shared" si="27"/>
        <v>1289</v>
      </c>
      <c r="K72" s="26">
        <f t="shared" si="27"/>
        <v>6429</v>
      </c>
      <c r="L72" s="28">
        <f t="shared" si="26"/>
        <v>222841</v>
      </c>
      <c r="M72" s="13"/>
      <c r="N72" s="66" t="s">
        <v>151</v>
      </c>
      <c r="O72" s="69" t="s">
        <v>152</v>
      </c>
      <c r="P72" s="70"/>
      <c r="Q72" s="71"/>
      <c r="R72" s="31">
        <v>88422</v>
      </c>
      <c r="S72" s="32">
        <v>12</v>
      </c>
      <c r="T72" s="39">
        <f t="shared" si="11"/>
        <v>88434</v>
      </c>
      <c r="U72" s="33">
        <v>210409</v>
      </c>
      <c r="V72" s="33">
        <v>1130</v>
      </c>
      <c r="W72" s="31">
        <v>1784</v>
      </c>
      <c r="X72" s="39">
        <f t="shared" si="22"/>
        <v>299973</v>
      </c>
    </row>
    <row r="73" spans="1:24" ht="7.5" customHeight="1" x14ac:dyDescent="0.15">
      <c r="A73" s="42"/>
      <c r="B73" s="67"/>
      <c r="C73" s="79"/>
      <c r="D73" s="109" t="s">
        <v>153</v>
      </c>
      <c r="E73" s="30" t="s">
        <v>154</v>
      </c>
      <c r="F73" s="26">
        <v>77230</v>
      </c>
      <c r="G73" s="27">
        <v>4</v>
      </c>
      <c r="H73" s="28">
        <f t="shared" si="25"/>
        <v>77234</v>
      </c>
      <c r="I73" s="29">
        <v>178600</v>
      </c>
      <c r="J73" s="29">
        <v>971</v>
      </c>
      <c r="K73" s="26">
        <v>1562</v>
      </c>
      <c r="L73" s="28">
        <f t="shared" si="26"/>
        <v>256805</v>
      </c>
      <c r="M73" s="13"/>
      <c r="N73" s="67"/>
      <c r="O73" s="89" t="s">
        <v>155</v>
      </c>
      <c r="P73" s="81" t="s">
        <v>156</v>
      </c>
      <c r="Q73" s="74"/>
      <c r="R73" s="26">
        <v>69613</v>
      </c>
      <c r="S73" s="27">
        <v>19</v>
      </c>
      <c r="T73" s="28">
        <f t="shared" si="11"/>
        <v>69632</v>
      </c>
      <c r="U73" s="29">
        <v>172961</v>
      </c>
      <c r="V73" s="29">
        <v>1118</v>
      </c>
      <c r="W73" s="26">
        <v>1474</v>
      </c>
      <c r="X73" s="28">
        <f t="shared" si="22"/>
        <v>243711</v>
      </c>
    </row>
    <row r="74" spans="1:24" ht="7.5" customHeight="1" x14ac:dyDescent="0.15">
      <c r="A74" s="42"/>
      <c r="B74" s="67"/>
      <c r="C74" s="79"/>
      <c r="D74" s="110"/>
      <c r="E74" s="30" t="s">
        <v>157</v>
      </c>
      <c r="F74" s="26">
        <v>20366</v>
      </c>
      <c r="G74" s="27">
        <v>0</v>
      </c>
      <c r="H74" s="28">
        <f t="shared" si="25"/>
        <v>20366</v>
      </c>
      <c r="I74" s="29">
        <v>59962</v>
      </c>
      <c r="J74" s="29">
        <v>314</v>
      </c>
      <c r="K74" s="26">
        <v>787</v>
      </c>
      <c r="L74" s="28">
        <f t="shared" si="26"/>
        <v>80642</v>
      </c>
      <c r="M74" s="5"/>
      <c r="N74" s="67"/>
      <c r="O74" s="79"/>
      <c r="P74" s="81" t="s">
        <v>158</v>
      </c>
      <c r="Q74" s="74"/>
      <c r="R74" s="31">
        <v>30155</v>
      </c>
      <c r="S74" s="32">
        <v>10</v>
      </c>
      <c r="T74" s="28">
        <f t="shared" si="11"/>
        <v>30165</v>
      </c>
      <c r="U74" s="33">
        <v>108840</v>
      </c>
      <c r="V74" s="33">
        <v>677</v>
      </c>
      <c r="W74" s="31">
        <v>1398</v>
      </c>
      <c r="X74" s="39">
        <f t="shared" si="22"/>
        <v>139682</v>
      </c>
    </row>
    <row r="75" spans="1:24" ht="7.5" customHeight="1" x14ac:dyDescent="0.15">
      <c r="A75" s="42"/>
      <c r="B75" s="67"/>
      <c r="C75" s="79"/>
      <c r="D75" s="111"/>
      <c r="E75" s="30" t="s">
        <v>10</v>
      </c>
      <c r="F75" s="40">
        <f>SUM(F73:F74)</f>
        <v>97596</v>
      </c>
      <c r="G75" s="27">
        <f>SUM(G73:G74)</f>
        <v>4</v>
      </c>
      <c r="H75" s="28">
        <f t="shared" si="25"/>
        <v>97600</v>
      </c>
      <c r="I75" s="26">
        <f>SUM(I73:I74)</f>
        <v>238562</v>
      </c>
      <c r="J75" s="26">
        <f>SUM(J73:J74)</f>
        <v>1285</v>
      </c>
      <c r="K75" s="26">
        <f>SUM(K73:K74)</f>
        <v>2349</v>
      </c>
      <c r="L75" s="28">
        <f t="shared" si="26"/>
        <v>337447</v>
      </c>
      <c r="M75" s="5"/>
      <c r="N75" s="67"/>
      <c r="O75" s="80"/>
      <c r="P75" s="81" t="s">
        <v>10</v>
      </c>
      <c r="Q75" s="74"/>
      <c r="R75" s="31">
        <f>SUM(R73:R74)</f>
        <v>99768</v>
      </c>
      <c r="S75" s="32">
        <f>SUM(S73:S74)</f>
        <v>29</v>
      </c>
      <c r="T75" s="28">
        <f t="shared" si="11"/>
        <v>99797</v>
      </c>
      <c r="U75" s="33">
        <f>SUM(U73:U74)</f>
        <v>281801</v>
      </c>
      <c r="V75" s="33">
        <f>SUM(V73:V74)</f>
        <v>1795</v>
      </c>
      <c r="W75" s="31">
        <f>SUM(W73:W74)</f>
        <v>2872</v>
      </c>
      <c r="X75" s="39">
        <f t="shared" si="22"/>
        <v>383393</v>
      </c>
    </row>
    <row r="76" spans="1:24" ht="7.5" customHeight="1" x14ac:dyDescent="0.15">
      <c r="A76" s="42"/>
      <c r="B76" s="67"/>
      <c r="C76" s="79"/>
      <c r="D76" s="96" t="s">
        <v>159</v>
      </c>
      <c r="E76" s="30" t="s">
        <v>159</v>
      </c>
      <c r="F76" s="26">
        <v>14119</v>
      </c>
      <c r="G76" s="27">
        <v>5</v>
      </c>
      <c r="H76" s="28">
        <f t="shared" si="23"/>
        <v>14124</v>
      </c>
      <c r="I76" s="29">
        <v>54650</v>
      </c>
      <c r="J76" s="29">
        <v>326</v>
      </c>
      <c r="K76" s="26">
        <v>1126</v>
      </c>
      <c r="L76" s="28">
        <f t="shared" si="24"/>
        <v>69100</v>
      </c>
      <c r="M76" s="5"/>
      <c r="N76" s="67"/>
      <c r="O76" s="72" t="s">
        <v>160</v>
      </c>
      <c r="P76" s="73"/>
      <c r="Q76" s="74"/>
      <c r="R76" s="26">
        <v>148550</v>
      </c>
      <c r="S76" s="27">
        <v>30</v>
      </c>
      <c r="T76" s="28">
        <f t="shared" si="11"/>
        <v>148580</v>
      </c>
      <c r="U76" s="29">
        <v>369011</v>
      </c>
      <c r="V76" s="29">
        <v>2677</v>
      </c>
      <c r="W76" s="26">
        <v>3576</v>
      </c>
      <c r="X76" s="28">
        <f t="shared" si="22"/>
        <v>520268</v>
      </c>
    </row>
    <row r="77" spans="1:24" ht="7.5" customHeight="1" x14ac:dyDescent="0.15">
      <c r="A77" s="42"/>
      <c r="B77" s="67"/>
      <c r="C77" s="79"/>
      <c r="D77" s="97"/>
      <c r="E77" s="30" t="s">
        <v>161</v>
      </c>
      <c r="F77" s="26">
        <v>18065</v>
      </c>
      <c r="G77" s="27">
        <v>1</v>
      </c>
      <c r="H77" s="28">
        <f t="shared" si="23"/>
        <v>18066</v>
      </c>
      <c r="I77" s="29">
        <v>67969</v>
      </c>
      <c r="J77" s="29">
        <v>465</v>
      </c>
      <c r="K77" s="26">
        <v>2047</v>
      </c>
      <c r="L77" s="28">
        <f t="shared" si="24"/>
        <v>86500</v>
      </c>
      <c r="M77" s="5"/>
      <c r="N77" s="67"/>
      <c r="O77" s="72" t="s">
        <v>162</v>
      </c>
      <c r="P77" s="73"/>
      <c r="Q77" s="74"/>
      <c r="R77" s="26">
        <v>95926</v>
      </c>
      <c r="S77" s="27">
        <v>20</v>
      </c>
      <c r="T77" s="28">
        <f t="shared" si="11"/>
        <v>95946</v>
      </c>
      <c r="U77" s="29">
        <v>202904</v>
      </c>
      <c r="V77" s="29">
        <v>1214</v>
      </c>
      <c r="W77" s="26">
        <v>1711</v>
      </c>
      <c r="X77" s="28">
        <f t="shared" si="22"/>
        <v>300064</v>
      </c>
    </row>
    <row r="78" spans="1:24" ht="7.5" customHeight="1" x14ac:dyDescent="0.15">
      <c r="A78" s="42"/>
      <c r="B78" s="67"/>
      <c r="C78" s="79"/>
      <c r="D78" s="97"/>
      <c r="E78" s="30" t="s">
        <v>163</v>
      </c>
      <c r="F78" s="45">
        <v>12999</v>
      </c>
      <c r="G78" s="46">
        <v>2</v>
      </c>
      <c r="H78" s="28">
        <f t="shared" si="23"/>
        <v>13001</v>
      </c>
      <c r="I78" s="48">
        <v>44351</v>
      </c>
      <c r="J78" s="48">
        <v>458</v>
      </c>
      <c r="K78" s="45">
        <v>2152</v>
      </c>
      <c r="L78" s="28">
        <f t="shared" si="24"/>
        <v>57810</v>
      </c>
      <c r="M78" s="5"/>
      <c r="N78" s="68"/>
      <c r="O78" s="101" t="s">
        <v>40</v>
      </c>
      <c r="P78" s="102"/>
      <c r="Q78" s="103"/>
      <c r="R78" s="34">
        <f>SUM(R75:R77,R72)</f>
        <v>432666</v>
      </c>
      <c r="S78" s="37">
        <f>SUM(S75:S77,S72)</f>
        <v>91</v>
      </c>
      <c r="T78" s="36">
        <f t="shared" si="11"/>
        <v>432757</v>
      </c>
      <c r="U78" s="38">
        <f>SUM(U75:U77,U72)</f>
        <v>1064125</v>
      </c>
      <c r="V78" s="38">
        <f>SUM(V75:V77,V72)</f>
        <v>6816</v>
      </c>
      <c r="W78" s="34">
        <f>SUM(W75:W77,W72)</f>
        <v>9943</v>
      </c>
      <c r="X78" s="36">
        <f t="shared" si="22"/>
        <v>1503698</v>
      </c>
    </row>
    <row r="79" spans="1:24" ht="7.5" customHeight="1" x14ac:dyDescent="0.15">
      <c r="A79" s="42"/>
      <c r="B79" s="67"/>
      <c r="C79" s="80"/>
      <c r="D79" s="98"/>
      <c r="E79" s="30" t="s">
        <v>10</v>
      </c>
      <c r="F79" s="40">
        <f>SUM(F76:F78)</f>
        <v>45183</v>
      </c>
      <c r="G79" s="27">
        <f>SUM(G76:G78)</f>
        <v>8</v>
      </c>
      <c r="H79" s="28">
        <f t="shared" si="23"/>
        <v>45191</v>
      </c>
      <c r="I79" s="26">
        <f t="shared" ref="I79:K79" si="28">SUM(I76:I78)</f>
        <v>166970</v>
      </c>
      <c r="J79" s="26">
        <f t="shared" si="28"/>
        <v>1249</v>
      </c>
      <c r="K79" s="26">
        <f t="shared" si="28"/>
        <v>5325</v>
      </c>
      <c r="L79" s="28">
        <f t="shared" si="24"/>
        <v>213410</v>
      </c>
      <c r="M79" s="5"/>
      <c r="N79" s="66" t="s">
        <v>164</v>
      </c>
      <c r="O79" s="93" t="s">
        <v>165</v>
      </c>
      <c r="P79" s="108" t="s">
        <v>166</v>
      </c>
      <c r="Q79" s="71"/>
      <c r="R79" s="14">
        <v>108144</v>
      </c>
      <c r="S79" s="15">
        <v>4</v>
      </c>
      <c r="T79" s="16">
        <f t="shared" si="11"/>
        <v>108148</v>
      </c>
      <c r="U79" s="17">
        <v>396339</v>
      </c>
      <c r="V79" s="17">
        <v>2559</v>
      </c>
      <c r="W79" s="14">
        <v>9686</v>
      </c>
      <c r="X79" s="16">
        <f t="shared" si="22"/>
        <v>507046</v>
      </c>
    </row>
    <row r="80" spans="1:24" ht="7.5" customHeight="1" x14ac:dyDescent="0.15">
      <c r="A80" s="42"/>
      <c r="B80" s="67"/>
      <c r="C80" s="78" t="s">
        <v>167</v>
      </c>
      <c r="D80" s="99" t="s">
        <v>168</v>
      </c>
      <c r="E80" s="30" t="s">
        <v>169</v>
      </c>
      <c r="F80" s="45">
        <v>41900</v>
      </c>
      <c r="G80" s="46">
        <v>14</v>
      </c>
      <c r="H80" s="47">
        <f>SUM(F80:G80)</f>
        <v>41914</v>
      </c>
      <c r="I80" s="48">
        <v>42147</v>
      </c>
      <c r="J80" s="48">
        <v>1507</v>
      </c>
      <c r="K80" s="45">
        <v>7897</v>
      </c>
      <c r="L80" s="47">
        <f>SUM(H80:J80)</f>
        <v>85568</v>
      </c>
      <c r="M80" s="5"/>
      <c r="N80" s="67"/>
      <c r="O80" s="79"/>
      <c r="P80" s="81" t="s">
        <v>170</v>
      </c>
      <c r="Q80" s="74"/>
      <c r="R80" s="26">
        <v>80067</v>
      </c>
      <c r="S80" s="27">
        <v>8</v>
      </c>
      <c r="T80" s="28">
        <f t="shared" si="11"/>
        <v>80075</v>
      </c>
      <c r="U80" s="29">
        <v>288610</v>
      </c>
      <c r="V80" s="29">
        <v>1399</v>
      </c>
      <c r="W80" s="26">
        <v>3243</v>
      </c>
      <c r="X80" s="28">
        <f t="shared" si="22"/>
        <v>370084</v>
      </c>
    </row>
    <row r="81" spans="1:24" ht="7.5" customHeight="1" x14ac:dyDescent="0.15">
      <c r="A81" s="42"/>
      <c r="B81" s="67"/>
      <c r="C81" s="79"/>
      <c r="D81" s="99"/>
      <c r="E81" s="30" t="s">
        <v>171</v>
      </c>
      <c r="F81" s="45">
        <v>12470</v>
      </c>
      <c r="G81" s="46">
        <v>5</v>
      </c>
      <c r="H81" s="47">
        <f>SUM(F81:G81)</f>
        <v>12475</v>
      </c>
      <c r="I81" s="48">
        <v>15407</v>
      </c>
      <c r="J81" s="48">
        <v>449</v>
      </c>
      <c r="K81" s="45">
        <v>1954</v>
      </c>
      <c r="L81" s="47">
        <f>SUM(H81:J81)</f>
        <v>28331</v>
      </c>
      <c r="M81" s="5"/>
      <c r="N81" s="67"/>
      <c r="O81" s="79"/>
      <c r="P81" s="81" t="s">
        <v>172</v>
      </c>
      <c r="Q81" s="74"/>
      <c r="R81" s="26">
        <v>91670</v>
      </c>
      <c r="S81" s="27">
        <v>6</v>
      </c>
      <c r="T81" s="28">
        <f t="shared" si="11"/>
        <v>91676</v>
      </c>
      <c r="U81" s="29">
        <v>250650</v>
      </c>
      <c r="V81" s="29">
        <v>1252</v>
      </c>
      <c r="W81" s="26">
        <v>2183</v>
      </c>
      <c r="X81" s="28">
        <f t="shared" ref="X81:X97" si="29">SUM(T81:V81)</f>
        <v>343578</v>
      </c>
    </row>
    <row r="82" spans="1:24" ht="7.5" customHeight="1" x14ac:dyDescent="0.15">
      <c r="A82" s="42"/>
      <c r="B82" s="67"/>
      <c r="C82" s="79"/>
      <c r="D82" s="99"/>
      <c r="E82" s="30" t="s">
        <v>10</v>
      </c>
      <c r="F82" s="40">
        <f>SUM(F80:F81)</f>
        <v>54370</v>
      </c>
      <c r="G82" s="27">
        <f>SUM(G80:G81)</f>
        <v>19</v>
      </c>
      <c r="H82" s="28">
        <f>SUM(F82:G82)</f>
        <v>54389</v>
      </c>
      <c r="I82" s="40">
        <f>SUM(I80:I81)</f>
        <v>57554</v>
      </c>
      <c r="J82" s="40">
        <f>SUM(J80:J81)</f>
        <v>1956</v>
      </c>
      <c r="K82" s="40">
        <f>SUM(K80:K81)</f>
        <v>9851</v>
      </c>
      <c r="L82" s="47">
        <f>SUM(H82:J82)</f>
        <v>113899</v>
      </c>
      <c r="M82" s="5"/>
      <c r="N82" s="67"/>
      <c r="O82" s="80"/>
      <c r="P82" s="81" t="s">
        <v>173</v>
      </c>
      <c r="Q82" s="74"/>
      <c r="R82" s="26">
        <v>43364</v>
      </c>
      <c r="S82" s="27">
        <v>4</v>
      </c>
      <c r="T82" s="28">
        <f t="shared" si="11"/>
        <v>43368</v>
      </c>
      <c r="U82" s="29">
        <v>126118</v>
      </c>
      <c r="V82" s="29">
        <v>524</v>
      </c>
      <c r="W82" s="26">
        <v>1069</v>
      </c>
      <c r="X82" s="28">
        <f t="shared" si="29"/>
        <v>170010</v>
      </c>
    </row>
    <row r="83" spans="1:24" ht="7.5" customHeight="1" x14ac:dyDescent="0.15">
      <c r="A83" s="42"/>
      <c r="B83" s="67"/>
      <c r="C83" s="79"/>
      <c r="D83" s="96" t="s">
        <v>174</v>
      </c>
      <c r="E83" s="30" t="s">
        <v>174</v>
      </c>
      <c r="F83" s="26">
        <v>35195</v>
      </c>
      <c r="G83" s="27">
        <v>6</v>
      </c>
      <c r="H83" s="28">
        <f t="shared" si="23"/>
        <v>35201</v>
      </c>
      <c r="I83" s="29">
        <v>46318</v>
      </c>
      <c r="J83" s="29">
        <v>1148</v>
      </c>
      <c r="K83" s="26">
        <v>5910</v>
      </c>
      <c r="L83" s="28">
        <f t="shared" si="24"/>
        <v>82667</v>
      </c>
      <c r="M83" s="5"/>
      <c r="N83" s="67"/>
      <c r="O83" s="72" t="s">
        <v>175</v>
      </c>
      <c r="P83" s="73"/>
      <c r="Q83" s="74"/>
      <c r="R83" s="26">
        <v>89343</v>
      </c>
      <c r="S83" s="27">
        <v>16</v>
      </c>
      <c r="T83" s="28">
        <f t="shared" ref="T83:T90" si="30">SUM(R83:S83)</f>
        <v>89359</v>
      </c>
      <c r="U83" s="29">
        <v>251315</v>
      </c>
      <c r="V83" s="29">
        <v>1326</v>
      </c>
      <c r="W83" s="26">
        <v>1663</v>
      </c>
      <c r="X83" s="28">
        <f t="shared" si="29"/>
        <v>342000</v>
      </c>
    </row>
    <row r="84" spans="1:24" ht="7.5" customHeight="1" x14ac:dyDescent="0.15">
      <c r="A84" s="42"/>
      <c r="B84" s="67"/>
      <c r="C84" s="79"/>
      <c r="D84" s="97"/>
      <c r="E84" s="30" t="s">
        <v>176</v>
      </c>
      <c r="F84" s="45">
        <v>7479</v>
      </c>
      <c r="G84" s="46">
        <v>2</v>
      </c>
      <c r="H84" s="47">
        <f>SUM(F84:G84)</f>
        <v>7481</v>
      </c>
      <c r="I84" s="48">
        <v>10084</v>
      </c>
      <c r="J84" s="48">
        <v>243</v>
      </c>
      <c r="K84" s="45">
        <v>1143</v>
      </c>
      <c r="L84" s="47">
        <f>SUM(H84:J84)</f>
        <v>17808</v>
      </c>
      <c r="M84" s="5"/>
      <c r="N84" s="67"/>
      <c r="O84" s="78" t="s">
        <v>177</v>
      </c>
      <c r="P84" s="81" t="s">
        <v>178</v>
      </c>
      <c r="Q84" s="74"/>
      <c r="R84" s="26">
        <v>82740</v>
      </c>
      <c r="S84" s="27">
        <v>8</v>
      </c>
      <c r="T84" s="28">
        <f t="shared" si="30"/>
        <v>82748</v>
      </c>
      <c r="U84" s="29">
        <v>239846</v>
      </c>
      <c r="V84" s="29">
        <v>1268</v>
      </c>
      <c r="W84" s="26">
        <v>2291</v>
      </c>
      <c r="X84" s="28">
        <f t="shared" si="29"/>
        <v>323862</v>
      </c>
    </row>
    <row r="85" spans="1:24" ht="7.5" customHeight="1" x14ac:dyDescent="0.15">
      <c r="A85" s="42"/>
      <c r="B85" s="67"/>
      <c r="C85" s="79"/>
      <c r="D85" s="97"/>
      <c r="E85" s="30" t="s">
        <v>179</v>
      </c>
      <c r="F85" s="45">
        <v>10240</v>
      </c>
      <c r="G85" s="46">
        <v>3</v>
      </c>
      <c r="H85" s="47">
        <f>SUM(F85:G85)</f>
        <v>10243</v>
      </c>
      <c r="I85" s="48">
        <v>14664</v>
      </c>
      <c r="J85" s="48">
        <v>329</v>
      </c>
      <c r="K85" s="45">
        <v>1958</v>
      </c>
      <c r="L85" s="47">
        <f>SUM(H85:J85)</f>
        <v>25236</v>
      </c>
      <c r="M85" s="5"/>
      <c r="N85" s="67"/>
      <c r="O85" s="79"/>
      <c r="P85" s="81" t="s">
        <v>180</v>
      </c>
      <c r="Q85" s="74"/>
      <c r="R85" s="26">
        <v>41102</v>
      </c>
      <c r="S85" s="27">
        <v>4</v>
      </c>
      <c r="T85" s="28">
        <f t="shared" si="30"/>
        <v>41106</v>
      </c>
      <c r="U85" s="29">
        <v>108768</v>
      </c>
      <c r="V85" s="29">
        <v>496</v>
      </c>
      <c r="W85" s="26">
        <v>865</v>
      </c>
      <c r="X85" s="28">
        <f t="shared" si="29"/>
        <v>150370</v>
      </c>
    </row>
    <row r="86" spans="1:24" ht="7.5" customHeight="1" x14ac:dyDescent="0.15">
      <c r="A86" s="42"/>
      <c r="B86" s="67"/>
      <c r="C86" s="79"/>
      <c r="D86" s="98"/>
      <c r="E86" s="30" t="s">
        <v>10</v>
      </c>
      <c r="F86" s="40">
        <f>SUM(F83:F85)</f>
        <v>52914</v>
      </c>
      <c r="G86" s="27">
        <f>SUM(G83:G85)</f>
        <v>11</v>
      </c>
      <c r="H86" s="28">
        <f>SUM(F86:G86)</f>
        <v>52925</v>
      </c>
      <c r="I86" s="40">
        <f t="shared" ref="I86:K86" si="31">SUM(I83:I85)</f>
        <v>71066</v>
      </c>
      <c r="J86" s="40">
        <f t="shared" si="31"/>
        <v>1720</v>
      </c>
      <c r="K86" s="40">
        <f t="shared" si="31"/>
        <v>9011</v>
      </c>
      <c r="L86" s="47">
        <f>SUM(H86:J86)</f>
        <v>125711</v>
      </c>
      <c r="M86" s="5"/>
      <c r="N86" s="67"/>
      <c r="O86" s="80"/>
      <c r="P86" s="81" t="s">
        <v>181</v>
      </c>
      <c r="Q86" s="74"/>
      <c r="R86" s="26">
        <v>12274</v>
      </c>
      <c r="S86" s="27">
        <v>0</v>
      </c>
      <c r="T86" s="28">
        <f t="shared" si="30"/>
        <v>12274</v>
      </c>
      <c r="U86" s="29">
        <v>20243</v>
      </c>
      <c r="V86" s="29">
        <v>194</v>
      </c>
      <c r="W86" s="26">
        <v>158</v>
      </c>
      <c r="X86" s="28">
        <f t="shared" si="29"/>
        <v>32711</v>
      </c>
    </row>
    <row r="87" spans="1:24" ht="7.5" customHeight="1" x14ac:dyDescent="0.15">
      <c r="A87" s="49"/>
      <c r="B87" s="67"/>
      <c r="C87" s="79"/>
      <c r="D87" s="96" t="s">
        <v>182</v>
      </c>
      <c r="E87" s="25" t="s">
        <v>182</v>
      </c>
      <c r="F87" s="45">
        <v>31239</v>
      </c>
      <c r="G87" s="46">
        <v>5</v>
      </c>
      <c r="H87" s="47">
        <f>SUM(F87:G87)</f>
        <v>31244</v>
      </c>
      <c r="I87" s="48">
        <v>47957</v>
      </c>
      <c r="J87" s="48">
        <v>1073</v>
      </c>
      <c r="K87" s="45">
        <v>5579</v>
      </c>
      <c r="L87" s="47">
        <f>SUM(H87:J87)</f>
        <v>80274</v>
      </c>
      <c r="M87" s="5"/>
      <c r="N87" s="67"/>
      <c r="O87" s="72" t="s">
        <v>183</v>
      </c>
      <c r="P87" s="73"/>
      <c r="Q87" s="74"/>
      <c r="R87" s="26">
        <v>185260</v>
      </c>
      <c r="S87" s="27">
        <v>12</v>
      </c>
      <c r="T87" s="28">
        <f t="shared" si="30"/>
        <v>185272</v>
      </c>
      <c r="U87" s="29">
        <v>486481</v>
      </c>
      <c r="V87" s="29">
        <v>3354</v>
      </c>
      <c r="W87" s="26">
        <v>4121</v>
      </c>
      <c r="X87" s="28">
        <f t="shared" si="29"/>
        <v>675107</v>
      </c>
    </row>
    <row r="88" spans="1:24" ht="7.5" customHeight="1" x14ac:dyDescent="0.15">
      <c r="A88" s="5"/>
      <c r="B88" s="67"/>
      <c r="C88" s="79"/>
      <c r="D88" s="97"/>
      <c r="E88" s="30" t="s">
        <v>184</v>
      </c>
      <c r="F88" s="45">
        <v>7702</v>
      </c>
      <c r="G88" s="46">
        <v>0</v>
      </c>
      <c r="H88" s="47">
        <f>SUM(F88:G88)</f>
        <v>7702</v>
      </c>
      <c r="I88" s="48">
        <v>8290</v>
      </c>
      <c r="J88" s="48">
        <v>590</v>
      </c>
      <c r="K88" s="45">
        <v>2068</v>
      </c>
      <c r="L88" s="47">
        <f>SUM(H88:J88)</f>
        <v>16582</v>
      </c>
      <c r="M88" s="50"/>
      <c r="N88" s="67"/>
      <c r="O88" s="72" t="s">
        <v>185</v>
      </c>
      <c r="P88" s="73"/>
      <c r="Q88" s="74"/>
      <c r="R88" s="26">
        <v>124014</v>
      </c>
      <c r="S88" s="27">
        <v>14</v>
      </c>
      <c r="T88" s="28">
        <f t="shared" si="30"/>
        <v>124028</v>
      </c>
      <c r="U88" s="51">
        <v>325682</v>
      </c>
      <c r="V88" s="51">
        <v>1813</v>
      </c>
      <c r="W88" s="26">
        <v>2656</v>
      </c>
      <c r="X88" s="28">
        <f t="shared" si="29"/>
        <v>451523</v>
      </c>
    </row>
    <row r="89" spans="1:24" ht="7.5" customHeight="1" x14ac:dyDescent="0.15">
      <c r="A89" s="5"/>
      <c r="B89" s="67"/>
      <c r="C89" s="79"/>
      <c r="D89" s="97"/>
      <c r="E89" s="30" t="s">
        <v>186</v>
      </c>
      <c r="F89" s="26">
        <v>9611</v>
      </c>
      <c r="G89" s="27">
        <v>5</v>
      </c>
      <c r="H89" s="28">
        <f t="shared" si="23"/>
        <v>9616</v>
      </c>
      <c r="I89" s="29">
        <v>18544</v>
      </c>
      <c r="J89" s="29">
        <v>335</v>
      </c>
      <c r="K89" s="26">
        <v>1922</v>
      </c>
      <c r="L89" s="28">
        <f t="shared" si="24"/>
        <v>28495</v>
      </c>
      <c r="M89" s="50"/>
      <c r="N89" s="67"/>
      <c r="O89" s="72" t="s">
        <v>187</v>
      </c>
      <c r="P89" s="73"/>
      <c r="Q89" s="74"/>
      <c r="R89" s="26">
        <v>142864</v>
      </c>
      <c r="S89" s="27">
        <v>6</v>
      </c>
      <c r="T89" s="28">
        <f t="shared" si="30"/>
        <v>142870</v>
      </c>
      <c r="U89" s="51">
        <v>324528</v>
      </c>
      <c r="V89" s="51">
        <v>1722</v>
      </c>
      <c r="W89" s="52">
        <v>2228</v>
      </c>
      <c r="X89" s="28">
        <f t="shared" si="29"/>
        <v>469120</v>
      </c>
    </row>
    <row r="90" spans="1:24" ht="7.5" customHeight="1" x14ac:dyDescent="0.15">
      <c r="A90" s="5"/>
      <c r="B90" s="67"/>
      <c r="C90" s="79"/>
      <c r="D90" s="97"/>
      <c r="E90" s="30" t="s">
        <v>188</v>
      </c>
      <c r="F90" s="40">
        <v>15406</v>
      </c>
      <c r="G90" s="27">
        <v>3</v>
      </c>
      <c r="H90" s="28">
        <f t="shared" si="23"/>
        <v>15409</v>
      </c>
      <c r="I90" s="40">
        <v>25397</v>
      </c>
      <c r="J90" s="40">
        <v>598</v>
      </c>
      <c r="K90" s="40">
        <v>3404</v>
      </c>
      <c r="L90" s="28">
        <f t="shared" si="24"/>
        <v>41404</v>
      </c>
      <c r="M90" s="50"/>
      <c r="N90" s="67"/>
      <c r="O90" s="113" t="s">
        <v>189</v>
      </c>
      <c r="P90" s="81" t="s">
        <v>190</v>
      </c>
      <c r="Q90" s="74"/>
      <c r="R90" s="26">
        <v>191421</v>
      </c>
      <c r="S90" s="27">
        <v>11</v>
      </c>
      <c r="T90" s="28">
        <f t="shared" si="30"/>
        <v>191432</v>
      </c>
      <c r="U90" s="51">
        <v>441156</v>
      </c>
      <c r="V90" s="51">
        <v>2221</v>
      </c>
      <c r="W90" s="52">
        <v>3493</v>
      </c>
      <c r="X90" s="28">
        <f t="shared" si="29"/>
        <v>634809</v>
      </c>
    </row>
    <row r="91" spans="1:24" ht="7.5" customHeight="1" x14ac:dyDescent="0.15">
      <c r="B91" s="67"/>
      <c r="C91" s="79"/>
      <c r="D91" s="98"/>
      <c r="E91" s="30" t="s">
        <v>10</v>
      </c>
      <c r="F91" s="40">
        <f>SUM(F87:F90)</f>
        <v>63958</v>
      </c>
      <c r="G91" s="27">
        <f>SUM(G87:G90)</f>
        <v>13</v>
      </c>
      <c r="H91" s="28">
        <f t="shared" si="23"/>
        <v>63971</v>
      </c>
      <c r="I91" s="40">
        <f>SUM(I87:I90)</f>
        <v>100188</v>
      </c>
      <c r="J91" s="40">
        <f>SUM(J87:J90)</f>
        <v>2596</v>
      </c>
      <c r="K91" s="40">
        <f>SUM(K87:K90)</f>
        <v>12973</v>
      </c>
      <c r="L91" s="28">
        <f t="shared" si="24"/>
        <v>166755</v>
      </c>
      <c r="M91" s="50"/>
      <c r="N91" s="67"/>
      <c r="O91" s="114"/>
      <c r="P91" s="115" t="s">
        <v>191</v>
      </c>
      <c r="Q91" s="116"/>
      <c r="R91" s="26">
        <f t="shared" ref="R91:W91" si="32">SUM(R105:R106)</f>
        <v>24471</v>
      </c>
      <c r="S91" s="52">
        <f t="shared" si="32"/>
        <v>0</v>
      </c>
      <c r="T91" s="28">
        <f t="shared" si="32"/>
        <v>24471</v>
      </c>
      <c r="U91" s="51">
        <f t="shared" si="32"/>
        <v>35738</v>
      </c>
      <c r="V91" s="51">
        <f t="shared" si="32"/>
        <v>284</v>
      </c>
      <c r="W91" s="52">
        <f t="shared" si="32"/>
        <v>400</v>
      </c>
      <c r="X91" s="28">
        <f t="shared" si="29"/>
        <v>60493</v>
      </c>
    </row>
    <row r="92" spans="1:24" ht="7.5" customHeight="1" x14ac:dyDescent="0.15">
      <c r="B92" s="67"/>
      <c r="C92" s="79"/>
      <c r="D92" s="81" t="s">
        <v>192</v>
      </c>
      <c r="E92" s="74"/>
      <c r="F92" s="26">
        <v>48860</v>
      </c>
      <c r="G92" s="27">
        <v>13</v>
      </c>
      <c r="H92" s="28">
        <f t="shared" si="23"/>
        <v>48873</v>
      </c>
      <c r="I92" s="29">
        <v>152469</v>
      </c>
      <c r="J92" s="29">
        <v>1110</v>
      </c>
      <c r="K92" s="26">
        <v>4381</v>
      </c>
      <c r="L92" s="28">
        <f t="shared" si="24"/>
        <v>202452</v>
      </c>
      <c r="M92" s="50"/>
      <c r="N92" s="67"/>
      <c r="O92" s="101" t="s">
        <v>40</v>
      </c>
      <c r="P92" s="102"/>
      <c r="Q92" s="103"/>
      <c r="R92" s="34">
        <f>SUM(R79:R91)</f>
        <v>1216734</v>
      </c>
      <c r="S92" s="37">
        <f>SUM(S79:S91)</f>
        <v>93</v>
      </c>
      <c r="T92" s="36">
        <f t="shared" ref="T92:T97" si="33">SUM(R92:S92)</f>
        <v>1216827</v>
      </c>
      <c r="U92" s="44">
        <f>SUM(U79:U91)</f>
        <v>3295474</v>
      </c>
      <c r="V92" s="44">
        <f>SUM(V79:V91)</f>
        <v>18412</v>
      </c>
      <c r="W92" s="35">
        <f>SUM(W79:W91)</f>
        <v>34056</v>
      </c>
      <c r="X92" s="36">
        <f t="shared" si="29"/>
        <v>4530713</v>
      </c>
    </row>
    <row r="93" spans="1:24" ht="7.5" customHeight="1" x14ac:dyDescent="0.15">
      <c r="B93" s="67"/>
      <c r="C93" s="80"/>
      <c r="D93" s="81" t="s">
        <v>193</v>
      </c>
      <c r="E93" s="74"/>
      <c r="F93" s="26">
        <v>76722</v>
      </c>
      <c r="G93" s="27">
        <v>21</v>
      </c>
      <c r="H93" s="28">
        <f t="shared" si="23"/>
        <v>76743</v>
      </c>
      <c r="I93" s="29">
        <v>201663</v>
      </c>
      <c r="J93" s="29">
        <v>1933</v>
      </c>
      <c r="K93" s="26">
        <v>9471</v>
      </c>
      <c r="L93" s="28">
        <f t="shared" si="24"/>
        <v>280339</v>
      </c>
      <c r="N93" s="66" t="s">
        <v>194</v>
      </c>
      <c r="O93" s="69" t="s">
        <v>195</v>
      </c>
      <c r="P93" s="70"/>
      <c r="Q93" s="71"/>
      <c r="R93" s="14">
        <v>122113</v>
      </c>
      <c r="S93" s="15">
        <v>3</v>
      </c>
      <c r="T93" s="16">
        <f t="shared" si="33"/>
        <v>122116</v>
      </c>
      <c r="U93" s="53">
        <v>444056</v>
      </c>
      <c r="V93" s="17">
        <v>2544</v>
      </c>
      <c r="W93" s="14">
        <v>3088</v>
      </c>
      <c r="X93" s="16">
        <f t="shared" si="29"/>
        <v>568716</v>
      </c>
    </row>
    <row r="94" spans="1:24" ht="7.5" customHeight="1" x14ac:dyDescent="0.15">
      <c r="B94" s="67"/>
      <c r="C94" s="92" t="s">
        <v>196</v>
      </c>
      <c r="D94" s="109" t="s">
        <v>196</v>
      </c>
      <c r="E94" s="25" t="s">
        <v>197</v>
      </c>
      <c r="F94" s="26">
        <v>112984</v>
      </c>
      <c r="G94" s="27">
        <v>24</v>
      </c>
      <c r="H94" s="28">
        <f t="shared" si="23"/>
        <v>113008</v>
      </c>
      <c r="I94" s="29">
        <v>282912</v>
      </c>
      <c r="J94" s="29">
        <v>3594</v>
      </c>
      <c r="K94" s="26">
        <v>14649</v>
      </c>
      <c r="L94" s="28">
        <f t="shared" si="24"/>
        <v>399514</v>
      </c>
      <c r="N94" s="67"/>
      <c r="O94" s="72" t="s">
        <v>198</v>
      </c>
      <c r="P94" s="73"/>
      <c r="Q94" s="74"/>
      <c r="R94" s="26">
        <v>11908</v>
      </c>
      <c r="S94" s="27">
        <v>0</v>
      </c>
      <c r="T94" s="28">
        <f t="shared" si="33"/>
        <v>11908</v>
      </c>
      <c r="U94" s="29">
        <v>22747</v>
      </c>
      <c r="V94" s="29">
        <v>240</v>
      </c>
      <c r="W94" s="26">
        <v>148</v>
      </c>
      <c r="X94" s="28">
        <f t="shared" si="29"/>
        <v>34895</v>
      </c>
    </row>
    <row r="95" spans="1:24" ht="7.5" customHeight="1" x14ac:dyDescent="0.15">
      <c r="B95" s="67"/>
      <c r="C95" s="92"/>
      <c r="D95" s="110"/>
      <c r="E95" s="25" t="s">
        <v>199</v>
      </c>
      <c r="F95" s="26">
        <v>28775</v>
      </c>
      <c r="G95" s="27">
        <v>5</v>
      </c>
      <c r="H95" s="28">
        <f t="shared" si="23"/>
        <v>28780</v>
      </c>
      <c r="I95" s="29">
        <v>57260</v>
      </c>
      <c r="J95" s="29">
        <v>1023</v>
      </c>
      <c r="K95" s="26">
        <v>5040</v>
      </c>
      <c r="L95" s="28">
        <f t="shared" si="24"/>
        <v>87063</v>
      </c>
      <c r="N95" s="67"/>
      <c r="O95" s="72" t="s">
        <v>200</v>
      </c>
      <c r="P95" s="73"/>
      <c r="Q95" s="74"/>
      <c r="R95" s="26">
        <v>11126</v>
      </c>
      <c r="S95" s="27">
        <v>0</v>
      </c>
      <c r="T95" s="28">
        <f t="shared" si="33"/>
        <v>11126</v>
      </c>
      <c r="U95" s="29">
        <v>20121</v>
      </c>
      <c r="V95" s="29">
        <v>194</v>
      </c>
      <c r="W95" s="26">
        <v>207</v>
      </c>
      <c r="X95" s="28">
        <f t="shared" si="29"/>
        <v>31441</v>
      </c>
    </row>
    <row r="96" spans="1:24" ht="7.5" customHeight="1" x14ac:dyDescent="0.15">
      <c r="B96" s="67"/>
      <c r="C96" s="92"/>
      <c r="D96" s="111"/>
      <c r="E96" s="25" t="s">
        <v>10</v>
      </c>
      <c r="F96" s="26">
        <f>SUM(F94:F95)</f>
        <v>141759</v>
      </c>
      <c r="G96" s="27">
        <f>SUM(G94:G95)</f>
        <v>29</v>
      </c>
      <c r="H96" s="28">
        <f t="shared" si="23"/>
        <v>141788</v>
      </c>
      <c r="I96" s="29">
        <f>SUM(I94:I95)</f>
        <v>340172</v>
      </c>
      <c r="J96" s="29">
        <f>SUM(J94:J95)</f>
        <v>4617</v>
      </c>
      <c r="K96" s="26">
        <f>SUM(K94:K95)</f>
        <v>19689</v>
      </c>
      <c r="L96" s="28">
        <f t="shared" si="24"/>
        <v>486577</v>
      </c>
      <c r="N96" s="68"/>
      <c r="O96" s="101" t="s">
        <v>40</v>
      </c>
      <c r="P96" s="102"/>
      <c r="Q96" s="103"/>
      <c r="R96" s="34">
        <f>SUM(R93:R95)</f>
        <v>145147</v>
      </c>
      <c r="S96" s="37">
        <f>SUM(S93:S95)</f>
        <v>3</v>
      </c>
      <c r="T96" s="36">
        <f t="shared" si="33"/>
        <v>145150</v>
      </c>
      <c r="U96" s="38">
        <f>SUM(U93:U95)</f>
        <v>486924</v>
      </c>
      <c r="V96" s="38">
        <f>SUM(V93:V95)</f>
        <v>2978</v>
      </c>
      <c r="W96" s="34">
        <f>SUM(W93:W95)</f>
        <v>3443</v>
      </c>
      <c r="X96" s="36">
        <f t="shared" si="29"/>
        <v>635052</v>
      </c>
    </row>
    <row r="97" spans="2:24" ht="7.5" customHeight="1" x14ac:dyDescent="0.15">
      <c r="B97" s="67"/>
      <c r="C97" s="92"/>
      <c r="D97" s="81" t="s">
        <v>201</v>
      </c>
      <c r="E97" s="74"/>
      <c r="F97" s="26">
        <v>76142</v>
      </c>
      <c r="G97" s="27">
        <v>10</v>
      </c>
      <c r="H97" s="28">
        <f t="shared" si="23"/>
        <v>76152</v>
      </c>
      <c r="I97" s="29">
        <v>231915</v>
      </c>
      <c r="J97" s="29">
        <v>1663</v>
      </c>
      <c r="K97" s="26">
        <v>4922</v>
      </c>
      <c r="L97" s="28">
        <f t="shared" si="24"/>
        <v>309730</v>
      </c>
      <c r="N97" s="119" t="s">
        <v>202</v>
      </c>
      <c r="O97" s="120"/>
      <c r="P97" s="120"/>
      <c r="Q97" s="121"/>
      <c r="R97" s="55">
        <f>SUM(F42,F21,F102,R18,R44,R58,R71,R78,R92,R96)</f>
        <v>8409016</v>
      </c>
      <c r="S97" s="55">
        <f>SUM(G42,G21,G102,S18,S44,S58,S71,S78,S92,S96)</f>
        <v>1183</v>
      </c>
      <c r="T97" s="56">
        <f t="shared" si="33"/>
        <v>8410199</v>
      </c>
      <c r="U97" s="57">
        <f>SUM(I42,I21,I102,U18,U44,U58,U71,U78,U92,U96)</f>
        <v>23632164</v>
      </c>
      <c r="V97" s="57">
        <f>SUM(J42,J21,J102,V18,V44,V58,V71,V78,V92,V96)</f>
        <v>159956</v>
      </c>
      <c r="W97" s="58">
        <f>SUM(K42,K21,K102,W18,W44,W58,W71,W78,W92,W96)</f>
        <v>374432</v>
      </c>
      <c r="X97" s="56">
        <f t="shared" si="29"/>
        <v>32202319</v>
      </c>
    </row>
    <row r="98" spans="2:24" ht="7.5" customHeight="1" x14ac:dyDescent="0.15">
      <c r="B98" s="67"/>
      <c r="C98" s="92"/>
      <c r="D98" s="81" t="s">
        <v>203</v>
      </c>
      <c r="E98" s="74"/>
      <c r="F98" s="26">
        <v>67539</v>
      </c>
      <c r="G98" s="27">
        <v>19</v>
      </c>
      <c r="H98" s="28">
        <f t="shared" si="23"/>
        <v>67558</v>
      </c>
      <c r="I98" s="29">
        <v>208231</v>
      </c>
      <c r="J98" s="29">
        <v>1669</v>
      </c>
      <c r="K98" s="26">
        <v>6989</v>
      </c>
      <c r="L98" s="28">
        <f t="shared" si="24"/>
        <v>277458</v>
      </c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</row>
    <row r="99" spans="2:24" ht="7.5" customHeight="1" x14ac:dyDescent="0.15">
      <c r="B99" s="67"/>
      <c r="C99" s="92" t="s">
        <v>204</v>
      </c>
      <c r="D99" s="81" t="s">
        <v>205</v>
      </c>
      <c r="E99" s="74"/>
      <c r="F99" s="26">
        <v>98685</v>
      </c>
      <c r="G99" s="27">
        <v>24</v>
      </c>
      <c r="H99" s="28">
        <f t="shared" si="23"/>
        <v>98709</v>
      </c>
      <c r="I99" s="29">
        <v>207647</v>
      </c>
      <c r="J99" s="29">
        <v>1480</v>
      </c>
      <c r="K99" s="26">
        <v>2075</v>
      </c>
      <c r="L99" s="28">
        <f t="shared" si="24"/>
        <v>307836</v>
      </c>
      <c r="N99" s="50"/>
      <c r="O99" s="50"/>
      <c r="P99" s="59"/>
      <c r="Q99" s="59"/>
      <c r="R99" s="60"/>
      <c r="S99" s="60"/>
      <c r="T99" s="60"/>
      <c r="U99" s="60"/>
      <c r="V99" s="60"/>
      <c r="W99" s="60"/>
      <c r="X99" s="60"/>
    </row>
    <row r="100" spans="2:24" ht="7.5" customHeight="1" x14ac:dyDescent="0.15">
      <c r="B100" s="67"/>
      <c r="C100" s="92"/>
      <c r="D100" s="81" t="s">
        <v>206</v>
      </c>
      <c r="E100" s="74"/>
      <c r="F100" s="26">
        <v>11557</v>
      </c>
      <c r="G100" s="27">
        <v>4</v>
      </c>
      <c r="H100" s="28">
        <f t="shared" si="23"/>
        <v>11561</v>
      </c>
      <c r="I100" s="29">
        <v>27690</v>
      </c>
      <c r="J100" s="29">
        <v>223</v>
      </c>
      <c r="K100" s="26">
        <v>155</v>
      </c>
      <c r="L100" s="28">
        <f t="shared" si="24"/>
        <v>39474</v>
      </c>
      <c r="N100" s="50"/>
      <c r="O100" s="50"/>
      <c r="P100" s="59"/>
      <c r="Q100" s="59"/>
      <c r="R100" s="60"/>
      <c r="S100" s="60"/>
      <c r="T100" s="60"/>
      <c r="U100" s="60"/>
      <c r="V100" s="60"/>
      <c r="W100" s="60"/>
      <c r="X100" s="60"/>
    </row>
    <row r="101" spans="2:24" ht="7.5" customHeight="1" x14ac:dyDescent="0.15">
      <c r="B101" s="67"/>
      <c r="C101" s="92"/>
      <c r="D101" s="81" t="s">
        <v>10</v>
      </c>
      <c r="E101" s="74"/>
      <c r="F101" s="40">
        <f>SUM(F99:F100)</f>
        <v>110242</v>
      </c>
      <c r="G101" s="27">
        <f>SUM(G99:G100)</f>
        <v>28</v>
      </c>
      <c r="H101" s="28">
        <f t="shared" si="23"/>
        <v>110270</v>
      </c>
      <c r="I101" s="26">
        <f>SUM(I99:I100)</f>
        <v>235337</v>
      </c>
      <c r="J101" s="26">
        <f>SUM(J99:J100)</f>
        <v>1703</v>
      </c>
      <c r="K101" s="26">
        <f>SUM(K99:K100)</f>
        <v>2230</v>
      </c>
      <c r="L101" s="28">
        <f t="shared" si="24"/>
        <v>347310</v>
      </c>
      <c r="N101" s="50"/>
      <c r="O101" s="50"/>
      <c r="P101" s="59"/>
      <c r="Q101" s="59"/>
      <c r="R101" s="60"/>
      <c r="S101" s="60"/>
      <c r="T101" s="60"/>
      <c r="U101" s="60"/>
      <c r="V101" s="60"/>
      <c r="W101" s="60"/>
      <c r="X101" s="60"/>
    </row>
    <row r="102" spans="2:24" ht="7.5" customHeight="1" x14ac:dyDescent="0.15">
      <c r="B102" s="68"/>
      <c r="C102" s="101" t="s">
        <v>40</v>
      </c>
      <c r="D102" s="102"/>
      <c r="E102" s="103"/>
      <c r="F102" s="43">
        <f>SUM(F43,F46,F50:F51,F55,F58,F61,F64:F65,F68,F72,F75,F79,F82,F86,F91:F93,F96:F98,F101)</f>
        <v>1963958</v>
      </c>
      <c r="G102" s="37">
        <f>SUM(G43,G46,G50:G51,G55,G58,G61,G64:G65,G68,G72,G75,G79,G82,G86,G91:G93,G96:G98,G101)</f>
        <v>333</v>
      </c>
      <c r="H102" s="36">
        <f t="shared" si="23"/>
        <v>1964291</v>
      </c>
      <c r="I102" s="34">
        <f>SUM(I43,I46,I50:I51,I55,I58,I61,I64:I65,I68,I72,I75,I79,I82,I86,I91:I93,I96:I98,I101)</f>
        <v>5397818</v>
      </c>
      <c r="J102" s="34">
        <f>SUM(J43,J46,J50:J51,J55,J58,J61,J64:J65,J68,J72,J75,J79,J82,J86,J91:J93,J96:J98,J101)</f>
        <v>41206</v>
      </c>
      <c r="K102" s="34">
        <f>SUM(K43,K46,K50:K51,K55,K58,K61,K64:K65,K68,K72,K75,K79,K82,K86,K91:K93,K96:K98,K101)</f>
        <v>145901</v>
      </c>
      <c r="L102" s="36">
        <f t="shared" si="24"/>
        <v>7403315</v>
      </c>
      <c r="N102" s="50"/>
      <c r="O102" s="50"/>
      <c r="P102" s="59"/>
      <c r="Q102" s="59"/>
      <c r="R102" s="60"/>
      <c r="S102" s="60"/>
      <c r="T102" s="60"/>
      <c r="U102" s="60"/>
      <c r="V102" s="60"/>
      <c r="W102" s="60"/>
      <c r="X102" s="60"/>
    </row>
    <row r="103" spans="2:24" x14ac:dyDescent="0.15">
      <c r="B103" s="5"/>
      <c r="C103" s="5"/>
      <c r="D103" s="6"/>
      <c r="E103" s="6"/>
      <c r="F103" s="7"/>
      <c r="G103" s="7"/>
      <c r="H103" s="7"/>
      <c r="I103" s="7"/>
      <c r="J103" s="7"/>
      <c r="K103" s="7"/>
      <c r="L103" s="7"/>
      <c r="N103" s="61"/>
      <c r="O103" s="62"/>
      <c r="P103" s="61"/>
      <c r="Q103" s="63"/>
      <c r="R103" s="60"/>
      <c r="S103" s="60"/>
      <c r="T103" s="60"/>
      <c r="U103" s="60"/>
      <c r="V103" s="60"/>
      <c r="W103" s="60"/>
      <c r="X103" s="60"/>
    </row>
    <row r="104" spans="2:24" x14ac:dyDescent="0.15">
      <c r="B104" s="5"/>
      <c r="C104" s="5"/>
      <c r="D104" s="6"/>
      <c r="E104" s="6"/>
      <c r="F104" s="7"/>
      <c r="G104" s="7"/>
      <c r="H104" s="7"/>
      <c r="I104" s="7"/>
      <c r="J104" s="7"/>
      <c r="K104" s="7"/>
      <c r="L104" s="7"/>
      <c r="N104" s="61"/>
      <c r="O104" s="62"/>
      <c r="P104" s="61"/>
      <c r="Q104" s="63"/>
      <c r="R104" s="60"/>
      <c r="S104" s="60"/>
      <c r="T104" s="60"/>
      <c r="U104" s="60"/>
      <c r="V104" s="60"/>
      <c r="W104" s="60"/>
      <c r="X104" s="60"/>
    </row>
    <row r="105" spans="2:24" ht="19.5" hidden="1" customHeight="1" x14ac:dyDescent="0.15">
      <c r="B105" s="5"/>
      <c r="C105" s="5"/>
      <c r="D105" s="6"/>
      <c r="E105" s="6"/>
      <c r="F105" s="7"/>
      <c r="G105" s="7"/>
      <c r="H105" s="7"/>
      <c r="I105" s="7"/>
      <c r="J105" s="7"/>
      <c r="K105" s="7"/>
      <c r="L105" s="7"/>
      <c r="N105" s="66" t="s">
        <v>207</v>
      </c>
      <c r="O105" s="117" t="s">
        <v>189</v>
      </c>
      <c r="P105" s="66" t="s">
        <v>208</v>
      </c>
      <c r="Q105" s="54" t="s">
        <v>189</v>
      </c>
      <c r="R105" s="64">
        <v>718</v>
      </c>
      <c r="S105" s="64">
        <v>0</v>
      </c>
      <c r="T105" s="64">
        <f>SUM(R105:S105)</f>
        <v>718</v>
      </c>
      <c r="U105" s="64">
        <v>312</v>
      </c>
      <c r="V105" s="64">
        <v>3</v>
      </c>
      <c r="W105" s="64">
        <v>12</v>
      </c>
      <c r="X105" s="64">
        <f t="shared" ref="X105:X106" si="34">SUM(T105:V105)</f>
        <v>1033</v>
      </c>
    </row>
    <row r="106" spans="2:24" hidden="1" x14ac:dyDescent="0.15">
      <c r="B106" s="5"/>
      <c r="C106" s="5"/>
      <c r="D106" s="6"/>
      <c r="E106" s="6"/>
      <c r="F106" s="7"/>
      <c r="G106" s="7"/>
      <c r="H106" s="7"/>
      <c r="I106" s="7"/>
      <c r="J106" s="7"/>
      <c r="K106" s="7"/>
      <c r="L106" s="7"/>
      <c r="N106" s="68"/>
      <c r="O106" s="118"/>
      <c r="P106" s="68"/>
      <c r="Q106" s="54" t="s">
        <v>209</v>
      </c>
      <c r="R106" s="64">
        <v>23753</v>
      </c>
      <c r="S106" s="64">
        <v>0</v>
      </c>
      <c r="T106" s="64">
        <f>SUM(R106:S106)</f>
        <v>23753</v>
      </c>
      <c r="U106" s="64">
        <v>35426</v>
      </c>
      <c r="V106" s="64">
        <v>281</v>
      </c>
      <c r="W106" s="64">
        <v>388</v>
      </c>
      <c r="X106" s="64">
        <f t="shared" si="34"/>
        <v>59460</v>
      </c>
    </row>
    <row r="107" spans="2:24" x14ac:dyDescent="0.15">
      <c r="B107" s="5"/>
      <c r="C107" s="5"/>
      <c r="D107" s="6"/>
      <c r="E107" s="6"/>
      <c r="F107" s="7"/>
      <c r="G107" s="7"/>
      <c r="H107" s="7"/>
      <c r="I107" s="7"/>
      <c r="J107" s="7"/>
      <c r="K107" s="7"/>
      <c r="L107" s="7"/>
    </row>
  </sheetData>
  <mergeCells count="189">
    <mergeCell ref="N105:N106"/>
    <mergeCell ref="O105:O106"/>
    <mergeCell ref="P105:P106"/>
    <mergeCell ref="D97:E97"/>
    <mergeCell ref="N97:Q97"/>
    <mergeCell ref="D98:E98"/>
    <mergeCell ref="C99:C101"/>
    <mergeCell ref="D99:E99"/>
    <mergeCell ref="D100:E100"/>
    <mergeCell ref="D101:E101"/>
    <mergeCell ref="D93:E93"/>
    <mergeCell ref="N93:N96"/>
    <mergeCell ref="O93:Q93"/>
    <mergeCell ref="C94:C98"/>
    <mergeCell ref="D94:D96"/>
    <mergeCell ref="O94:Q94"/>
    <mergeCell ref="O95:Q95"/>
    <mergeCell ref="O96:Q96"/>
    <mergeCell ref="C102:E102"/>
    <mergeCell ref="C80:C93"/>
    <mergeCell ref="D80:D82"/>
    <mergeCell ref="P80:Q80"/>
    <mergeCell ref="P81:Q81"/>
    <mergeCell ref="P82:Q82"/>
    <mergeCell ref="C66:C79"/>
    <mergeCell ref="D66:D68"/>
    <mergeCell ref="O66:O67"/>
    <mergeCell ref="P66:Q66"/>
    <mergeCell ref="P67:Q67"/>
    <mergeCell ref="O68:O70"/>
    <mergeCell ref="P68:Q68"/>
    <mergeCell ref="D87:D91"/>
    <mergeCell ref="O87:Q87"/>
    <mergeCell ref="O88:Q88"/>
    <mergeCell ref="O89:Q89"/>
    <mergeCell ref="O90:O91"/>
    <mergeCell ref="P90:Q90"/>
    <mergeCell ref="P91:Q91"/>
    <mergeCell ref="D83:D86"/>
    <mergeCell ref="O83:Q83"/>
    <mergeCell ref="O84:O86"/>
    <mergeCell ref="P84:Q84"/>
    <mergeCell ref="P85:Q85"/>
    <mergeCell ref="P65:Q65"/>
    <mergeCell ref="O71:Q71"/>
    <mergeCell ref="N72:N78"/>
    <mergeCell ref="O72:Q72"/>
    <mergeCell ref="D73:D75"/>
    <mergeCell ref="O73:O75"/>
    <mergeCell ref="P73:Q73"/>
    <mergeCell ref="P74:Q74"/>
    <mergeCell ref="P75:Q75"/>
    <mergeCell ref="D76:D79"/>
    <mergeCell ref="O76:Q76"/>
    <mergeCell ref="D69:D72"/>
    <mergeCell ref="P69:Q69"/>
    <mergeCell ref="P70:Q70"/>
    <mergeCell ref="O77:Q77"/>
    <mergeCell ref="O78:Q78"/>
    <mergeCell ref="N79:N92"/>
    <mergeCell ref="O79:O82"/>
    <mergeCell ref="P79:Q79"/>
    <mergeCell ref="P86:Q86"/>
    <mergeCell ref="D92:E92"/>
    <mergeCell ref="O92:Q92"/>
    <mergeCell ref="D53:E53"/>
    <mergeCell ref="P53:Q53"/>
    <mergeCell ref="D54:E54"/>
    <mergeCell ref="P54:Q54"/>
    <mergeCell ref="D55:E55"/>
    <mergeCell ref="O55:Q55"/>
    <mergeCell ref="C56:C65"/>
    <mergeCell ref="D56:D58"/>
    <mergeCell ref="O56:O57"/>
    <mergeCell ref="P56:Q56"/>
    <mergeCell ref="P57:Q57"/>
    <mergeCell ref="O58:Q58"/>
    <mergeCell ref="D59:D61"/>
    <mergeCell ref="N59:N71"/>
    <mergeCell ref="O59:Q59"/>
    <mergeCell ref="O60:O62"/>
    <mergeCell ref="P60:Q60"/>
    <mergeCell ref="P61:Q61"/>
    <mergeCell ref="D62:D64"/>
    <mergeCell ref="P62:Q62"/>
    <mergeCell ref="O63:O65"/>
    <mergeCell ref="P63:Q63"/>
    <mergeCell ref="P64:Q64"/>
    <mergeCell ref="D65:E65"/>
    <mergeCell ref="B43:B102"/>
    <mergeCell ref="C43:C46"/>
    <mergeCell ref="D43:E43"/>
    <mergeCell ref="P43:Q43"/>
    <mergeCell ref="D44:D46"/>
    <mergeCell ref="B22:B42"/>
    <mergeCell ref="C22:C25"/>
    <mergeCell ref="D22:D24"/>
    <mergeCell ref="P22:Q22"/>
    <mergeCell ref="O44:Q44"/>
    <mergeCell ref="N45:N58"/>
    <mergeCell ref="O45:Q45"/>
    <mergeCell ref="O46:Q46"/>
    <mergeCell ref="C47:C51"/>
    <mergeCell ref="D47:D50"/>
    <mergeCell ref="O47:O51"/>
    <mergeCell ref="P47:Q47"/>
    <mergeCell ref="P48:Q48"/>
    <mergeCell ref="P49:P51"/>
    <mergeCell ref="D51:E51"/>
    <mergeCell ref="C52:C55"/>
    <mergeCell ref="D52:E52"/>
    <mergeCell ref="O52:O54"/>
    <mergeCell ref="P52:Q52"/>
    <mergeCell ref="P25:P28"/>
    <mergeCell ref="C26:C29"/>
    <mergeCell ref="D32:E32"/>
    <mergeCell ref="C33:E33"/>
    <mergeCell ref="C34:C35"/>
    <mergeCell ref="D34:E34"/>
    <mergeCell ref="D35:E35"/>
    <mergeCell ref="P35:P38"/>
    <mergeCell ref="C36:C41"/>
    <mergeCell ref="D36:D40"/>
    <mergeCell ref="O39:O43"/>
    <mergeCell ref="P39:Q39"/>
    <mergeCell ref="P40:Q40"/>
    <mergeCell ref="D41:E41"/>
    <mergeCell ref="P41:Q41"/>
    <mergeCell ref="C42:E42"/>
    <mergeCell ref="P42:Q42"/>
    <mergeCell ref="O18:Q18"/>
    <mergeCell ref="D19:E19"/>
    <mergeCell ref="N19:N44"/>
    <mergeCell ref="O19:Q19"/>
    <mergeCell ref="D20:E20"/>
    <mergeCell ref="O20:O22"/>
    <mergeCell ref="P20:Q20"/>
    <mergeCell ref="C21:E21"/>
    <mergeCell ref="P21:Q21"/>
    <mergeCell ref="D26:E26"/>
    <mergeCell ref="D27:E27"/>
    <mergeCell ref="D28:E28"/>
    <mergeCell ref="D29:E29"/>
    <mergeCell ref="O29:O38"/>
    <mergeCell ref="P29:Q29"/>
    <mergeCell ref="C30:C32"/>
    <mergeCell ref="D30:E30"/>
    <mergeCell ref="P30:Q30"/>
    <mergeCell ref="D31:E31"/>
    <mergeCell ref="P31:P34"/>
    <mergeCell ref="O23:O28"/>
    <mergeCell ref="P23:Q23"/>
    <mergeCell ref="P24:Q24"/>
    <mergeCell ref="D25:E25"/>
    <mergeCell ref="P4:Q4"/>
    <mergeCell ref="P5:P7"/>
    <mergeCell ref="O12:O17"/>
    <mergeCell ref="P12:Q12"/>
    <mergeCell ref="D13:E13"/>
    <mergeCell ref="P13:P17"/>
    <mergeCell ref="D14:E14"/>
    <mergeCell ref="C15:C17"/>
    <mergeCell ref="D15:E15"/>
    <mergeCell ref="D16:E16"/>
    <mergeCell ref="D17:E17"/>
    <mergeCell ref="B6:B21"/>
    <mergeCell ref="C6:E6"/>
    <mergeCell ref="C7:E7"/>
    <mergeCell ref="C8:E8"/>
    <mergeCell ref="O8:Q8"/>
    <mergeCell ref="C9:C11"/>
    <mergeCell ref="D9:E9"/>
    <mergeCell ref="B1:L1"/>
    <mergeCell ref="F4:H4"/>
    <mergeCell ref="I4:I5"/>
    <mergeCell ref="J4:J5"/>
    <mergeCell ref="K4:L4"/>
    <mergeCell ref="N4:N18"/>
    <mergeCell ref="C12:C14"/>
    <mergeCell ref="D12:E12"/>
    <mergeCell ref="C18:C20"/>
    <mergeCell ref="D18:E18"/>
    <mergeCell ref="O9:O11"/>
    <mergeCell ref="P9:Q9"/>
    <mergeCell ref="D10:E10"/>
    <mergeCell ref="P10:Q10"/>
    <mergeCell ref="D11:E11"/>
    <mergeCell ref="P11:Q11"/>
    <mergeCell ref="O4:O7"/>
  </mergeCells>
  <phoneticPr fontId="2"/>
  <printOptions horizontalCentered="1"/>
  <pageMargins left="0" right="0" top="0.19685039370078741" bottom="0.19685039370078741" header="0" footer="0"/>
  <pageSetup paperSize="9" scale="7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48F66-5384-4C5E-9F63-91CB53678998}">
  <sheetPr>
    <pageSetUpPr fitToPage="1"/>
  </sheetPr>
  <dimension ref="A1:X107"/>
  <sheetViews>
    <sheetView topLeftCell="B1" zoomScaleNormal="100" zoomScaleSheetLayoutView="100" workbookViewId="0">
      <selection activeCell="B1" sqref="B1:L1"/>
    </sheetView>
  </sheetViews>
  <sheetFormatPr defaultColWidth="9" defaultRowHeight="10.8" x14ac:dyDescent="0.15"/>
  <cols>
    <col min="1" max="1" width="0.21875" style="2" hidden="1" customWidth="1"/>
    <col min="2" max="2" width="2.77734375" style="2" customWidth="1"/>
    <col min="3" max="3" width="3.109375" style="2" customWidth="1"/>
    <col min="4" max="4" width="3.109375" style="65" customWidth="1"/>
    <col min="5" max="5" width="6.6640625" style="65" customWidth="1"/>
    <col min="6" max="6" width="9.109375" style="3" customWidth="1"/>
    <col min="7" max="7" width="7.109375" style="3" customWidth="1"/>
    <col min="8" max="10" width="9.109375" style="3" customWidth="1"/>
    <col min="11" max="12" width="8.109375" style="3" customWidth="1"/>
    <col min="13" max="13" width="3.77734375" style="2" customWidth="1"/>
    <col min="14" max="14" width="2.77734375" style="2" customWidth="1"/>
    <col min="15" max="15" width="3.109375" style="2" customWidth="1"/>
    <col min="16" max="16" width="3.109375" style="65" customWidth="1"/>
    <col min="17" max="17" width="6.6640625" style="65" customWidth="1"/>
    <col min="18" max="18" width="9.109375" style="3" customWidth="1"/>
    <col min="19" max="19" width="7.109375" style="3" customWidth="1"/>
    <col min="20" max="22" width="9.109375" style="3" customWidth="1"/>
    <col min="23" max="24" width="8.109375" style="3" customWidth="1"/>
    <col min="25" max="16384" width="9" style="2"/>
  </cols>
  <sheetData>
    <row r="1" spans="1:24" ht="17.25" customHeight="1" x14ac:dyDescent="0.2">
      <c r="A1" s="1"/>
      <c r="B1" s="82" t="s">
        <v>0</v>
      </c>
      <c r="C1" s="82"/>
      <c r="D1" s="82"/>
      <c r="E1" s="82"/>
      <c r="F1" s="82"/>
      <c r="G1" s="82"/>
      <c r="H1" s="82"/>
      <c r="I1" s="82"/>
      <c r="J1" s="82"/>
      <c r="K1" s="82"/>
      <c r="L1" s="82"/>
      <c r="N1" s="3"/>
      <c r="O1" s="3"/>
      <c r="P1" s="3"/>
      <c r="Q1" s="3"/>
    </row>
    <row r="2" spans="1:24" s="5" customFormat="1" ht="6" customHeight="1" x14ac:dyDescent="0.15">
      <c r="A2" s="4"/>
      <c r="D2" s="6"/>
      <c r="E2" s="6"/>
      <c r="F2" s="7"/>
      <c r="G2" s="7"/>
      <c r="H2" s="7"/>
      <c r="I2" s="7"/>
      <c r="J2" s="7"/>
      <c r="K2" s="7"/>
      <c r="L2" s="7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s="5" customFormat="1" ht="9.9" customHeight="1" x14ac:dyDescent="0.15">
      <c r="A3" s="4"/>
      <c r="B3" s="8" t="s">
        <v>210</v>
      </c>
      <c r="C3" s="8"/>
      <c r="D3" s="6"/>
      <c r="E3" s="6"/>
      <c r="F3" s="7"/>
      <c r="G3" s="7"/>
      <c r="H3" s="7"/>
      <c r="I3" s="7"/>
      <c r="J3" s="7"/>
      <c r="K3" s="7"/>
      <c r="L3" s="7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s="13" customFormat="1" ht="7.5" customHeight="1" x14ac:dyDescent="0.2">
      <c r="A4" s="9"/>
      <c r="B4" s="10"/>
      <c r="C4" s="11"/>
      <c r="D4" s="11"/>
      <c r="E4" s="12"/>
      <c r="F4" s="83" t="s">
        <v>2</v>
      </c>
      <c r="G4" s="84"/>
      <c r="H4" s="85"/>
      <c r="I4" s="86" t="s">
        <v>3</v>
      </c>
      <c r="J4" s="87" t="s">
        <v>4</v>
      </c>
      <c r="K4" s="83" t="s">
        <v>5</v>
      </c>
      <c r="L4" s="88"/>
      <c r="N4" s="66" t="s">
        <v>6</v>
      </c>
      <c r="O4" s="93" t="s">
        <v>7</v>
      </c>
      <c r="P4" s="94" t="s">
        <v>6</v>
      </c>
      <c r="Q4" s="95"/>
      <c r="R4" s="14">
        <v>110308</v>
      </c>
      <c r="S4" s="15">
        <v>5</v>
      </c>
      <c r="T4" s="16">
        <f t="shared" ref="T4:T17" si="0">SUM(R4:S4)</f>
        <v>110313</v>
      </c>
      <c r="U4" s="17">
        <v>390289</v>
      </c>
      <c r="V4" s="17">
        <v>2220</v>
      </c>
      <c r="W4" s="14">
        <v>2760</v>
      </c>
      <c r="X4" s="16">
        <f t="shared" ref="X4:X48" si="1">SUM(T4:V4)</f>
        <v>502822</v>
      </c>
    </row>
    <row r="5" spans="1:24" s="13" customFormat="1" ht="7.5" customHeight="1" x14ac:dyDescent="0.2">
      <c r="A5" s="9"/>
      <c r="B5" s="18"/>
      <c r="C5" s="19"/>
      <c r="D5" s="19"/>
      <c r="E5" s="20"/>
      <c r="F5" s="21" t="s">
        <v>8</v>
      </c>
      <c r="G5" s="22" t="s">
        <v>9</v>
      </c>
      <c r="H5" s="23" t="s">
        <v>10</v>
      </c>
      <c r="I5" s="86"/>
      <c r="J5" s="87"/>
      <c r="K5" s="21" t="s">
        <v>11</v>
      </c>
      <c r="L5" s="24"/>
      <c r="N5" s="67"/>
      <c r="O5" s="79"/>
      <c r="P5" s="96" t="s">
        <v>12</v>
      </c>
      <c r="Q5" s="25" t="s">
        <v>13</v>
      </c>
      <c r="R5" s="26">
        <v>61610</v>
      </c>
      <c r="S5" s="27">
        <v>1</v>
      </c>
      <c r="T5" s="28">
        <f t="shared" si="0"/>
        <v>61611</v>
      </c>
      <c r="U5" s="29">
        <v>171689</v>
      </c>
      <c r="V5" s="29">
        <v>1140</v>
      </c>
      <c r="W5" s="26">
        <v>1059</v>
      </c>
      <c r="X5" s="28">
        <f t="shared" si="1"/>
        <v>234440</v>
      </c>
    </row>
    <row r="6" spans="1:24" s="13" customFormat="1" ht="7.5" customHeight="1" x14ac:dyDescent="0.2">
      <c r="A6" s="9"/>
      <c r="B6" s="66" t="s">
        <v>14</v>
      </c>
      <c r="C6" s="69" t="s">
        <v>15</v>
      </c>
      <c r="D6" s="70"/>
      <c r="E6" s="71"/>
      <c r="F6" s="14">
        <v>93097</v>
      </c>
      <c r="G6" s="15">
        <v>9</v>
      </c>
      <c r="H6" s="16">
        <f t="shared" ref="H6:H54" si="2">SUM(F6:G6)</f>
        <v>93106</v>
      </c>
      <c r="I6" s="17">
        <v>423757</v>
      </c>
      <c r="J6" s="17">
        <v>3624</v>
      </c>
      <c r="K6" s="14">
        <v>12795</v>
      </c>
      <c r="L6" s="16">
        <f t="shared" ref="L6:L54" si="3">SUM(H6:J6)</f>
        <v>520487</v>
      </c>
      <c r="N6" s="67"/>
      <c r="O6" s="79"/>
      <c r="P6" s="97"/>
      <c r="Q6" s="30" t="s">
        <v>16</v>
      </c>
      <c r="R6" s="26">
        <v>31503</v>
      </c>
      <c r="S6" s="27">
        <v>2</v>
      </c>
      <c r="T6" s="28">
        <f t="shared" si="0"/>
        <v>31505</v>
      </c>
      <c r="U6" s="29">
        <v>78972</v>
      </c>
      <c r="V6" s="29">
        <v>328</v>
      </c>
      <c r="W6" s="26">
        <v>522</v>
      </c>
      <c r="X6" s="28">
        <f t="shared" si="1"/>
        <v>110805</v>
      </c>
    </row>
    <row r="7" spans="1:24" s="13" customFormat="1" ht="7.5" customHeight="1" x14ac:dyDescent="0.2">
      <c r="A7" s="9"/>
      <c r="B7" s="67"/>
      <c r="C7" s="72" t="s">
        <v>17</v>
      </c>
      <c r="D7" s="73"/>
      <c r="E7" s="74"/>
      <c r="F7" s="26">
        <v>28596</v>
      </c>
      <c r="G7" s="27">
        <v>1</v>
      </c>
      <c r="H7" s="28">
        <f t="shared" si="2"/>
        <v>28597</v>
      </c>
      <c r="I7" s="29">
        <v>96938</v>
      </c>
      <c r="J7" s="29">
        <v>550</v>
      </c>
      <c r="K7" s="26">
        <v>1130</v>
      </c>
      <c r="L7" s="28">
        <f t="shared" si="3"/>
        <v>126085</v>
      </c>
      <c r="N7" s="67"/>
      <c r="O7" s="80"/>
      <c r="P7" s="98"/>
      <c r="Q7" s="30" t="s">
        <v>10</v>
      </c>
      <c r="R7" s="26">
        <f>SUM(R5:R6)</f>
        <v>93113</v>
      </c>
      <c r="S7" s="27">
        <f>SUM(S5:S6)</f>
        <v>3</v>
      </c>
      <c r="T7" s="28">
        <f t="shared" si="0"/>
        <v>93116</v>
      </c>
      <c r="U7" s="29">
        <f t="shared" ref="U7:W7" si="4">SUM(U5:U6)</f>
        <v>250661</v>
      </c>
      <c r="V7" s="29">
        <f t="shared" si="4"/>
        <v>1468</v>
      </c>
      <c r="W7" s="26">
        <f t="shared" si="4"/>
        <v>1581</v>
      </c>
      <c r="X7" s="28">
        <f t="shared" si="1"/>
        <v>345245</v>
      </c>
    </row>
    <row r="8" spans="1:24" s="13" customFormat="1" ht="7.5" customHeight="1" x14ac:dyDescent="0.2">
      <c r="A8" s="9"/>
      <c r="B8" s="67"/>
      <c r="C8" s="72" t="s">
        <v>18</v>
      </c>
      <c r="D8" s="73"/>
      <c r="E8" s="74"/>
      <c r="F8" s="26">
        <v>42608</v>
      </c>
      <c r="G8" s="27">
        <v>4</v>
      </c>
      <c r="H8" s="28">
        <f t="shared" si="2"/>
        <v>42612</v>
      </c>
      <c r="I8" s="29">
        <v>125043</v>
      </c>
      <c r="J8" s="29">
        <v>825</v>
      </c>
      <c r="K8" s="26">
        <v>1899</v>
      </c>
      <c r="L8" s="28">
        <f>SUM(H8:J8)</f>
        <v>168480</v>
      </c>
      <c r="N8" s="67"/>
      <c r="O8" s="75" t="s">
        <v>19</v>
      </c>
      <c r="P8" s="76"/>
      <c r="Q8" s="77"/>
      <c r="R8" s="26">
        <v>84297</v>
      </c>
      <c r="S8" s="27">
        <v>9</v>
      </c>
      <c r="T8" s="28">
        <f t="shared" si="0"/>
        <v>84306</v>
      </c>
      <c r="U8" s="29">
        <v>295023</v>
      </c>
      <c r="V8" s="29">
        <v>1290</v>
      </c>
      <c r="W8" s="26">
        <v>2230</v>
      </c>
      <c r="X8" s="28">
        <f t="shared" si="1"/>
        <v>380619</v>
      </c>
    </row>
    <row r="9" spans="1:24" s="13" customFormat="1" ht="7.5" customHeight="1" x14ac:dyDescent="0.2">
      <c r="A9" s="9"/>
      <c r="B9" s="67"/>
      <c r="C9" s="78" t="s">
        <v>20</v>
      </c>
      <c r="D9" s="81" t="s">
        <v>21</v>
      </c>
      <c r="E9" s="74"/>
      <c r="F9" s="26">
        <v>22379</v>
      </c>
      <c r="G9" s="27">
        <v>2</v>
      </c>
      <c r="H9" s="28">
        <f t="shared" si="2"/>
        <v>22381</v>
      </c>
      <c r="I9" s="29">
        <v>56824</v>
      </c>
      <c r="J9" s="29">
        <v>315</v>
      </c>
      <c r="K9" s="26">
        <v>631</v>
      </c>
      <c r="L9" s="28">
        <f t="shared" si="3"/>
        <v>79520</v>
      </c>
      <c r="N9" s="67"/>
      <c r="O9" s="92" t="s">
        <v>22</v>
      </c>
      <c r="P9" s="76" t="s">
        <v>23</v>
      </c>
      <c r="Q9" s="77"/>
      <c r="R9" s="26">
        <v>55233</v>
      </c>
      <c r="S9" s="27">
        <v>5</v>
      </c>
      <c r="T9" s="28">
        <f t="shared" si="0"/>
        <v>55238</v>
      </c>
      <c r="U9" s="29">
        <v>154212</v>
      </c>
      <c r="V9" s="29">
        <v>770</v>
      </c>
      <c r="W9" s="26">
        <v>1124</v>
      </c>
      <c r="X9" s="28">
        <f t="shared" si="1"/>
        <v>210220</v>
      </c>
    </row>
    <row r="10" spans="1:24" s="13" customFormat="1" ht="7.5" customHeight="1" x14ac:dyDescent="0.2">
      <c r="A10" s="9"/>
      <c r="B10" s="67"/>
      <c r="C10" s="79"/>
      <c r="D10" s="76" t="s">
        <v>24</v>
      </c>
      <c r="E10" s="77"/>
      <c r="F10" s="26">
        <v>6540</v>
      </c>
      <c r="G10" s="27">
        <v>1</v>
      </c>
      <c r="H10" s="28">
        <f>SUM(F10:G10)</f>
        <v>6541</v>
      </c>
      <c r="I10" s="29">
        <v>38181</v>
      </c>
      <c r="J10" s="29">
        <v>183</v>
      </c>
      <c r="K10" s="26">
        <v>438</v>
      </c>
      <c r="L10" s="28">
        <f>SUM(H10:J10)</f>
        <v>44905</v>
      </c>
      <c r="N10" s="67"/>
      <c r="O10" s="92"/>
      <c r="P10" s="76" t="s">
        <v>25</v>
      </c>
      <c r="Q10" s="77"/>
      <c r="R10" s="26">
        <v>29103</v>
      </c>
      <c r="S10" s="27">
        <v>9</v>
      </c>
      <c r="T10" s="28">
        <f t="shared" si="0"/>
        <v>29112</v>
      </c>
      <c r="U10" s="26">
        <v>132366</v>
      </c>
      <c r="V10" s="26">
        <v>752</v>
      </c>
      <c r="W10" s="26">
        <v>1698</v>
      </c>
      <c r="X10" s="28">
        <f t="shared" si="1"/>
        <v>162230</v>
      </c>
    </row>
    <row r="11" spans="1:24" s="13" customFormat="1" ht="7.5" customHeight="1" x14ac:dyDescent="0.2">
      <c r="A11" s="9"/>
      <c r="B11" s="67"/>
      <c r="C11" s="80"/>
      <c r="D11" s="76" t="s">
        <v>10</v>
      </c>
      <c r="E11" s="77"/>
      <c r="F11" s="26">
        <f>SUM(F9:F10)</f>
        <v>28919</v>
      </c>
      <c r="G11" s="27">
        <f>SUM(G9:G10)</f>
        <v>3</v>
      </c>
      <c r="H11" s="28">
        <f>SUM(F11:G11)</f>
        <v>28922</v>
      </c>
      <c r="I11" s="29">
        <f t="shared" ref="I11:K11" si="5">SUM(I9:I10)</f>
        <v>95005</v>
      </c>
      <c r="J11" s="29">
        <f t="shared" si="5"/>
        <v>498</v>
      </c>
      <c r="K11" s="26">
        <f t="shared" si="5"/>
        <v>1069</v>
      </c>
      <c r="L11" s="28">
        <f>SUM(H11:J11)</f>
        <v>124425</v>
      </c>
      <c r="N11" s="67"/>
      <c r="O11" s="92"/>
      <c r="P11" s="76" t="s">
        <v>10</v>
      </c>
      <c r="Q11" s="77"/>
      <c r="R11" s="26">
        <f>SUM(R9:R10)</f>
        <v>84336</v>
      </c>
      <c r="S11" s="27">
        <f>SUM(S9:S10)</f>
        <v>14</v>
      </c>
      <c r="T11" s="28">
        <f t="shared" si="0"/>
        <v>84350</v>
      </c>
      <c r="U11" s="29">
        <f t="shared" ref="U11:W11" si="6">SUM(U9:U10)</f>
        <v>286578</v>
      </c>
      <c r="V11" s="29">
        <f t="shared" si="6"/>
        <v>1522</v>
      </c>
      <c r="W11" s="26">
        <f t="shared" si="6"/>
        <v>2822</v>
      </c>
      <c r="X11" s="28">
        <f t="shared" si="1"/>
        <v>372450</v>
      </c>
    </row>
    <row r="12" spans="1:24" s="13" customFormat="1" ht="7.5" customHeight="1" x14ac:dyDescent="0.2">
      <c r="A12" s="9"/>
      <c r="B12" s="67"/>
      <c r="C12" s="89" t="s">
        <v>26</v>
      </c>
      <c r="D12" s="81" t="s">
        <v>27</v>
      </c>
      <c r="E12" s="74"/>
      <c r="F12" s="26">
        <v>16182</v>
      </c>
      <c r="G12" s="27">
        <v>1</v>
      </c>
      <c r="H12" s="28">
        <f t="shared" si="2"/>
        <v>16183</v>
      </c>
      <c r="I12" s="29">
        <v>58578</v>
      </c>
      <c r="J12" s="29">
        <v>289</v>
      </c>
      <c r="K12" s="26">
        <v>700</v>
      </c>
      <c r="L12" s="28">
        <f t="shared" si="3"/>
        <v>75050</v>
      </c>
      <c r="N12" s="67"/>
      <c r="O12" s="92" t="s">
        <v>28</v>
      </c>
      <c r="P12" s="76" t="s">
        <v>29</v>
      </c>
      <c r="Q12" s="77"/>
      <c r="R12" s="26">
        <v>151123</v>
      </c>
      <c r="S12" s="27">
        <v>25</v>
      </c>
      <c r="T12" s="28">
        <f t="shared" si="0"/>
        <v>151148</v>
      </c>
      <c r="U12" s="29">
        <v>299035</v>
      </c>
      <c r="V12" s="29">
        <v>2041</v>
      </c>
      <c r="W12" s="26">
        <v>2565</v>
      </c>
      <c r="X12" s="28">
        <f t="shared" si="1"/>
        <v>452224</v>
      </c>
    </row>
    <row r="13" spans="1:24" s="13" customFormat="1" ht="7.5" customHeight="1" x14ac:dyDescent="0.2">
      <c r="A13" s="9"/>
      <c r="B13" s="67"/>
      <c r="C13" s="90"/>
      <c r="D13" s="81" t="s">
        <v>30</v>
      </c>
      <c r="E13" s="74"/>
      <c r="F13" s="26">
        <v>5729</v>
      </c>
      <c r="G13" s="27">
        <v>1</v>
      </c>
      <c r="H13" s="28">
        <f t="shared" si="2"/>
        <v>5730</v>
      </c>
      <c r="I13" s="29">
        <v>10357</v>
      </c>
      <c r="J13" s="29">
        <v>68</v>
      </c>
      <c r="K13" s="26">
        <v>152</v>
      </c>
      <c r="L13" s="28">
        <f t="shared" si="3"/>
        <v>16155</v>
      </c>
      <c r="N13" s="67"/>
      <c r="O13" s="92"/>
      <c r="P13" s="99" t="s">
        <v>31</v>
      </c>
      <c r="Q13" s="30" t="s">
        <v>31</v>
      </c>
      <c r="R13" s="31">
        <v>82729</v>
      </c>
      <c r="S13" s="32">
        <v>13</v>
      </c>
      <c r="T13" s="28">
        <f t="shared" si="0"/>
        <v>82742</v>
      </c>
      <c r="U13" s="33">
        <v>166246</v>
      </c>
      <c r="V13" s="33">
        <v>1149</v>
      </c>
      <c r="W13" s="31">
        <v>1701</v>
      </c>
      <c r="X13" s="28">
        <f t="shared" si="1"/>
        <v>250137</v>
      </c>
    </row>
    <row r="14" spans="1:24" s="13" customFormat="1" ht="7.5" customHeight="1" x14ac:dyDescent="0.2">
      <c r="A14" s="9"/>
      <c r="B14" s="67"/>
      <c r="C14" s="91"/>
      <c r="D14" s="76" t="s">
        <v>10</v>
      </c>
      <c r="E14" s="77"/>
      <c r="F14" s="26">
        <f>SUM(F12:F13)</f>
        <v>21911</v>
      </c>
      <c r="G14" s="27">
        <f>SUM(G12:G13)</f>
        <v>2</v>
      </c>
      <c r="H14" s="28">
        <f t="shared" si="2"/>
        <v>21913</v>
      </c>
      <c r="I14" s="29">
        <f t="shared" ref="I14:J14" si="7">SUM(I12:I13)</f>
        <v>68935</v>
      </c>
      <c r="J14" s="29">
        <f t="shared" si="7"/>
        <v>357</v>
      </c>
      <c r="K14" s="26">
        <f>SUM(K12:K13)</f>
        <v>852</v>
      </c>
      <c r="L14" s="28">
        <f t="shared" si="3"/>
        <v>91205</v>
      </c>
      <c r="N14" s="67"/>
      <c r="O14" s="92"/>
      <c r="P14" s="100"/>
      <c r="Q14" s="30" t="s">
        <v>32</v>
      </c>
      <c r="R14" s="31">
        <v>25910</v>
      </c>
      <c r="S14" s="32">
        <v>5</v>
      </c>
      <c r="T14" s="28">
        <f t="shared" si="0"/>
        <v>25915</v>
      </c>
      <c r="U14" s="33">
        <v>58968</v>
      </c>
      <c r="V14" s="33">
        <v>351</v>
      </c>
      <c r="W14" s="31">
        <v>491</v>
      </c>
      <c r="X14" s="28">
        <f t="shared" si="1"/>
        <v>85234</v>
      </c>
    </row>
    <row r="15" spans="1:24" s="13" customFormat="1" ht="7.5" customHeight="1" x14ac:dyDescent="0.2">
      <c r="A15" s="9"/>
      <c r="B15" s="67"/>
      <c r="C15" s="78" t="s">
        <v>33</v>
      </c>
      <c r="D15" s="81" t="s">
        <v>34</v>
      </c>
      <c r="E15" s="74"/>
      <c r="F15" s="26">
        <v>8707</v>
      </c>
      <c r="G15" s="27">
        <v>1</v>
      </c>
      <c r="H15" s="28">
        <f t="shared" si="2"/>
        <v>8708</v>
      </c>
      <c r="I15" s="29">
        <v>41559</v>
      </c>
      <c r="J15" s="29">
        <v>186</v>
      </c>
      <c r="K15" s="26">
        <v>556</v>
      </c>
      <c r="L15" s="28">
        <f t="shared" si="3"/>
        <v>50453</v>
      </c>
      <c r="N15" s="67"/>
      <c r="O15" s="92"/>
      <c r="P15" s="100"/>
      <c r="Q15" s="30" t="s">
        <v>35</v>
      </c>
      <c r="R15" s="31">
        <v>15341</v>
      </c>
      <c r="S15" s="32">
        <v>1</v>
      </c>
      <c r="T15" s="28">
        <f t="shared" si="0"/>
        <v>15342</v>
      </c>
      <c r="U15" s="33">
        <v>34851</v>
      </c>
      <c r="V15" s="33">
        <v>161</v>
      </c>
      <c r="W15" s="31">
        <v>273</v>
      </c>
      <c r="X15" s="28">
        <f t="shared" si="1"/>
        <v>50354</v>
      </c>
    </row>
    <row r="16" spans="1:24" s="13" customFormat="1" ht="7.5" customHeight="1" x14ac:dyDescent="0.2">
      <c r="A16" s="9"/>
      <c r="B16" s="67"/>
      <c r="C16" s="79"/>
      <c r="D16" s="73" t="s">
        <v>36</v>
      </c>
      <c r="E16" s="74"/>
      <c r="F16" s="26">
        <v>18332</v>
      </c>
      <c r="G16" s="27">
        <v>2</v>
      </c>
      <c r="H16" s="28">
        <f>SUM(F16:G16)</f>
        <v>18334</v>
      </c>
      <c r="I16" s="29">
        <v>39011</v>
      </c>
      <c r="J16" s="29">
        <v>207</v>
      </c>
      <c r="K16" s="26">
        <v>487</v>
      </c>
      <c r="L16" s="28">
        <f t="shared" si="3"/>
        <v>57552</v>
      </c>
      <c r="N16" s="67"/>
      <c r="O16" s="92"/>
      <c r="P16" s="100"/>
      <c r="Q16" s="30" t="s">
        <v>37</v>
      </c>
      <c r="R16" s="31">
        <v>28134</v>
      </c>
      <c r="S16" s="32">
        <v>7</v>
      </c>
      <c r="T16" s="28">
        <f t="shared" si="0"/>
        <v>28141</v>
      </c>
      <c r="U16" s="33">
        <v>48576</v>
      </c>
      <c r="V16" s="33">
        <v>389</v>
      </c>
      <c r="W16" s="31">
        <v>384</v>
      </c>
      <c r="X16" s="28">
        <f>SUM(T16:V16)</f>
        <v>77106</v>
      </c>
    </row>
    <row r="17" spans="1:24" s="13" customFormat="1" ht="7.5" customHeight="1" x14ac:dyDescent="0.2">
      <c r="A17" s="9"/>
      <c r="B17" s="67"/>
      <c r="C17" s="80"/>
      <c r="D17" s="73" t="s">
        <v>10</v>
      </c>
      <c r="E17" s="74"/>
      <c r="F17" s="26">
        <f>SUM(F15:F16)</f>
        <v>27039</v>
      </c>
      <c r="G17" s="27">
        <f>SUM(G15:G16)</f>
        <v>3</v>
      </c>
      <c r="H17" s="28">
        <f t="shared" si="2"/>
        <v>27042</v>
      </c>
      <c r="I17" s="29">
        <f t="shared" ref="I17:K17" si="8">SUM(I15:I16)</f>
        <v>80570</v>
      </c>
      <c r="J17" s="29">
        <f t="shared" si="8"/>
        <v>393</v>
      </c>
      <c r="K17" s="26">
        <f t="shared" si="8"/>
        <v>1043</v>
      </c>
      <c r="L17" s="28">
        <f t="shared" si="3"/>
        <v>108005</v>
      </c>
      <c r="N17" s="67"/>
      <c r="O17" s="92"/>
      <c r="P17" s="100"/>
      <c r="Q17" s="30" t="s">
        <v>10</v>
      </c>
      <c r="R17" s="26">
        <f>SUM(R13:R16)</f>
        <v>152114</v>
      </c>
      <c r="S17" s="27">
        <f>SUM(S13:S16)</f>
        <v>26</v>
      </c>
      <c r="T17" s="28">
        <f t="shared" si="0"/>
        <v>152140</v>
      </c>
      <c r="U17" s="29">
        <f>SUM(U13:U16)</f>
        <v>308641</v>
      </c>
      <c r="V17" s="29">
        <f>SUM(V13:V16)</f>
        <v>2050</v>
      </c>
      <c r="W17" s="26">
        <f>SUM(W13:W16)</f>
        <v>2849</v>
      </c>
      <c r="X17" s="28">
        <f>SUM(T17:V17)</f>
        <v>462831</v>
      </c>
    </row>
    <row r="18" spans="1:24" s="13" customFormat="1" ht="7.5" customHeight="1" x14ac:dyDescent="0.2">
      <c r="A18" s="9"/>
      <c r="B18" s="67"/>
      <c r="C18" s="89" t="s">
        <v>38</v>
      </c>
      <c r="D18" s="81" t="s">
        <v>39</v>
      </c>
      <c r="E18" s="74"/>
      <c r="F18" s="26">
        <v>22398</v>
      </c>
      <c r="G18" s="27">
        <v>2</v>
      </c>
      <c r="H18" s="28">
        <f t="shared" si="2"/>
        <v>22400</v>
      </c>
      <c r="I18" s="29">
        <v>59175</v>
      </c>
      <c r="J18" s="29">
        <v>361</v>
      </c>
      <c r="K18" s="26">
        <v>683</v>
      </c>
      <c r="L18" s="28">
        <f t="shared" si="3"/>
        <v>81936</v>
      </c>
      <c r="N18" s="68"/>
      <c r="O18" s="101" t="s">
        <v>40</v>
      </c>
      <c r="P18" s="102"/>
      <c r="Q18" s="103"/>
      <c r="R18" s="34">
        <f>SUM(R4,R11:R12,R17,R7:R8)</f>
        <v>675291</v>
      </c>
      <c r="S18" s="35">
        <f>SUM(S4,S11:S12,S17,S7:S8)</f>
        <v>82</v>
      </c>
      <c r="T18" s="36">
        <f t="shared" ref="T18" si="9">SUM(R18:S18)</f>
        <v>675373</v>
      </c>
      <c r="U18" s="34">
        <f>SUM(U4,U11:U12,U17,U7:U8)</f>
        <v>1830227</v>
      </c>
      <c r="V18" s="34">
        <f>SUM(V4,V11:V12,V17,V7:V8)</f>
        <v>10591</v>
      </c>
      <c r="W18" s="34">
        <f>SUM(W4,W11:W12,W17,W7:W8)</f>
        <v>14807</v>
      </c>
      <c r="X18" s="36">
        <f t="shared" ref="X18" si="10">SUM(T18:V18)</f>
        <v>2516191</v>
      </c>
    </row>
    <row r="19" spans="1:24" s="13" customFormat="1" ht="7.5" customHeight="1" x14ac:dyDescent="0.2">
      <c r="A19" s="9"/>
      <c r="B19" s="67"/>
      <c r="C19" s="90"/>
      <c r="D19" s="81" t="s">
        <v>30</v>
      </c>
      <c r="E19" s="74"/>
      <c r="F19" s="26">
        <v>2794</v>
      </c>
      <c r="G19" s="27">
        <v>0</v>
      </c>
      <c r="H19" s="28">
        <f t="shared" si="2"/>
        <v>2794</v>
      </c>
      <c r="I19" s="29">
        <v>4188</v>
      </c>
      <c r="J19" s="29">
        <v>37</v>
      </c>
      <c r="K19" s="26">
        <v>55</v>
      </c>
      <c r="L19" s="28">
        <f t="shared" si="3"/>
        <v>7019</v>
      </c>
      <c r="N19" s="66" t="s">
        <v>41</v>
      </c>
      <c r="O19" s="69" t="s">
        <v>42</v>
      </c>
      <c r="P19" s="70"/>
      <c r="Q19" s="71"/>
      <c r="R19" s="26">
        <v>78766</v>
      </c>
      <c r="S19" s="27">
        <v>4</v>
      </c>
      <c r="T19" s="28">
        <f t="shared" ref="T19:T82" si="11">SUM(R19:S19)</f>
        <v>78770</v>
      </c>
      <c r="U19" s="29">
        <v>212370</v>
      </c>
      <c r="V19" s="29">
        <v>1196</v>
      </c>
      <c r="W19" s="26">
        <v>1427</v>
      </c>
      <c r="X19" s="28">
        <f t="shared" si="1"/>
        <v>292336</v>
      </c>
    </row>
    <row r="20" spans="1:24" s="13" customFormat="1" ht="7.5" customHeight="1" x14ac:dyDescent="0.2">
      <c r="A20" s="9"/>
      <c r="B20" s="67"/>
      <c r="C20" s="91"/>
      <c r="D20" s="76" t="s">
        <v>10</v>
      </c>
      <c r="E20" s="77"/>
      <c r="F20" s="26">
        <f>SUM(F18:F19)</f>
        <v>25192</v>
      </c>
      <c r="G20" s="27">
        <f>SUM(G18:G19)</f>
        <v>2</v>
      </c>
      <c r="H20" s="28">
        <f t="shared" si="2"/>
        <v>25194</v>
      </c>
      <c r="I20" s="29">
        <f t="shared" ref="I20:K20" si="12">SUM(I18:I19)</f>
        <v>63363</v>
      </c>
      <c r="J20" s="29">
        <f t="shared" si="12"/>
        <v>398</v>
      </c>
      <c r="K20" s="26">
        <f t="shared" si="12"/>
        <v>738</v>
      </c>
      <c r="L20" s="28">
        <f t="shared" si="3"/>
        <v>88955</v>
      </c>
      <c r="N20" s="67"/>
      <c r="O20" s="78" t="s">
        <v>43</v>
      </c>
      <c r="P20" s="81" t="s">
        <v>44</v>
      </c>
      <c r="Q20" s="74"/>
      <c r="R20" s="26">
        <v>150908</v>
      </c>
      <c r="S20" s="27">
        <v>28</v>
      </c>
      <c r="T20" s="28">
        <f t="shared" si="11"/>
        <v>150936</v>
      </c>
      <c r="U20" s="29">
        <v>483132</v>
      </c>
      <c r="V20" s="29">
        <v>2411</v>
      </c>
      <c r="W20" s="26">
        <v>4695</v>
      </c>
      <c r="X20" s="28">
        <f t="shared" si="1"/>
        <v>636479</v>
      </c>
    </row>
    <row r="21" spans="1:24" s="13" customFormat="1" ht="7.5" customHeight="1" x14ac:dyDescent="0.2">
      <c r="A21" s="9"/>
      <c r="B21" s="68"/>
      <c r="C21" s="101" t="s">
        <v>40</v>
      </c>
      <c r="D21" s="102"/>
      <c r="E21" s="103"/>
      <c r="F21" s="34">
        <f>SUM(F6:F8,F11,F14,F17,F20)</f>
        <v>267362</v>
      </c>
      <c r="G21" s="37">
        <f>SUM(G6:G8,G11,G14,G17,G20)</f>
        <v>24</v>
      </c>
      <c r="H21" s="36">
        <f>SUM(F21:G21)</f>
        <v>267386</v>
      </c>
      <c r="I21" s="38">
        <f>SUM(I6:I8,I11,I14,I17,I20)</f>
        <v>953611</v>
      </c>
      <c r="J21" s="38">
        <f>SUM(J6:J8,J11,J14,J17,J20)</f>
        <v>6645</v>
      </c>
      <c r="K21" s="34">
        <f>SUM(K6:K8,K11,K14,K17,K20)</f>
        <v>19526</v>
      </c>
      <c r="L21" s="36">
        <f>SUM(H21:J21)</f>
        <v>1227642</v>
      </c>
      <c r="N21" s="67"/>
      <c r="O21" s="79"/>
      <c r="P21" s="81" t="s">
        <v>45</v>
      </c>
      <c r="Q21" s="74"/>
      <c r="R21" s="26">
        <v>22358</v>
      </c>
      <c r="S21" s="27">
        <v>5</v>
      </c>
      <c r="T21" s="28">
        <f t="shared" si="11"/>
        <v>22363</v>
      </c>
      <c r="U21" s="29">
        <v>39304</v>
      </c>
      <c r="V21" s="29">
        <v>275</v>
      </c>
      <c r="W21" s="26">
        <v>284</v>
      </c>
      <c r="X21" s="28">
        <f t="shared" si="1"/>
        <v>61942</v>
      </c>
    </row>
    <row r="22" spans="1:24" s="13" customFormat="1" ht="7.5" customHeight="1" x14ac:dyDescent="0.2">
      <c r="A22" s="9"/>
      <c r="B22" s="66" t="s">
        <v>46</v>
      </c>
      <c r="C22" s="93" t="s">
        <v>47</v>
      </c>
      <c r="D22" s="99" t="s">
        <v>48</v>
      </c>
      <c r="E22" s="30" t="s">
        <v>49</v>
      </c>
      <c r="F22" s="26">
        <v>64335</v>
      </c>
      <c r="G22" s="27">
        <v>3</v>
      </c>
      <c r="H22" s="28">
        <f t="shared" si="2"/>
        <v>64338</v>
      </c>
      <c r="I22" s="29">
        <v>157872</v>
      </c>
      <c r="J22" s="29">
        <v>1150</v>
      </c>
      <c r="K22" s="26">
        <v>1282</v>
      </c>
      <c r="L22" s="28">
        <f t="shared" si="3"/>
        <v>223360</v>
      </c>
      <c r="N22" s="67"/>
      <c r="O22" s="80"/>
      <c r="P22" s="81" t="s">
        <v>10</v>
      </c>
      <c r="Q22" s="74"/>
      <c r="R22" s="26">
        <f>SUM(R20:R21)</f>
        <v>173266</v>
      </c>
      <c r="S22" s="27">
        <f>SUM(S20:S21)</f>
        <v>33</v>
      </c>
      <c r="T22" s="28">
        <f t="shared" si="11"/>
        <v>173299</v>
      </c>
      <c r="U22" s="29">
        <f t="shared" ref="U22:W22" si="13">SUM(U20:U21)</f>
        <v>522436</v>
      </c>
      <c r="V22" s="29">
        <f t="shared" si="13"/>
        <v>2686</v>
      </c>
      <c r="W22" s="26">
        <f t="shared" si="13"/>
        <v>4979</v>
      </c>
      <c r="X22" s="28">
        <f t="shared" si="1"/>
        <v>698421</v>
      </c>
    </row>
    <row r="23" spans="1:24" s="13" customFormat="1" ht="7.5" customHeight="1" x14ac:dyDescent="0.2">
      <c r="A23" s="9"/>
      <c r="B23" s="67"/>
      <c r="C23" s="79"/>
      <c r="D23" s="100"/>
      <c r="E23" s="30" t="s">
        <v>50</v>
      </c>
      <c r="F23" s="26">
        <v>18928</v>
      </c>
      <c r="G23" s="27">
        <v>0</v>
      </c>
      <c r="H23" s="28">
        <f t="shared" si="2"/>
        <v>18928</v>
      </c>
      <c r="I23" s="29">
        <v>46647</v>
      </c>
      <c r="J23" s="29">
        <v>312</v>
      </c>
      <c r="K23" s="26">
        <v>344</v>
      </c>
      <c r="L23" s="28">
        <f t="shared" si="3"/>
        <v>65887</v>
      </c>
      <c r="N23" s="67"/>
      <c r="O23" s="78" t="s">
        <v>51</v>
      </c>
      <c r="P23" s="81" t="s">
        <v>52</v>
      </c>
      <c r="Q23" s="74"/>
      <c r="R23" s="26">
        <v>75642</v>
      </c>
      <c r="S23" s="27">
        <v>17</v>
      </c>
      <c r="T23" s="28">
        <f t="shared" si="11"/>
        <v>75659</v>
      </c>
      <c r="U23" s="29">
        <v>274066</v>
      </c>
      <c r="V23" s="29">
        <v>1231</v>
      </c>
      <c r="W23" s="26">
        <v>2503</v>
      </c>
      <c r="X23" s="28">
        <f t="shared" si="1"/>
        <v>350956</v>
      </c>
    </row>
    <row r="24" spans="1:24" s="13" customFormat="1" ht="7.5" customHeight="1" x14ac:dyDescent="0.2">
      <c r="A24" s="9"/>
      <c r="B24" s="67"/>
      <c r="C24" s="79"/>
      <c r="D24" s="100"/>
      <c r="E24" s="30" t="s">
        <v>10</v>
      </c>
      <c r="F24" s="26">
        <f>SUM(F22:F23)</f>
        <v>83263</v>
      </c>
      <c r="G24" s="27">
        <f>SUM(G22:G23)</f>
        <v>3</v>
      </c>
      <c r="H24" s="28">
        <f t="shared" si="2"/>
        <v>83266</v>
      </c>
      <c r="I24" s="29">
        <f t="shared" ref="I24:K24" si="14">SUM(I22:I23)</f>
        <v>204519</v>
      </c>
      <c r="J24" s="29">
        <f t="shared" si="14"/>
        <v>1462</v>
      </c>
      <c r="K24" s="26">
        <f t="shared" si="14"/>
        <v>1626</v>
      </c>
      <c r="L24" s="28">
        <f t="shared" si="3"/>
        <v>289247</v>
      </c>
      <c r="N24" s="67"/>
      <c r="O24" s="79"/>
      <c r="P24" s="81" t="s">
        <v>53</v>
      </c>
      <c r="Q24" s="74"/>
      <c r="R24" s="31">
        <v>103613</v>
      </c>
      <c r="S24" s="32">
        <v>17</v>
      </c>
      <c r="T24" s="39">
        <f t="shared" si="11"/>
        <v>103630</v>
      </c>
      <c r="U24" s="33">
        <v>373417</v>
      </c>
      <c r="V24" s="33">
        <v>1325</v>
      </c>
      <c r="W24" s="31">
        <v>3781</v>
      </c>
      <c r="X24" s="39">
        <f t="shared" si="1"/>
        <v>478372</v>
      </c>
    </row>
    <row r="25" spans="1:24" s="13" customFormat="1" ht="7.5" customHeight="1" x14ac:dyDescent="0.2">
      <c r="A25" s="9"/>
      <c r="B25" s="67"/>
      <c r="C25" s="80"/>
      <c r="D25" s="81" t="s">
        <v>54</v>
      </c>
      <c r="E25" s="74"/>
      <c r="F25" s="26">
        <v>50891</v>
      </c>
      <c r="G25" s="27">
        <v>0</v>
      </c>
      <c r="H25" s="28">
        <f t="shared" si="2"/>
        <v>50891</v>
      </c>
      <c r="I25" s="29">
        <v>119664</v>
      </c>
      <c r="J25" s="29">
        <v>849</v>
      </c>
      <c r="K25" s="26">
        <v>923</v>
      </c>
      <c r="L25" s="28">
        <f t="shared" si="3"/>
        <v>171404</v>
      </c>
      <c r="N25" s="67"/>
      <c r="O25" s="79"/>
      <c r="P25" s="96" t="s">
        <v>55</v>
      </c>
      <c r="Q25" s="30" t="s">
        <v>55</v>
      </c>
      <c r="R25" s="31">
        <v>17418</v>
      </c>
      <c r="S25" s="32">
        <v>1</v>
      </c>
      <c r="T25" s="39">
        <f t="shared" si="11"/>
        <v>17419</v>
      </c>
      <c r="U25" s="33">
        <v>61861</v>
      </c>
      <c r="V25" s="33">
        <v>342</v>
      </c>
      <c r="W25" s="31">
        <v>714</v>
      </c>
      <c r="X25" s="39">
        <f t="shared" si="1"/>
        <v>79622</v>
      </c>
    </row>
    <row r="26" spans="1:24" s="13" customFormat="1" ht="7.5" customHeight="1" x14ac:dyDescent="0.2">
      <c r="A26" s="9"/>
      <c r="B26" s="67"/>
      <c r="C26" s="92" t="s">
        <v>56</v>
      </c>
      <c r="D26" s="104" t="s">
        <v>57</v>
      </c>
      <c r="E26" s="105"/>
      <c r="F26" s="26">
        <v>73889</v>
      </c>
      <c r="G26" s="27">
        <v>7</v>
      </c>
      <c r="H26" s="28">
        <f t="shared" si="2"/>
        <v>73896</v>
      </c>
      <c r="I26" s="29">
        <v>146615</v>
      </c>
      <c r="J26" s="29">
        <v>976</v>
      </c>
      <c r="K26" s="26">
        <v>1156</v>
      </c>
      <c r="L26" s="28">
        <f t="shared" si="3"/>
        <v>221487</v>
      </c>
      <c r="N26" s="67"/>
      <c r="O26" s="79"/>
      <c r="P26" s="97"/>
      <c r="Q26" s="30" t="s">
        <v>58</v>
      </c>
      <c r="R26" s="31">
        <v>36822</v>
      </c>
      <c r="S26" s="32">
        <v>5</v>
      </c>
      <c r="T26" s="39">
        <f t="shared" si="11"/>
        <v>36827</v>
      </c>
      <c r="U26" s="33">
        <v>92158</v>
      </c>
      <c r="V26" s="33">
        <v>561</v>
      </c>
      <c r="W26" s="31">
        <v>787</v>
      </c>
      <c r="X26" s="39">
        <f t="shared" si="1"/>
        <v>129546</v>
      </c>
    </row>
    <row r="27" spans="1:24" s="13" customFormat="1" ht="7.5" customHeight="1" x14ac:dyDescent="0.2">
      <c r="A27" s="9"/>
      <c r="B27" s="67"/>
      <c r="C27" s="92"/>
      <c r="D27" s="81" t="s">
        <v>59</v>
      </c>
      <c r="E27" s="74"/>
      <c r="F27" s="26">
        <v>31161</v>
      </c>
      <c r="G27" s="27">
        <v>1</v>
      </c>
      <c r="H27" s="28">
        <f t="shared" si="2"/>
        <v>31162</v>
      </c>
      <c r="I27" s="29">
        <v>100671</v>
      </c>
      <c r="J27" s="29">
        <v>569</v>
      </c>
      <c r="K27" s="26">
        <v>1205</v>
      </c>
      <c r="L27" s="28">
        <f t="shared" si="3"/>
        <v>132402</v>
      </c>
      <c r="N27" s="67"/>
      <c r="O27" s="79"/>
      <c r="P27" s="97"/>
      <c r="Q27" s="30" t="s">
        <v>60</v>
      </c>
      <c r="R27" s="31">
        <v>42887</v>
      </c>
      <c r="S27" s="27">
        <v>11</v>
      </c>
      <c r="T27" s="28">
        <f t="shared" si="11"/>
        <v>42898</v>
      </c>
      <c r="U27" s="29">
        <v>146321</v>
      </c>
      <c r="V27" s="29">
        <v>679</v>
      </c>
      <c r="W27" s="26">
        <v>1133</v>
      </c>
      <c r="X27" s="28">
        <f t="shared" si="1"/>
        <v>189898</v>
      </c>
    </row>
    <row r="28" spans="1:24" s="13" customFormat="1" ht="7.5" customHeight="1" x14ac:dyDescent="0.2">
      <c r="A28" s="9"/>
      <c r="B28" s="67"/>
      <c r="C28" s="92"/>
      <c r="D28" s="81" t="s">
        <v>61</v>
      </c>
      <c r="E28" s="74"/>
      <c r="F28" s="26">
        <v>35168</v>
      </c>
      <c r="G28" s="27">
        <v>1</v>
      </c>
      <c r="H28" s="28">
        <f t="shared" si="2"/>
        <v>35169</v>
      </c>
      <c r="I28" s="29">
        <v>72750</v>
      </c>
      <c r="J28" s="29">
        <v>349</v>
      </c>
      <c r="K28" s="26">
        <v>423</v>
      </c>
      <c r="L28" s="28">
        <f t="shared" si="3"/>
        <v>108268</v>
      </c>
      <c r="N28" s="67"/>
      <c r="O28" s="80"/>
      <c r="P28" s="98"/>
      <c r="Q28" s="30" t="s">
        <v>10</v>
      </c>
      <c r="R28" s="26">
        <f>SUM(R25:R27)</f>
        <v>97127</v>
      </c>
      <c r="S28" s="27">
        <f>SUM(S25:S27)</f>
        <v>17</v>
      </c>
      <c r="T28" s="39">
        <f t="shared" si="11"/>
        <v>97144</v>
      </c>
      <c r="U28" s="29">
        <f t="shared" ref="U28:W28" si="15">SUM(U25:U27)</f>
        <v>300340</v>
      </c>
      <c r="V28" s="29">
        <f t="shared" si="15"/>
        <v>1582</v>
      </c>
      <c r="W28" s="26">
        <f t="shared" si="15"/>
        <v>2634</v>
      </c>
      <c r="X28" s="39">
        <f t="shared" si="1"/>
        <v>399066</v>
      </c>
    </row>
    <row r="29" spans="1:24" s="13" customFormat="1" ht="7.5" customHeight="1" x14ac:dyDescent="0.2">
      <c r="A29" s="9"/>
      <c r="B29" s="67"/>
      <c r="C29" s="92"/>
      <c r="D29" s="106" t="s">
        <v>10</v>
      </c>
      <c r="E29" s="107"/>
      <c r="F29" s="40">
        <f>SUM(F26:F28)</f>
        <v>140218</v>
      </c>
      <c r="G29" s="27">
        <f>SUM(G26:G28)</f>
        <v>9</v>
      </c>
      <c r="H29" s="28">
        <f t="shared" si="2"/>
        <v>140227</v>
      </c>
      <c r="I29" s="29">
        <f>SUM(I26:I28)</f>
        <v>320036</v>
      </c>
      <c r="J29" s="29">
        <f>SUM(J26:J28)</f>
        <v>1894</v>
      </c>
      <c r="K29" s="26">
        <f>SUM(K26:K28)</f>
        <v>2784</v>
      </c>
      <c r="L29" s="28">
        <f>SUM(H29:J29)</f>
        <v>462157</v>
      </c>
      <c r="N29" s="67"/>
      <c r="O29" s="78" t="s">
        <v>62</v>
      </c>
      <c r="P29" s="81" t="s">
        <v>63</v>
      </c>
      <c r="Q29" s="74"/>
      <c r="R29" s="26">
        <v>130900</v>
      </c>
      <c r="S29" s="27">
        <v>32</v>
      </c>
      <c r="T29" s="28">
        <f t="shared" si="11"/>
        <v>130932</v>
      </c>
      <c r="U29" s="29">
        <v>518483</v>
      </c>
      <c r="V29" s="29">
        <v>3483</v>
      </c>
      <c r="W29" s="26">
        <v>11143</v>
      </c>
      <c r="X29" s="39">
        <f t="shared" si="1"/>
        <v>652898</v>
      </c>
    </row>
    <row r="30" spans="1:24" s="13" customFormat="1" ht="7.5" customHeight="1" x14ac:dyDescent="0.2">
      <c r="A30" s="9"/>
      <c r="B30" s="67"/>
      <c r="C30" s="78" t="s">
        <v>64</v>
      </c>
      <c r="D30" s="81" t="s">
        <v>65</v>
      </c>
      <c r="E30" s="74"/>
      <c r="F30" s="26">
        <v>120711</v>
      </c>
      <c r="G30" s="27">
        <v>8</v>
      </c>
      <c r="H30" s="28">
        <f t="shared" si="2"/>
        <v>120719</v>
      </c>
      <c r="I30" s="29">
        <v>327988</v>
      </c>
      <c r="J30" s="29">
        <v>2538</v>
      </c>
      <c r="K30" s="26">
        <v>2763</v>
      </c>
      <c r="L30" s="28">
        <f t="shared" si="3"/>
        <v>451245</v>
      </c>
      <c r="N30" s="67"/>
      <c r="O30" s="79"/>
      <c r="P30" s="81" t="s">
        <v>66</v>
      </c>
      <c r="Q30" s="74"/>
      <c r="R30" s="26">
        <v>66584</v>
      </c>
      <c r="S30" s="27">
        <v>9</v>
      </c>
      <c r="T30" s="28">
        <f t="shared" si="11"/>
        <v>66593</v>
      </c>
      <c r="U30" s="29">
        <v>188964</v>
      </c>
      <c r="V30" s="29">
        <v>757</v>
      </c>
      <c r="W30" s="26">
        <v>1931</v>
      </c>
      <c r="X30" s="39">
        <f t="shared" si="1"/>
        <v>256314</v>
      </c>
    </row>
    <row r="31" spans="1:24" s="13" customFormat="1" ht="7.5" customHeight="1" x14ac:dyDescent="0.2">
      <c r="A31" s="9"/>
      <c r="B31" s="67"/>
      <c r="C31" s="79"/>
      <c r="D31" s="81" t="s">
        <v>67</v>
      </c>
      <c r="E31" s="74"/>
      <c r="F31" s="26">
        <v>34260</v>
      </c>
      <c r="G31" s="27">
        <v>3</v>
      </c>
      <c r="H31" s="28">
        <f t="shared" si="2"/>
        <v>34263</v>
      </c>
      <c r="I31" s="29">
        <v>161434</v>
      </c>
      <c r="J31" s="29">
        <v>968</v>
      </c>
      <c r="K31" s="26">
        <v>3534</v>
      </c>
      <c r="L31" s="28">
        <f t="shared" si="3"/>
        <v>196665</v>
      </c>
      <c r="N31" s="67"/>
      <c r="O31" s="79"/>
      <c r="P31" s="96" t="s">
        <v>68</v>
      </c>
      <c r="Q31" s="30" t="s">
        <v>68</v>
      </c>
      <c r="R31" s="26">
        <v>46789</v>
      </c>
      <c r="S31" s="27">
        <v>9</v>
      </c>
      <c r="T31" s="28">
        <f t="shared" si="11"/>
        <v>46798</v>
      </c>
      <c r="U31" s="29">
        <v>171509</v>
      </c>
      <c r="V31" s="29">
        <v>776</v>
      </c>
      <c r="W31" s="26">
        <v>2633</v>
      </c>
      <c r="X31" s="39">
        <f t="shared" si="1"/>
        <v>219083</v>
      </c>
    </row>
    <row r="32" spans="1:24" s="13" customFormat="1" ht="7.5" customHeight="1" x14ac:dyDescent="0.2">
      <c r="A32" s="9"/>
      <c r="B32" s="67"/>
      <c r="C32" s="80"/>
      <c r="D32" s="81" t="s">
        <v>10</v>
      </c>
      <c r="E32" s="74"/>
      <c r="F32" s="40">
        <f>SUM(F30:F31)</f>
        <v>154971</v>
      </c>
      <c r="G32" s="27">
        <f>SUM(G30:G31)</f>
        <v>11</v>
      </c>
      <c r="H32" s="28">
        <f t="shared" si="2"/>
        <v>154982</v>
      </c>
      <c r="I32" s="26">
        <f>SUM(I30:I31)</f>
        <v>489422</v>
      </c>
      <c r="J32" s="26">
        <f>SUM(J30:J31)</f>
        <v>3506</v>
      </c>
      <c r="K32" s="26">
        <f>SUM(K30:K31)</f>
        <v>6297</v>
      </c>
      <c r="L32" s="28">
        <f t="shared" si="3"/>
        <v>647910</v>
      </c>
      <c r="N32" s="67"/>
      <c r="O32" s="79"/>
      <c r="P32" s="97"/>
      <c r="Q32" s="30" t="s">
        <v>69</v>
      </c>
      <c r="R32" s="26">
        <v>23653</v>
      </c>
      <c r="S32" s="27">
        <v>5</v>
      </c>
      <c r="T32" s="28">
        <f t="shared" si="11"/>
        <v>23658</v>
      </c>
      <c r="U32" s="29">
        <v>95089</v>
      </c>
      <c r="V32" s="29">
        <v>378</v>
      </c>
      <c r="W32" s="26">
        <v>1311</v>
      </c>
      <c r="X32" s="39">
        <f t="shared" si="1"/>
        <v>119125</v>
      </c>
    </row>
    <row r="33" spans="1:24" s="13" customFormat="1" ht="7.5" customHeight="1" x14ac:dyDescent="0.2">
      <c r="A33" s="41"/>
      <c r="B33" s="67"/>
      <c r="C33" s="72" t="s">
        <v>70</v>
      </c>
      <c r="D33" s="73"/>
      <c r="E33" s="74"/>
      <c r="F33" s="26">
        <v>117539</v>
      </c>
      <c r="G33" s="27">
        <v>5</v>
      </c>
      <c r="H33" s="28">
        <f t="shared" si="2"/>
        <v>117544</v>
      </c>
      <c r="I33" s="29">
        <v>250133</v>
      </c>
      <c r="J33" s="29">
        <v>1923</v>
      </c>
      <c r="K33" s="26">
        <v>2015</v>
      </c>
      <c r="L33" s="28">
        <f t="shared" si="3"/>
        <v>369600</v>
      </c>
      <c r="N33" s="67"/>
      <c r="O33" s="79"/>
      <c r="P33" s="97"/>
      <c r="Q33" s="30" t="s">
        <v>71</v>
      </c>
      <c r="R33" s="40">
        <v>25628</v>
      </c>
      <c r="S33" s="27">
        <v>12</v>
      </c>
      <c r="T33" s="28">
        <f t="shared" si="11"/>
        <v>25640</v>
      </c>
      <c r="U33" s="26">
        <v>85579</v>
      </c>
      <c r="V33" s="26">
        <v>432</v>
      </c>
      <c r="W33" s="26">
        <v>1121</v>
      </c>
      <c r="X33" s="28">
        <f t="shared" si="1"/>
        <v>111651</v>
      </c>
    </row>
    <row r="34" spans="1:24" s="13" customFormat="1" ht="7.5" customHeight="1" x14ac:dyDescent="0.2">
      <c r="A34" s="42"/>
      <c r="B34" s="67"/>
      <c r="C34" s="78" t="s">
        <v>72</v>
      </c>
      <c r="D34" s="81" t="s">
        <v>73</v>
      </c>
      <c r="E34" s="74"/>
      <c r="F34" s="26">
        <v>90422</v>
      </c>
      <c r="G34" s="27">
        <v>7</v>
      </c>
      <c r="H34" s="28">
        <f t="shared" si="2"/>
        <v>90429</v>
      </c>
      <c r="I34" s="29">
        <v>212575</v>
      </c>
      <c r="J34" s="29">
        <v>1573</v>
      </c>
      <c r="K34" s="26">
        <v>1675</v>
      </c>
      <c r="L34" s="28">
        <f t="shared" si="3"/>
        <v>304577</v>
      </c>
      <c r="N34" s="67"/>
      <c r="O34" s="79"/>
      <c r="P34" s="98"/>
      <c r="Q34" s="30" t="s">
        <v>10</v>
      </c>
      <c r="R34" s="26">
        <f>SUM(R31:R33)</f>
        <v>96070</v>
      </c>
      <c r="S34" s="27">
        <f>SUM(S31:S33)</f>
        <v>26</v>
      </c>
      <c r="T34" s="28">
        <f t="shared" si="11"/>
        <v>96096</v>
      </c>
      <c r="U34" s="29">
        <f t="shared" ref="U34:W34" si="16">SUM(U31:U33)</f>
        <v>352177</v>
      </c>
      <c r="V34" s="29">
        <f t="shared" si="16"/>
        <v>1586</v>
      </c>
      <c r="W34" s="26">
        <f t="shared" si="16"/>
        <v>5065</v>
      </c>
      <c r="X34" s="39">
        <f t="shared" si="1"/>
        <v>449859</v>
      </c>
    </row>
    <row r="35" spans="1:24" s="13" customFormat="1" ht="7.5" customHeight="1" x14ac:dyDescent="0.2">
      <c r="A35" s="42"/>
      <c r="B35" s="67"/>
      <c r="C35" s="80"/>
      <c r="D35" s="81" t="s">
        <v>74</v>
      </c>
      <c r="E35" s="74"/>
      <c r="F35" s="26">
        <v>31989</v>
      </c>
      <c r="G35" s="27">
        <v>2</v>
      </c>
      <c r="H35" s="28">
        <f t="shared" si="2"/>
        <v>31991</v>
      </c>
      <c r="I35" s="29">
        <v>75122</v>
      </c>
      <c r="J35" s="29">
        <v>689</v>
      </c>
      <c r="K35" s="26">
        <v>429</v>
      </c>
      <c r="L35" s="28">
        <f t="shared" si="3"/>
        <v>107802</v>
      </c>
      <c r="N35" s="67"/>
      <c r="O35" s="79"/>
      <c r="P35" s="96" t="s">
        <v>75</v>
      </c>
      <c r="Q35" s="30" t="s">
        <v>76</v>
      </c>
      <c r="R35" s="26">
        <v>43005</v>
      </c>
      <c r="S35" s="27">
        <v>9</v>
      </c>
      <c r="T35" s="28">
        <f t="shared" si="11"/>
        <v>43014</v>
      </c>
      <c r="U35" s="29">
        <v>194974</v>
      </c>
      <c r="V35" s="29">
        <v>989</v>
      </c>
      <c r="W35" s="26">
        <v>3093</v>
      </c>
      <c r="X35" s="39">
        <f t="shared" si="1"/>
        <v>238977</v>
      </c>
    </row>
    <row r="36" spans="1:24" s="13" customFormat="1" ht="7.5" customHeight="1" x14ac:dyDescent="0.2">
      <c r="A36" s="42"/>
      <c r="B36" s="67"/>
      <c r="C36" s="78" t="s">
        <v>77</v>
      </c>
      <c r="D36" s="96" t="s">
        <v>77</v>
      </c>
      <c r="E36" s="30" t="s">
        <v>77</v>
      </c>
      <c r="F36" s="26">
        <v>80923</v>
      </c>
      <c r="G36" s="27">
        <v>4</v>
      </c>
      <c r="H36" s="28">
        <f t="shared" si="2"/>
        <v>80927</v>
      </c>
      <c r="I36" s="29">
        <v>193709</v>
      </c>
      <c r="J36" s="29">
        <v>1171</v>
      </c>
      <c r="K36" s="26">
        <v>1366</v>
      </c>
      <c r="L36" s="28">
        <f t="shared" si="3"/>
        <v>275807</v>
      </c>
      <c r="N36" s="67"/>
      <c r="O36" s="79"/>
      <c r="P36" s="97"/>
      <c r="Q36" s="30" t="s">
        <v>78</v>
      </c>
      <c r="R36" s="26">
        <v>14393</v>
      </c>
      <c r="S36" s="27">
        <v>5</v>
      </c>
      <c r="T36" s="28">
        <f t="shared" si="11"/>
        <v>14398</v>
      </c>
      <c r="U36" s="29">
        <v>82389</v>
      </c>
      <c r="V36" s="29">
        <v>516</v>
      </c>
      <c r="W36" s="26">
        <v>1187</v>
      </c>
      <c r="X36" s="39">
        <f t="shared" si="1"/>
        <v>97303</v>
      </c>
    </row>
    <row r="37" spans="1:24" s="13" customFormat="1" ht="7.5" customHeight="1" x14ac:dyDescent="0.2">
      <c r="A37" s="42"/>
      <c r="B37" s="67"/>
      <c r="C37" s="79"/>
      <c r="D37" s="97"/>
      <c r="E37" s="30" t="s">
        <v>79</v>
      </c>
      <c r="F37" s="26">
        <v>34640</v>
      </c>
      <c r="G37" s="27">
        <v>2</v>
      </c>
      <c r="H37" s="28">
        <f t="shared" si="2"/>
        <v>34642</v>
      </c>
      <c r="I37" s="29">
        <v>61661</v>
      </c>
      <c r="J37" s="29">
        <v>763</v>
      </c>
      <c r="K37" s="26">
        <v>603</v>
      </c>
      <c r="L37" s="28">
        <f t="shared" si="3"/>
        <v>97066</v>
      </c>
      <c r="N37" s="67"/>
      <c r="O37" s="79"/>
      <c r="P37" s="97"/>
      <c r="Q37" s="30" t="s">
        <v>80</v>
      </c>
      <c r="R37" s="26">
        <v>10838</v>
      </c>
      <c r="S37" s="27">
        <v>1</v>
      </c>
      <c r="T37" s="28">
        <f t="shared" si="11"/>
        <v>10839</v>
      </c>
      <c r="U37" s="29">
        <v>57212</v>
      </c>
      <c r="V37" s="29">
        <v>260</v>
      </c>
      <c r="W37" s="26">
        <v>700</v>
      </c>
      <c r="X37" s="28">
        <f t="shared" si="1"/>
        <v>68311</v>
      </c>
    </row>
    <row r="38" spans="1:24" s="13" customFormat="1" ht="7.5" customHeight="1" x14ac:dyDescent="0.2">
      <c r="A38" s="42"/>
      <c r="B38" s="67"/>
      <c r="C38" s="79"/>
      <c r="D38" s="97"/>
      <c r="E38" s="30" t="s">
        <v>81</v>
      </c>
      <c r="F38" s="26">
        <v>22547</v>
      </c>
      <c r="G38" s="27">
        <v>0</v>
      </c>
      <c r="H38" s="28">
        <f t="shared" si="2"/>
        <v>22547</v>
      </c>
      <c r="I38" s="29">
        <v>76451</v>
      </c>
      <c r="J38" s="29">
        <v>495</v>
      </c>
      <c r="K38" s="26">
        <v>972</v>
      </c>
      <c r="L38" s="28">
        <f t="shared" si="3"/>
        <v>99493</v>
      </c>
      <c r="N38" s="67"/>
      <c r="O38" s="80"/>
      <c r="P38" s="98"/>
      <c r="Q38" s="30" t="s">
        <v>10</v>
      </c>
      <c r="R38" s="26">
        <f>SUM(R35:R37)</f>
        <v>68236</v>
      </c>
      <c r="S38" s="27">
        <f>SUM(S35:S37)</f>
        <v>15</v>
      </c>
      <c r="T38" s="28">
        <f t="shared" si="11"/>
        <v>68251</v>
      </c>
      <c r="U38" s="29">
        <f t="shared" ref="U38:W38" si="17">SUM(U35:U37)</f>
        <v>334575</v>
      </c>
      <c r="V38" s="29">
        <f t="shared" si="17"/>
        <v>1765</v>
      </c>
      <c r="W38" s="26">
        <f t="shared" si="17"/>
        <v>4980</v>
      </c>
      <c r="X38" s="39">
        <f t="shared" si="1"/>
        <v>404591</v>
      </c>
    </row>
    <row r="39" spans="1:24" s="13" customFormat="1" ht="7.5" customHeight="1" x14ac:dyDescent="0.2">
      <c r="A39" s="42"/>
      <c r="B39" s="67"/>
      <c r="C39" s="79"/>
      <c r="D39" s="97"/>
      <c r="E39" s="30" t="s">
        <v>82</v>
      </c>
      <c r="F39" s="40">
        <v>12156</v>
      </c>
      <c r="G39" s="27">
        <v>0</v>
      </c>
      <c r="H39" s="28">
        <f t="shared" si="2"/>
        <v>12156</v>
      </c>
      <c r="I39" s="40">
        <v>28142</v>
      </c>
      <c r="J39" s="40">
        <v>207</v>
      </c>
      <c r="K39" s="26">
        <v>242</v>
      </c>
      <c r="L39" s="28">
        <f t="shared" si="3"/>
        <v>40505</v>
      </c>
      <c r="N39" s="67"/>
      <c r="O39" s="78" t="s">
        <v>83</v>
      </c>
      <c r="P39" s="81" t="s">
        <v>84</v>
      </c>
      <c r="Q39" s="74"/>
      <c r="R39" s="26">
        <v>101015</v>
      </c>
      <c r="S39" s="27">
        <v>8</v>
      </c>
      <c r="T39" s="28">
        <f t="shared" ref="T39:T41" si="18">SUM(R39:S39)</f>
        <v>101023</v>
      </c>
      <c r="U39" s="29">
        <v>273611</v>
      </c>
      <c r="V39" s="29">
        <v>1924</v>
      </c>
      <c r="W39" s="26">
        <v>2520</v>
      </c>
      <c r="X39" s="39">
        <f t="shared" si="1"/>
        <v>376558</v>
      </c>
    </row>
    <row r="40" spans="1:24" s="13" customFormat="1" ht="7.5" customHeight="1" x14ac:dyDescent="0.2">
      <c r="A40" s="42"/>
      <c r="B40" s="67"/>
      <c r="C40" s="79"/>
      <c r="D40" s="98"/>
      <c r="E40" s="30" t="s">
        <v>10</v>
      </c>
      <c r="F40" s="40">
        <f>SUM(F36:F39)</f>
        <v>150266</v>
      </c>
      <c r="G40" s="27">
        <f>SUM(G36:G39)</f>
        <v>6</v>
      </c>
      <c r="H40" s="28">
        <f t="shared" si="2"/>
        <v>150272</v>
      </c>
      <c r="I40" s="26">
        <f>SUM(I36:I39)</f>
        <v>359963</v>
      </c>
      <c r="J40" s="26">
        <f>SUM(J36:J39)</f>
        <v>2636</v>
      </c>
      <c r="K40" s="26">
        <f>SUM(K36:K39)</f>
        <v>3183</v>
      </c>
      <c r="L40" s="28">
        <f t="shared" si="3"/>
        <v>512871</v>
      </c>
      <c r="N40" s="67"/>
      <c r="O40" s="79"/>
      <c r="P40" s="81" t="s">
        <v>85</v>
      </c>
      <c r="Q40" s="74"/>
      <c r="R40" s="26">
        <v>23616</v>
      </c>
      <c r="S40" s="27">
        <v>6</v>
      </c>
      <c r="T40" s="28">
        <f t="shared" si="18"/>
        <v>23622</v>
      </c>
      <c r="U40" s="29">
        <v>72616</v>
      </c>
      <c r="V40" s="29">
        <v>321</v>
      </c>
      <c r="W40" s="26">
        <v>824</v>
      </c>
      <c r="X40" s="39">
        <f t="shared" si="1"/>
        <v>96559</v>
      </c>
    </row>
    <row r="41" spans="1:24" s="13" customFormat="1" ht="7.5" customHeight="1" x14ac:dyDescent="0.2">
      <c r="A41" s="42"/>
      <c r="B41" s="67"/>
      <c r="C41" s="80"/>
      <c r="D41" s="81" t="s">
        <v>86</v>
      </c>
      <c r="E41" s="74"/>
      <c r="F41" s="26">
        <v>45122</v>
      </c>
      <c r="G41" s="27">
        <v>2</v>
      </c>
      <c r="H41" s="28">
        <f t="shared" si="2"/>
        <v>45124</v>
      </c>
      <c r="I41" s="29">
        <v>111156</v>
      </c>
      <c r="J41" s="29">
        <v>652</v>
      </c>
      <c r="K41" s="26">
        <v>862</v>
      </c>
      <c r="L41" s="28">
        <f t="shared" si="3"/>
        <v>156932</v>
      </c>
      <c r="N41" s="67"/>
      <c r="O41" s="79"/>
      <c r="P41" s="81" t="s">
        <v>87</v>
      </c>
      <c r="Q41" s="74"/>
      <c r="R41" s="26">
        <v>28333</v>
      </c>
      <c r="S41" s="27">
        <v>0</v>
      </c>
      <c r="T41" s="28">
        <f t="shared" si="18"/>
        <v>28333</v>
      </c>
      <c r="U41" s="29">
        <v>71355</v>
      </c>
      <c r="V41" s="29">
        <v>595</v>
      </c>
      <c r="W41" s="26">
        <v>416</v>
      </c>
      <c r="X41" s="39">
        <f t="shared" si="1"/>
        <v>100283</v>
      </c>
    </row>
    <row r="42" spans="1:24" s="13" customFormat="1" ht="7.5" customHeight="1" x14ac:dyDescent="0.2">
      <c r="A42" s="42"/>
      <c r="B42" s="68"/>
      <c r="C42" s="101" t="s">
        <v>40</v>
      </c>
      <c r="D42" s="102"/>
      <c r="E42" s="103"/>
      <c r="F42" s="43">
        <f>SUM(F24:F25,F29,F32:F35,F40:F41)</f>
        <v>864681</v>
      </c>
      <c r="G42" s="37">
        <f>SUM(G24:G25,G29,G32:G35,G40:G41)</f>
        <v>45</v>
      </c>
      <c r="H42" s="36">
        <f t="shared" si="2"/>
        <v>864726</v>
      </c>
      <c r="I42" s="34">
        <f t="shared" ref="I42:K42" si="19">SUM(I24:I25,I29,I32:I35,I40:I41)</f>
        <v>2142590</v>
      </c>
      <c r="J42" s="34">
        <f t="shared" si="19"/>
        <v>15184</v>
      </c>
      <c r="K42" s="34">
        <f t="shared" si="19"/>
        <v>19794</v>
      </c>
      <c r="L42" s="44">
        <f>SUM(H42:J42)</f>
        <v>3022500</v>
      </c>
      <c r="N42" s="67"/>
      <c r="O42" s="79"/>
      <c r="P42" s="81" t="s">
        <v>88</v>
      </c>
      <c r="Q42" s="74"/>
      <c r="R42" s="31">
        <v>22843</v>
      </c>
      <c r="S42" s="32">
        <v>12</v>
      </c>
      <c r="T42" s="28">
        <f t="shared" si="11"/>
        <v>22855</v>
      </c>
      <c r="U42" s="33">
        <v>77153</v>
      </c>
      <c r="V42" s="33">
        <v>513</v>
      </c>
      <c r="W42" s="31">
        <v>1010</v>
      </c>
      <c r="X42" s="39">
        <f t="shared" si="1"/>
        <v>100521</v>
      </c>
    </row>
    <row r="43" spans="1:24" s="13" customFormat="1" ht="7.5" customHeight="1" x14ac:dyDescent="0.2">
      <c r="A43" s="42"/>
      <c r="B43" s="66" t="s">
        <v>89</v>
      </c>
      <c r="C43" s="93" t="s">
        <v>90</v>
      </c>
      <c r="D43" s="108" t="s">
        <v>91</v>
      </c>
      <c r="E43" s="71"/>
      <c r="F43" s="14">
        <v>134125</v>
      </c>
      <c r="G43" s="15">
        <v>12</v>
      </c>
      <c r="H43" s="16">
        <f t="shared" si="2"/>
        <v>134137</v>
      </c>
      <c r="I43" s="17">
        <v>336737</v>
      </c>
      <c r="J43" s="17">
        <v>1705</v>
      </c>
      <c r="K43" s="14">
        <v>3062</v>
      </c>
      <c r="L43" s="16">
        <f t="shared" si="3"/>
        <v>472579</v>
      </c>
      <c r="N43" s="67"/>
      <c r="O43" s="80"/>
      <c r="P43" s="81" t="s">
        <v>10</v>
      </c>
      <c r="Q43" s="74"/>
      <c r="R43" s="26">
        <f>SUM(R39:R42)</f>
        <v>175807</v>
      </c>
      <c r="S43" s="27">
        <f>SUM(S39:S42)</f>
        <v>26</v>
      </c>
      <c r="T43" s="28">
        <f t="shared" si="11"/>
        <v>175833</v>
      </c>
      <c r="U43" s="29">
        <f t="shared" ref="U43:W43" si="20">SUM(U39:U42)</f>
        <v>494735</v>
      </c>
      <c r="V43" s="29">
        <f t="shared" si="20"/>
        <v>3353</v>
      </c>
      <c r="W43" s="26">
        <f t="shared" si="20"/>
        <v>4770</v>
      </c>
      <c r="X43" s="28">
        <f t="shared" si="1"/>
        <v>673921</v>
      </c>
    </row>
    <row r="44" spans="1:24" s="13" customFormat="1" ht="7.5" customHeight="1" x14ac:dyDescent="0.2">
      <c r="A44" s="42"/>
      <c r="B44" s="67"/>
      <c r="C44" s="79"/>
      <c r="D44" s="96" t="s">
        <v>92</v>
      </c>
      <c r="E44" s="30" t="s">
        <v>93</v>
      </c>
      <c r="F44" s="26">
        <v>53830</v>
      </c>
      <c r="G44" s="27">
        <v>5</v>
      </c>
      <c r="H44" s="28">
        <f t="shared" si="2"/>
        <v>53835</v>
      </c>
      <c r="I44" s="29">
        <v>157919</v>
      </c>
      <c r="J44" s="29">
        <v>812</v>
      </c>
      <c r="K44" s="26">
        <v>1984</v>
      </c>
      <c r="L44" s="28">
        <f t="shared" si="3"/>
        <v>212566</v>
      </c>
      <c r="N44" s="68"/>
      <c r="O44" s="101" t="s">
        <v>40</v>
      </c>
      <c r="P44" s="102"/>
      <c r="Q44" s="103"/>
      <c r="R44" s="34">
        <f>SUM(R19,R22:R24,R28:R30,R34,R38,R43)</f>
        <v>1066011</v>
      </c>
      <c r="S44" s="35">
        <f>SUM(S19,S22:S24,S28:S30,S34,S38,S43)</f>
        <v>196</v>
      </c>
      <c r="T44" s="36">
        <f t="shared" si="11"/>
        <v>1066207</v>
      </c>
      <c r="U44" s="34">
        <f t="shared" ref="U44:W44" si="21">SUM(U19,U22:U24,U28:U30,U34,U38,U43)</f>
        <v>3571563</v>
      </c>
      <c r="V44" s="34">
        <f t="shared" si="21"/>
        <v>18964</v>
      </c>
      <c r="W44" s="34">
        <f t="shared" si="21"/>
        <v>43213</v>
      </c>
      <c r="X44" s="36">
        <f t="shared" si="1"/>
        <v>4656734</v>
      </c>
    </row>
    <row r="45" spans="1:24" s="13" customFormat="1" ht="7.5" customHeight="1" x14ac:dyDescent="0.2">
      <c r="A45" s="42"/>
      <c r="B45" s="67"/>
      <c r="C45" s="79"/>
      <c r="D45" s="97"/>
      <c r="E45" s="30" t="s">
        <v>94</v>
      </c>
      <c r="F45" s="26">
        <v>83939</v>
      </c>
      <c r="G45" s="27">
        <v>6</v>
      </c>
      <c r="H45" s="28">
        <f t="shared" si="2"/>
        <v>83945</v>
      </c>
      <c r="I45" s="29">
        <v>219173</v>
      </c>
      <c r="J45" s="29">
        <v>905</v>
      </c>
      <c r="K45" s="26">
        <v>2406</v>
      </c>
      <c r="L45" s="28">
        <f t="shared" si="3"/>
        <v>304023</v>
      </c>
      <c r="N45" s="66" t="s">
        <v>95</v>
      </c>
      <c r="O45" s="69" t="s">
        <v>96</v>
      </c>
      <c r="P45" s="70"/>
      <c r="Q45" s="71"/>
      <c r="R45" s="26">
        <v>116393</v>
      </c>
      <c r="S45" s="27">
        <v>13</v>
      </c>
      <c r="T45" s="28">
        <f t="shared" si="11"/>
        <v>116406</v>
      </c>
      <c r="U45" s="29">
        <v>363149</v>
      </c>
      <c r="V45" s="29">
        <v>2345</v>
      </c>
      <c r="W45" s="26">
        <v>4209</v>
      </c>
      <c r="X45" s="28">
        <f t="shared" si="1"/>
        <v>481900</v>
      </c>
    </row>
    <row r="46" spans="1:24" s="13" customFormat="1" ht="7.5" customHeight="1" x14ac:dyDescent="0.2">
      <c r="A46" s="42"/>
      <c r="B46" s="67"/>
      <c r="C46" s="80"/>
      <c r="D46" s="98"/>
      <c r="E46" s="30" t="s">
        <v>10</v>
      </c>
      <c r="F46" s="40">
        <f>SUM(F44:F45)</f>
        <v>137769</v>
      </c>
      <c r="G46" s="27">
        <f>SUM(G44:G45)</f>
        <v>11</v>
      </c>
      <c r="H46" s="28">
        <f t="shared" si="2"/>
        <v>137780</v>
      </c>
      <c r="I46" s="26">
        <f>SUM(I44:I45)</f>
        <v>377092</v>
      </c>
      <c r="J46" s="26">
        <f>SUM(J44:J45)</f>
        <v>1717</v>
      </c>
      <c r="K46" s="26">
        <f>SUM(K44:K45)</f>
        <v>4390</v>
      </c>
      <c r="L46" s="28">
        <f t="shared" si="3"/>
        <v>516589</v>
      </c>
      <c r="N46" s="67"/>
      <c r="O46" s="72" t="s">
        <v>97</v>
      </c>
      <c r="P46" s="73"/>
      <c r="Q46" s="74"/>
      <c r="R46" s="26">
        <v>146501</v>
      </c>
      <c r="S46" s="27">
        <v>26</v>
      </c>
      <c r="T46" s="28">
        <f t="shared" si="11"/>
        <v>146527</v>
      </c>
      <c r="U46" s="29">
        <v>377632</v>
      </c>
      <c r="V46" s="29">
        <v>3691</v>
      </c>
      <c r="W46" s="26">
        <v>7760</v>
      </c>
      <c r="X46" s="28">
        <f t="shared" si="1"/>
        <v>527850</v>
      </c>
    </row>
    <row r="47" spans="1:24" s="13" customFormat="1" ht="7.5" customHeight="1" x14ac:dyDescent="0.2">
      <c r="A47" s="42"/>
      <c r="B47" s="67"/>
      <c r="C47" s="92" t="s">
        <v>98</v>
      </c>
      <c r="D47" s="99" t="s">
        <v>98</v>
      </c>
      <c r="E47" s="30" t="s">
        <v>99</v>
      </c>
      <c r="F47" s="26">
        <v>84776</v>
      </c>
      <c r="G47" s="27">
        <v>18</v>
      </c>
      <c r="H47" s="28">
        <f t="shared" si="2"/>
        <v>84794</v>
      </c>
      <c r="I47" s="29">
        <v>240663</v>
      </c>
      <c r="J47" s="29">
        <v>1274</v>
      </c>
      <c r="K47" s="26">
        <v>2473</v>
      </c>
      <c r="L47" s="28">
        <f t="shared" si="3"/>
        <v>326731</v>
      </c>
      <c r="N47" s="67"/>
      <c r="O47" s="78" t="s">
        <v>100</v>
      </c>
      <c r="P47" s="81" t="s">
        <v>101</v>
      </c>
      <c r="Q47" s="74"/>
      <c r="R47" s="45">
        <v>84797</v>
      </c>
      <c r="S47" s="46">
        <v>16</v>
      </c>
      <c r="T47" s="47">
        <f t="shared" si="11"/>
        <v>84813</v>
      </c>
      <c r="U47" s="48">
        <v>139361</v>
      </c>
      <c r="V47" s="48">
        <v>3244</v>
      </c>
      <c r="W47" s="45">
        <v>10464</v>
      </c>
      <c r="X47" s="47">
        <f t="shared" si="1"/>
        <v>227418</v>
      </c>
    </row>
    <row r="48" spans="1:24" s="13" customFormat="1" ht="7.5" customHeight="1" x14ac:dyDescent="0.2">
      <c r="A48" s="42"/>
      <c r="B48" s="67"/>
      <c r="C48" s="92"/>
      <c r="D48" s="99"/>
      <c r="E48" s="30" t="s">
        <v>102</v>
      </c>
      <c r="F48" s="26">
        <v>25135</v>
      </c>
      <c r="G48" s="27">
        <v>5</v>
      </c>
      <c r="H48" s="28">
        <f t="shared" si="2"/>
        <v>25140</v>
      </c>
      <c r="I48" s="29">
        <v>59539</v>
      </c>
      <c r="J48" s="29">
        <v>322</v>
      </c>
      <c r="K48" s="26">
        <v>400</v>
      </c>
      <c r="L48" s="28">
        <f t="shared" si="3"/>
        <v>85001</v>
      </c>
      <c r="N48" s="67"/>
      <c r="O48" s="79"/>
      <c r="P48" s="81" t="s">
        <v>103</v>
      </c>
      <c r="Q48" s="74"/>
      <c r="R48" s="26">
        <v>130410</v>
      </c>
      <c r="S48" s="27">
        <v>23</v>
      </c>
      <c r="T48" s="28">
        <f t="shared" si="11"/>
        <v>130433</v>
      </c>
      <c r="U48" s="29">
        <v>343501</v>
      </c>
      <c r="V48" s="29">
        <v>4212</v>
      </c>
      <c r="W48" s="26">
        <v>14483</v>
      </c>
      <c r="X48" s="28">
        <f t="shared" si="1"/>
        <v>478146</v>
      </c>
    </row>
    <row r="49" spans="1:24" s="13" customFormat="1" ht="7.5" customHeight="1" x14ac:dyDescent="0.2">
      <c r="A49" s="42"/>
      <c r="B49" s="67"/>
      <c r="C49" s="92"/>
      <c r="D49" s="99"/>
      <c r="E49" s="30" t="s">
        <v>104</v>
      </c>
      <c r="F49" s="40">
        <v>8926</v>
      </c>
      <c r="G49" s="27">
        <v>1</v>
      </c>
      <c r="H49" s="28">
        <f t="shared" si="2"/>
        <v>8927</v>
      </c>
      <c r="I49" s="40">
        <v>22937</v>
      </c>
      <c r="J49" s="40">
        <v>123</v>
      </c>
      <c r="K49" s="26">
        <v>177</v>
      </c>
      <c r="L49" s="28">
        <f t="shared" si="3"/>
        <v>31987</v>
      </c>
      <c r="N49" s="67"/>
      <c r="O49" s="79"/>
      <c r="P49" s="96" t="s">
        <v>105</v>
      </c>
      <c r="Q49" s="30" t="s">
        <v>106</v>
      </c>
      <c r="R49" s="26">
        <v>85275</v>
      </c>
      <c r="S49" s="27">
        <v>18</v>
      </c>
      <c r="T49" s="28">
        <f t="shared" si="11"/>
        <v>85293</v>
      </c>
      <c r="U49" s="29">
        <v>288118</v>
      </c>
      <c r="V49" s="29">
        <v>2217</v>
      </c>
      <c r="W49" s="26">
        <v>4691</v>
      </c>
      <c r="X49" s="28">
        <f t="shared" ref="X49:X80" si="22">SUM(T49:V49)</f>
        <v>375628</v>
      </c>
    </row>
    <row r="50" spans="1:24" s="13" customFormat="1" ht="7.5" customHeight="1" x14ac:dyDescent="0.2">
      <c r="A50" s="42"/>
      <c r="B50" s="67"/>
      <c r="C50" s="92"/>
      <c r="D50" s="99"/>
      <c r="E50" s="30" t="s">
        <v>10</v>
      </c>
      <c r="F50" s="40">
        <f>SUM(F47:F49)</f>
        <v>118837</v>
      </c>
      <c r="G50" s="27">
        <f>SUM(G47:G49)</f>
        <v>24</v>
      </c>
      <c r="H50" s="28">
        <f>SUM(F50:G50)</f>
        <v>118861</v>
      </c>
      <c r="I50" s="26">
        <f>SUM(I47:I49)</f>
        <v>323139</v>
      </c>
      <c r="J50" s="26">
        <f>SUM(J47:J49)</f>
        <v>1719</v>
      </c>
      <c r="K50" s="26">
        <f>SUM(K47:K49)</f>
        <v>3050</v>
      </c>
      <c r="L50" s="28">
        <f t="shared" si="3"/>
        <v>443719</v>
      </c>
      <c r="N50" s="67"/>
      <c r="O50" s="79"/>
      <c r="P50" s="97"/>
      <c r="Q50" s="30" t="s">
        <v>107</v>
      </c>
      <c r="R50" s="26">
        <v>37518</v>
      </c>
      <c r="S50" s="27">
        <v>8</v>
      </c>
      <c r="T50" s="28">
        <f t="shared" si="11"/>
        <v>37526</v>
      </c>
      <c r="U50" s="29">
        <v>110114</v>
      </c>
      <c r="V50" s="29">
        <v>926</v>
      </c>
      <c r="W50" s="26">
        <v>2847</v>
      </c>
      <c r="X50" s="28">
        <f t="shared" si="22"/>
        <v>148566</v>
      </c>
    </row>
    <row r="51" spans="1:24" s="13" customFormat="1" ht="7.5" customHeight="1" x14ac:dyDescent="0.2">
      <c r="A51" s="42"/>
      <c r="B51" s="67"/>
      <c r="C51" s="92"/>
      <c r="D51" s="81" t="s">
        <v>108</v>
      </c>
      <c r="E51" s="74"/>
      <c r="F51" s="26">
        <v>44516</v>
      </c>
      <c r="G51" s="27">
        <v>2</v>
      </c>
      <c r="H51" s="28">
        <f t="shared" si="2"/>
        <v>44518</v>
      </c>
      <c r="I51" s="29">
        <v>159905</v>
      </c>
      <c r="J51" s="29">
        <v>723</v>
      </c>
      <c r="K51" s="26">
        <v>1562</v>
      </c>
      <c r="L51" s="28">
        <f t="shared" si="3"/>
        <v>205146</v>
      </c>
      <c r="N51" s="67"/>
      <c r="O51" s="79"/>
      <c r="P51" s="97"/>
      <c r="Q51" s="30" t="s">
        <v>10</v>
      </c>
      <c r="R51" s="26">
        <f>SUM(R49:R50)</f>
        <v>122793</v>
      </c>
      <c r="S51" s="27">
        <f>SUM(S49:S50)</f>
        <v>26</v>
      </c>
      <c r="T51" s="28">
        <f t="shared" si="11"/>
        <v>122819</v>
      </c>
      <c r="U51" s="29">
        <f>SUM(U49:U50)</f>
        <v>398232</v>
      </c>
      <c r="V51" s="29">
        <f>SUM(V49:V50)</f>
        <v>3143</v>
      </c>
      <c r="W51" s="26">
        <f>SUM(W49:W50)</f>
        <v>7538</v>
      </c>
      <c r="X51" s="28">
        <f t="shared" si="22"/>
        <v>524194</v>
      </c>
    </row>
    <row r="52" spans="1:24" s="13" customFormat="1" ht="7.5" customHeight="1" x14ac:dyDescent="0.2">
      <c r="A52" s="42"/>
      <c r="B52" s="67"/>
      <c r="C52" s="92" t="s">
        <v>109</v>
      </c>
      <c r="D52" s="81" t="s">
        <v>110</v>
      </c>
      <c r="E52" s="74"/>
      <c r="F52" s="26">
        <v>125714</v>
      </c>
      <c r="G52" s="27">
        <v>13</v>
      </c>
      <c r="H52" s="28">
        <f t="shared" si="2"/>
        <v>125727</v>
      </c>
      <c r="I52" s="29">
        <v>341238</v>
      </c>
      <c r="J52" s="29">
        <v>1922</v>
      </c>
      <c r="K52" s="26">
        <v>3277</v>
      </c>
      <c r="L52" s="28">
        <f t="shared" si="3"/>
        <v>468887</v>
      </c>
      <c r="N52" s="67"/>
      <c r="O52" s="79" t="s">
        <v>111</v>
      </c>
      <c r="P52" s="81" t="s">
        <v>112</v>
      </c>
      <c r="Q52" s="74"/>
      <c r="R52" s="26">
        <v>76196</v>
      </c>
      <c r="S52" s="27">
        <v>13</v>
      </c>
      <c r="T52" s="28">
        <f t="shared" si="11"/>
        <v>76209</v>
      </c>
      <c r="U52" s="29">
        <v>234171</v>
      </c>
      <c r="V52" s="29">
        <v>1908</v>
      </c>
      <c r="W52" s="26">
        <v>3128</v>
      </c>
      <c r="X52" s="28">
        <f t="shared" si="22"/>
        <v>312288</v>
      </c>
    </row>
    <row r="53" spans="1:24" s="13" customFormat="1" ht="7.5" customHeight="1" x14ac:dyDescent="0.2">
      <c r="A53" s="42"/>
      <c r="B53" s="67"/>
      <c r="C53" s="92"/>
      <c r="D53" s="81" t="s">
        <v>113</v>
      </c>
      <c r="E53" s="74"/>
      <c r="F53" s="26">
        <v>34917</v>
      </c>
      <c r="G53" s="27">
        <v>9</v>
      </c>
      <c r="H53" s="28">
        <f t="shared" si="2"/>
        <v>34926</v>
      </c>
      <c r="I53" s="29">
        <v>105517</v>
      </c>
      <c r="J53" s="29">
        <v>596</v>
      </c>
      <c r="K53" s="26">
        <v>985</v>
      </c>
      <c r="L53" s="28">
        <f t="shared" si="3"/>
        <v>141039</v>
      </c>
      <c r="N53" s="67"/>
      <c r="O53" s="79"/>
      <c r="P53" s="81" t="s">
        <v>114</v>
      </c>
      <c r="Q53" s="74"/>
      <c r="R53" s="26">
        <v>11171</v>
      </c>
      <c r="S53" s="27">
        <v>7</v>
      </c>
      <c r="T53" s="28">
        <f t="shared" si="11"/>
        <v>11178</v>
      </c>
      <c r="U53" s="29">
        <v>40352</v>
      </c>
      <c r="V53" s="29">
        <v>240</v>
      </c>
      <c r="W53" s="26">
        <v>425</v>
      </c>
      <c r="X53" s="28">
        <f t="shared" si="22"/>
        <v>51770</v>
      </c>
    </row>
    <row r="54" spans="1:24" s="13" customFormat="1" ht="7.5" customHeight="1" x14ac:dyDescent="0.2">
      <c r="A54" s="42"/>
      <c r="B54" s="67"/>
      <c r="C54" s="92"/>
      <c r="D54" s="81" t="s">
        <v>115</v>
      </c>
      <c r="E54" s="74"/>
      <c r="F54" s="40">
        <v>28580</v>
      </c>
      <c r="G54" s="27">
        <v>3</v>
      </c>
      <c r="H54" s="28">
        <f t="shared" si="2"/>
        <v>28583</v>
      </c>
      <c r="I54" s="40">
        <v>91700</v>
      </c>
      <c r="J54" s="40">
        <v>595</v>
      </c>
      <c r="K54" s="26">
        <v>1050</v>
      </c>
      <c r="L54" s="28">
        <f t="shared" si="3"/>
        <v>120878</v>
      </c>
      <c r="N54" s="67"/>
      <c r="O54" s="79"/>
      <c r="P54" s="81" t="s">
        <v>10</v>
      </c>
      <c r="Q54" s="74"/>
      <c r="R54" s="26">
        <f>SUM(R52:R53)</f>
        <v>87367</v>
      </c>
      <c r="S54" s="27">
        <f>SUM(S52:S53)</f>
        <v>20</v>
      </c>
      <c r="T54" s="28">
        <f t="shared" si="11"/>
        <v>87387</v>
      </c>
      <c r="U54" s="29">
        <f>SUM(U52:U53)</f>
        <v>274523</v>
      </c>
      <c r="V54" s="29">
        <f>SUM(V52:V53)</f>
        <v>2148</v>
      </c>
      <c r="W54" s="26">
        <f>SUM(W52:W53)</f>
        <v>3553</v>
      </c>
      <c r="X54" s="28">
        <f t="shared" si="22"/>
        <v>364058</v>
      </c>
    </row>
    <row r="55" spans="1:24" s="13" customFormat="1" ht="7.5" customHeight="1" x14ac:dyDescent="0.2">
      <c r="A55" s="42"/>
      <c r="B55" s="67"/>
      <c r="C55" s="92"/>
      <c r="D55" s="81" t="s">
        <v>10</v>
      </c>
      <c r="E55" s="74"/>
      <c r="F55" s="40">
        <f>SUM(F52:F54)</f>
        <v>189211</v>
      </c>
      <c r="G55" s="27">
        <f>SUM(G52:G54)</f>
        <v>25</v>
      </c>
      <c r="H55" s="28">
        <f t="shared" ref="H55:H102" si="23">SUM(F55:G55)</f>
        <v>189236</v>
      </c>
      <c r="I55" s="40">
        <f>SUM(I52:I54)</f>
        <v>538455</v>
      </c>
      <c r="J55" s="40">
        <f>SUM(J52:J54)</f>
        <v>3113</v>
      </c>
      <c r="K55" s="40">
        <f>SUM(K52:K54)</f>
        <v>5312</v>
      </c>
      <c r="L55" s="28">
        <f t="shared" ref="L55:L102" si="24">SUM(H55:J55)</f>
        <v>730804</v>
      </c>
      <c r="N55" s="67"/>
      <c r="O55" s="72" t="s">
        <v>116</v>
      </c>
      <c r="P55" s="73"/>
      <c r="Q55" s="74"/>
      <c r="R55" s="26">
        <v>116504</v>
      </c>
      <c r="S55" s="27">
        <v>18</v>
      </c>
      <c r="T55" s="28">
        <f t="shared" si="11"/>
        <v>116522</v>
      </c>
      <c r="U55" s="29">
        <v>278361</v>
      </c>
      <c r="V55" s="29">
        <v>2487</v>
      </c>
      <c r="W55" s="26">
        <v>2273</v>
      </c>
      <c r="X55" s="28">
        <f t="shared" si="22"/>
        <v>397370</v>
      </c>
    </row>
    <row r="56" spans="1:24" s="13" customFormat="1" ht="7.5" customHeight="1" x14ac:dyDescent="0.2">
      <c r="A56" s="42"/>
      <c r="B56" s="67"/>
      <c r="C56" s="78" t="s">
        <v>117</v>
      </c>
      <c r="D56" s="99" t="s">
        <v>118</v>
      </c>
      <c r="E56" s="30" t="s">
        <v>119</v>
      </c>
      <c r="F56" s="26">
        <v>64424</v>
      </c>
      <c r="G56" s="27">
        <v>13</v>
      </c>
      <c r="H56" s="28">
        <f t="shared" si="23"/>
        <v>64437</v>
      </c>
      <c r="I56" s="29">
        <v>238580</v>
      </c>
      <c r="J56" s="29">
        <v>1872</v>
      </c>
      <c r="K56" s="26">
        <v>7478</v>
      </c>
      <c r="L56" s="28">
        <f t="shared" si="24"/>
        <v>304889</v>
      </c>
      <c r="N56" s="67"/>
      <c r="O56" s="89" t="s">
        <v>120</v>
      </c>
      <c r="P56" s="81" t="s">
        <v>121</v>
      </c>
      <c r="Q56" s="74"/>
      <c r="R56" s="26">
        <v>172692</v>
      </c>
      <c r="S56" s="27">
        <v>42</v>
      </c>
      <c r="T56" s="28">
        <f t="shared" si="11"/>
        <v>172734</v>
      </c>
      <c r="U56" s="29">
        <v>466297</v>
      </c>
      <c r="V56" s="29">
        <v>4219</v>
      </c>
      <c r="W56" s="26">
        <v>11559</v>
      </c>
      <c r="X56" s="28">
        <f t="shared" si="22"/>
        <v>643250</v>
      </c>
    </row>
    <row r="57" spans="1:24" s="13" customFormat="1" ht="7.5" customHeight="1" x14ac:dyDescent="0.2">
      <c r="A57" s="42"/>
      <c r="B57" s="67"/>
      <c r="C57" s="79"/>
      <c r="D57" s="99"/>
      <c r="E57" s="30" t="s">
        <v>122</v>
      </c>
      <c r="F57" s="26">
        <v>18904</v>
      </c>
      <c r="G57" s="27">
        <v>3</v>
      </c>
      <c r="H57" s="28">
        <f t="shared" si="23"/>
        <v>18907</v>
      </c>
      <c r="I57" s="29">
        <v>53765</v>
      </c>
      <c r="J57" s="29">
        <v>622</v>
      </c>
      <c r="K57" s="26">
        <v>3167</v>
      </c>
      <c r="L57" s="28">
        <f t="shared" si="24"/>
        <v>73294</v>
      </c>
      <c r="N57" s="67"/>
      <c r="O57" s="90"/>
      <c r="P57" s="81" t="s">
        <v>123</v>
      </c>
      <c r="Q57" s="74"/>
      <c r="R57" s="26">
        <v>123359</v>
      </c>
      <c r="S57" s="27">
        <v>32</v>
      </c>
      <c r="T57" s="28">
        <f t="shared" si="11"/>
        <v>123391</v>
      </c>
      <c r="U57" s="29">
        <v>358258</v>
      </c>
      <c r="V57" s="29">
        <v>2414</v>
      </c>
      <c r="W57" s="26">
        <v>3597</v>
      </c>
      <c r="X57" s="28">
        <f t="shared" si="22"/>
        <v>484063</v>
      </c>
    </row>
    <row r="58" spans="1:24" s="13" customFormat="1" ht="7.5" customHeight="1" x14ac:dyDescent="0.2">
      <c r="A58" s="42"/>
      <c r="B58" s="67"/>
      <c r="C58" s="79"/>
      <c r="D58" s="99"/>
      <c r="E58" s="30" t="s">
        <v>10</v>
      </c>
      <c r="F58" s="40">
        <f>SUM(F56:F57)</f>
        <v>83328</v>
      </c>
      <c r="G58" s="27">
        <f>SUM(G56:G57)</f>
        <v>16</v>
      </c>
      <c r="H58" s="28">
        <f t="shared" si="23"/>
        <v>83344</v>
      </c>
      <c r="I58" s="40">
        <f>SUM(I56:I57)</f>
        <v>292345</v>
      </c>
      <c r="J58" s="40">
        <f>SUM(J56:J57)</f>
        <v>2494</v>
      </c>
      <c r="K58" s="40">
        <f>SUM(K56:K57)</f>
        <v>10645</v>
      </c>
      <c r="L58" s="28">
        <f t="shared" si="24"/>
        <v>378183</v>
      </c>
      <c r="N58" s="67"/>
      <c r="O58" s="101" t="s">
        <v>40</v>
      </c>
      <c r="P58" s="102"/>
      <c r="Q58" s="103"/>
      <c r="R58" s="34">
        <f>SUM(R45:R48,R54:R57,R51)</f>
        <v>1100816</v>
      </c>
      <c r="S58" s="35">
        <f>SUM(S45:S48,S54:S57,S51)</f>
        <v>216</v>
      </c>
      <c r="T58" s="36">
        <f>SUM(R58:S58)</f>
        <v>1101032</v>
      </c>
      <c r="U58" s="34">
        <f>SUM(U45:U48,U54:U57,U51)</f>
        <v>2999314</v>
      </c>
      <c r="V58" s="34">
        <f>SUM(V45:V48,V54:V57,V51)</f>
        <v>27903</v>
      </c>
      <c r="W58" s="34">
        <f>SUM(W45:W48,W54:W57,W51)</f>
        <v>65436</v>
      </c>
      <c r="X58" s="36">
        <f t="shared" si="22"/>
        <v>4128249</v>
      </c>
    </row>
    <row r="59" spans="1:24" ht="7.5" customHeight="1" x14ac:dyDescent="0.15">
      <c r="A59" s="42"/>
      <c r="B59" s="67"/>
      <c r="C59" s="79"/>
      <c r="D59" s="109" t="s">
        <v>124</v>
      </c>
      <c r="E59" s="30" t="s">
        <v>124</v>
      </c>
      <c r="F59" s="26">
        <v>45493</v>
      </c>
      <c r="G59" s="27">
        <v>9</v>
      </c>
      <c r="H59" s="28">
        <f t="shared" si="23"/>
        <v>45502</v>
      </c>
      <c r="I59" s="29">
        <v>172231</v>
      </c>
      <c r="J59" s="29">
        <v>1146</v>
      </c>
      <c r="K59" s="26">
        <v>4757</v>
      </c>
      <c r="L59" s="28">
        <f t="shared" si="24"/>
        <v>218879</v>
      </c>
      <c r="M59" s="13"/>
      <c r="N59" s="66" t="s">
        <v>125</v>
      </c>
      <c r="O59" s="69" t="s">
        <v>126</v>
      </c>
      <c r="P59" s="70"/>
      <c r="Q59" s="71"/>
      <c r="R59" s="26">
        <v>73548</v>
      </c>
      <c r="S59" s="27">
        <v>4</v>
      </c>
      <c r="T59" s="28">
        <f t="shared" si="11"/>
        <v>73552</v>
      </c>
      <c r="U59" s="29">
        <v>167175</v>
      </c>
      <c r="V59" s="29">
        <v>940</v>
      </c>
      <c r="W59" s="26">
        <v>1244</v>
      </c>
      <c r="X59" s="28">
        <f t="shared" si="22"/>
        <v>241667</v>
      </c>
    </row>
    <row r="60" spans="1:24" ht="7.5" customHeight="1" x14ac:dyDescent="0.15">
      <c r="A60" s="42"/>
      <c r="B60" s="67"/>
      <c r="C60" s="79"/>
      <c r="D60" s="110"/>
      <c r="E60" s="30" t="s">
        <v>127</v>
      </c>
      <c r="F60" s="26">
        <v>11599</v>
      </c>
      <c r="G60" s="27">
        <v>3</v>
      </c>
      <c r="H60" s="28">
        <f t="shared" si="23"/>
        <v>11602</v>
      </c>
      <c r="I60" s="29">
        <v>42082</v>
      </c>
      <c r="J60" s="29">
        <v>470</v>
      </c>
      <c r="K60" s="26">
        <v>1814</v>
      </c>
      <c r="L60" s="28">
        <f t="shared" si="24"/>
        <v>54154</v>
      </c>
      <c r="M60" s="13"/>
      <c r="N60" s="67"/>
      <c r="O60" s="89" t="s">
        <v>128</v>
      </c>
      <c r="P60" s="81" t="s">
        <v>129</v>
      </c>
      <c r="Q60" s="74"/>
      <c r="R60" s="26">
        <v>63557</v>
      </c>
      <c r="S60" s="27">
        <v>3</v>
      </c>
      <c r="T60" s="28">
        <f t="shared" si="11"/>
        <v>63560</v>
      </c>
      <c r="U60" s="29">
        <v>140798</v>
      </c>
      <c r="V60" s="29">
        <v>1159</v>
      </c>
      <c r="W60" s="26">
        <v>1195</v>
      </c>
      <c r="X60" s="28">
        <f t="shared" si="22"/>
        <v>205517</v>
      </c>
    </row>
    <row r="61" spans="1:24" ht="7.5" customHeight="1" x14ac:dyDescent="0.15">
      <c r="A61" s="42"/>
      <c r="B61" s="67"/>
      <c r="C61" s="79"/>
      <c r="D61" s="111"/>
      <c r="E61" s="30" t="s">
        <v>10</v>
      </c>
      <c r="F61" s="40">
        <f>SUM(F59:F60)</f>
        <v>57092</v>
      </c>
      <c r="G61" s="27">
        <f>SUM(G59:G60)</f>
        <v>12</v>
      </c>
      <c r="H61" s="28">
        <f t="shared" si="23"/>
        <v>57104</v>
      </c>
      <c r="I61" s="40">
        <f>SUM(I59:I60)</f>
        <v>214313</v>
      </c>
      <c r="J61" s="40">
        <f>SUM(J59:J60)</f>
        <v>1616</v>
      </c>
      <c r="K61" s="40">
        <f>SUM(K59:K60)</f>
        <v>6571</v>
      </c>
      <c r="L61" s="28">
        <f t="shared" si="24"/>
        <v>273033</v>
      </c>
      <c r="M61" s="13"/>
      <c r="N61" s="67"/>
      <c r="O61" s="79"/>
      <c r="P61" s="81" t="s">
        <v>130</v>
      </c>
      <c r="Q61" s="74"/>
      <c r="R61" s="31">
        <v>23985</v>
      </c>
      <c r="S61" s="32">
        <v>1</v>
      </c>
      <c r="T61" s="28">
        <f t="shared" si="11"/>
        <v>23986</v>
      </c>
      <c r="U61" s="33">
        <v>61796</v>
      </c>
      <c r="V61" s="33">
        <v>426</v>
      </c>
      <c r="W61" s="31">
        <v>384</v>
      </c>
      <c r="X61" s="39">
        <f t="shared" si="22"/>
        <v>86208</v>
      </c>
    </row>
    <row r="62" spans="1:24" ht="7.5" customHeight="1" x14ac:dyDescent="0.15">
      <c r="A62" s="42"/>
      <c r="B62" s="67"/>
      <c r="C62" s="79"/>
      <c r="D62" s="99" t="s">
        <v>131</v>
      </c>
      <c r="E62" s="30" t="s">
        <v>132</v>
      </c>
      <c r="F62" s="26">
        <v>57304</v>
      </c>
      <c r="G62" s="27">
        <v>14</v>
      </c>
      <c r="H62" s="28">
        <f t="shared" si="23"/>
        <v>57318</v>
      </c>
      <c r="I62" s="29">
        <v>203934</v>
      </c>
      <c r="J62" s="29">
        <v>1228</v>
      </c>
      <c r="K62" s="26">
        <v>5891</v>
      </c>
      <c r="L62" s="28">
        <f t="shared" si="24"/>
        <v>262480</v>
      </c>
      <c r="M62" s="13"/>
      <c r="N62" s="67"/>
      <c r="O62" s="80"/>
      <c r="P62" s="81" t="s">
        <v>10</v>
      </c>
      <c r="Q62" s="74"/>
      <c r="R62" s="31">
        <f>SUM(R60:R61)</f>
        <v>87542</v>
      </c>
      <c r="S62" s="32">
        <f>SUM(S60:S61)</f>
        <v>4</v>
      </c>
      <c r="T62" s="28">
        <f t="shared" si="11"/>
        <v>87546</v>
      </c>
      <c r="U62" s="33">
        <f>SUM(U60:U61)</f>
        <v>202594</v>
      </c>
      <c r="V62" s="33">
        <f>SUM(V60:V61)</f>
        <v>1585</v>
      </c>
      <c r="W62" s="31">
        <f>SUM(W60:W61)</f>
        <v>1579</v>
      </c>
      <c r="X62" s="39">
        <f t="shared" si="22"/>
        <v>291725</v>
      </c>
    </row>
    <row r="63" spans="1:24" ht="7.5" customHeight="1" x14ac:dyDescent="0.15">
      <c r="A63" s="42"/>
      <c r="B63" s="67"/>
      <c r="C63" s="79"/>
      <c r="D63" s="99"/>
      <c r="E63" s="30" t="s">
        <v>133</v>
      </c>
      <c r="F63" s="26">
        <v>26179</v>
      </c>
      <c r="G63" s="27">
        <v>6</v>
      </c>
      <c r="H63" s="28">
        <f t="shared" si="23"/>
        <v>26185</v>
      </c>
      <c r="I63" s="29">
        <v>104858</v>
      </c>
      <c r="J63" s="29">
        <v>453</v>
      </c>
      <c r="K63" s="26">
        <v>1925</v>
      </c>
      <c r="L63" s="28">
        <f t="shared" si="24"/>
        <v>131496</v>
      </c>
      <c r="M63" s="13"/>
      <c r="N63" s="67"/>
      <c r="O63" s="78" t="s">
        <v>134</v>
      </c>
      <c r="P63" s="81" t="s">
        <v>135</v>
      </c>
      <c r="Q63" s="74"/>
      <c r="R63" s="31">
        <v>136797</v>
      </c>
      <c r="S63" s="32">
        <v>32</v>
      </c>
      <c r="T63" s="28">
        <f t="shared" si="11"/>
        <v>136829</v>
      </c>
      <c r="U63" s="33">
        <v>347191</v>
      </c>
      <c r="V63" s="33">
        <v>2358</v>
      </c>
      <c r="W63" s="31">
        <v>3927</v>
      </c>
      <c r="X63" s="39">
        <f t="shared" si="22"/>
        <v>486378</v>
      </c>
    </row>
    <row r="64" spans="1:24" ht="7.5" customHeight="1" x14ac:dyDescent="0.15">
      <c r="A64" s="42"/>
      <c r="B64" s="67"/>
      <c r="C64" s="79"/>
      <c r="D64" s="99"/>
      <c r="E64" s="30" t="s">
        <v>10</v>
      </c>
      <c r="F64" s="40">
        <f>SUM(F62:F63)</f>
        <v>83483</v>
      </c>
      <c r="G64" s="27">
        <f>SUM(G62:G63)</f>
        <v>20</v>
      </c>
      <c r="H64" s="28">
        <f t="shared" si="23"/>
        <v>83503</v>
      </c>
      <c r="I64" s="26">
        <f>SUM(I62:I63)</f>
        <v>308792</v>
      </c>
      <c r="J64" s="26">
        <f>SUM(J62:J63)</f>
        <v>1681</v>
      </c>
      <c r="K64" s="26">
        <f>SUM(K62:K63)</f>
        <v>7816</v>
      </c>
      <c r="L64" s="28">
        <f t="shared" si="24"/>
        <v>393976</v>
      </c>
      <c r="M64" s="13"/>
      <c r="N64" s="67"/>
      <c r="O64" s="79"/>
      <c r="P64" s="81" t="s">
        <v>136</v>
      </c>
      <c r="Q64" s="74"/>
      <c r="R64" s="31">
        <v>57455</v>
      </c>
      <c r="S64" s="32">
        <v>12</v>
      </c>
      <c r="T64" s="28">
        <f t="shared" si="11"/>
        <v>57467</v>
      </c>
      <c r="U64" s="33">
        <v>190335</v>
      </c>
      <c r="V64" s="33">
        <v>876</v>
      </c>
      <c r="W64" s="31">
        <v>1417</v>
      </c>
      <c r="X64" s="39">
        <f t="shared" si="22"/>
        <v>248678</v>
      </c>
    </row>
    <row r="65" spans="1:24" ht="7.5" customHeight="1" x14ac:dyDescent="0.15">
      <c r="A65" s="42"/>
      <c r="B65" s="67"/>
      <c r="C65" s="80"/>
      <c r="D65" s="81" t="s">
        <v>137</v>
      </c>
      <c r="E65" s="74"/>
      <c r="F65" s="26">
        <v>100533</v>
      </c>
      <c r="G65" s="27">
        <v>17</v>
      </c>
      <c r="H65" s="28">
        <f t="shared" si="23"/>
        <v>100550</v>
      </c>
      <c r="I65" s="29">
        <v>317988</v>
      </c>
      <c r="J65" s="29">
        <v>1617</v>
      </c>
      <c r="K65" s="26">
        <v>3088</v>
      </c>
      <c r="L65" s="28">
        <f t="shared" si="24"/>
        <v>420155</v>
      </c>
      <c r="M65" s="13"/>
      <c r="N65" s="67"/>
      <c r="O65" s="80"/>
      <c r="P65" s="81" t="s">
        <v>10</v>
      </c>
      <c r="Q65" s="74"/>
      <c r="R65" s="26">
        <f>SUM(R63:R64)</f>
        <v>194252</v>
      </c>
      <c r="S65" s="27">
        <f>SUM(S63:S64)</f>
        <v>44</v>
      </c>
      <c r="T65" s="28">
        <f t="shared" si="11"/>
        <v>194296</v>
      </c>
      <c r="U65" s="29">
        <f>SUM(U63:U64)</f>
        <v>537526</v>
      </c>
      <c r="V65" s="29">
        <f>SUM(V63:V64)</f>
        <v>3234</v>
      </c>
      <c r="W65" s="26">
        <f>SUM(W63:W64)</f>
        <v>5344</v>
      </c>
      <c r="X65" s="28">
        <f t="shared" si="22"/>
        <v>735056</v>
      </c>
    </row>
    <row r="66" spans="1:24" ht="7.5" customHeight="1" x14ac:dyDescent="0.15">
      <c r="A66" s="42"/>
      <c r="B66" s="67"/>
      <c r="C66" s="78" t="s">
        <v>138</v>
      </c>
      <c r="D66" s="96" t="s">
        <v>139</v>
      </c>
      <c r="E66" s="25" t="s">
        <v>140</v>
      </c>
      <c r="F66" s="26">
        <v>98554</v>
      </c>
      <c r="G66" s="27">
        <v>15</v>
      </c>
      <c r="H66" s="28">
        <f t="shared" si="23"/>
        <v>98569</v>
      </c>
      <c r="I66" s="29">
        <v>286924</v>
      </c>
      <c r="J66" s="29">
        <v>1672</v>
      </c>
      <c r="K66" s="26">
        <v>5862</v>
      </c>
      <c r="L66" s="28">
        <f t="shared" si="24"/>
        <v>387165</v>
      </c>
      <c r="M66" s="13"/>
      <c r="N66" s="67"/>
      <c r="O66" s="78" t="s">
        <v>141</v>
      </c>
      <c r="P66" s="81" t="s">
        <v>125</v>
      </c>
      <c r="Q66" s="74"/>
      <c r="R66" s="26">
        <v>126035</v>
      </c>
      <c r="S66" s="27">
        <v>23</v>
      </c>
      <c r="T66" s="28">
        <f t="shared" si="11"/>
        <v>126058</v>
      </c>
      <c r="U66" s="29">
        <v>410457</v>
      </c>
      <c r="V66" s="29">
        <v>2338</v>
      </c>
      <c r="W66" s="26">
        <v>6128</v>
      </c>
      <c r="X66" s="39">
        <f t="shared" si="22"/>
        <v>538853</v>
      </c>
    </row>
    <row r="67" spans="1:24" ht="7.5" customHeight="1" x14ac:dyDescent="0.15">
      <c r="A67" s="42"/>
      <c r="B67" s="67"/>
      <c r="C67" s="79"/>
      <c r="D67" s="112"/>
      <c r="E67" s="25" t="s">
        <v>142</v>
      </c>
      <c r="F67" s="26">
        <v>32925</v>
      </c>
      <c r="G67" s="27">
        <v>1</v>
      </c>
      <c r="H67" s="28">
        <f t="shared" si="23"/>
        <v>32926</v>
      </c>
      <c r="I67" s="29">
        <v>71987</v>
      </c>
      <c r="J67" s="29">
        <v>383</v>
      </c>
      <c r="K67" s="26">
        <v>1165</v>
      </c>
      <c r="L67" s="28">
        <f t="shared" si="24"/>
        <v>105296</v>
      </c>
      <c r="M67" s="13"/>
      <c r="N67" s="67"/>
      <c r="O67" s="80"/>
      <c r="P67" s="81" t="s">
        <v>143</v>
      </c>
      <c r="Q67" s="74"/>
      <c r="R67" s="26">
        <v>75271</v>
      </c>
      <c r="S67" s="27">
        <v>13</v>
      </c>
      <c r="T67" s="28">
        <f t="shared" si="11"/>
        <v>75284</v>
      </c>
      <c r="U67" s="29">
        <v>228885</v>
      </c>
      <c r="V67" s="29">
        <v>1223</v>
      </c>
      <c r="W67" s="26">
        <v>1928</v>
      </c>
      <c r="X67" s="28">
        <f t="shared" si="22"/>
        <v>305392</v>
      </c>
    </row>
    <row r="68" spans="1:24" ht="7.5" customHeight="1" x14ac:dyDescent="0.15">
      <c r="A68" s="42"/>
      <c r="B68" s="67"/>
      <c r="C68" s="79"/>
      <c r="D68" s="112"/>
      <c r="E68" s="30" t="s">
        <v>10</v>
      </c>
      <c r="F68" s="40">
        <f>SUM(F66:F67)</f>
        <v>131479</v>
      </c>
      <c r="G68" s="27">
        <f>SUM(G66:G67)</f>
        <v>16</v>
      </c>
      <c r="H68" s="28">
        <f t="shared" si="23"/>
        <v>131495</v>
      </c>
      <c r="I68" s="26">
        <f>SUM(I66:I67)</f>
        <v>358911</v>
      </c>
      <c r="J68" s="26">
        <f>SUM(J66:J67)</f>
        <v>2055</v>
      </c>
      <c r="K68" s="26">
        <f>SUM(K66:K67)</f>
        <v>7027</v>
      </c>
      <c r="L68" s="28">
        <f t="shared" si="24"/>
        <v>492461</v>
      </c>
      <c r="M68" s="13"/>
      <c r="N68" s="67"/>
      <c r="O68" s="78" t="s">
        <v>144</v>
      </c>
      <c r="P68" s="81" t="s">
        <v>145</v>
      </c>
      <c r="Q68" s="74"/>
      <c r="R68" s="26">
        <v>105687</v>
      </c>
      <c r="S68" s="27">
        <v>11</v>
      </c>
      <c r="T68" s="28">
        <f t="shared" si="11"/>
        <v>105698</v>
      </c>
      <c r="U68" s="29">
        <v>300647</v>
      </c>
      <c r="V68" s="29">
        <v>1602</v>
      </c>
      <c r="W68" s="26">
        <v>2245</v>
      </c>
      <c r="X68" s="28">
        <f t="shared" si="22"/>
        <v>407947</v>
      </c>
    </row>
    <row r="69" spans="1:24" ht="7.5" customHeight="1" x14ac:dyDescent="0.15">
      <c r="A69" s="42"/>
      <c r="B69" s="67"/>
      <c r="C69" s="79"/>
      <c r="D69" s="96" t="s">
        <v>146</v>
      </c>
      <c r="E69" s="30" t="s">
        <v>147</v>
      </c>
      <c r="F69" s="26">
        <v>24630</v>
      </c>
      <c r="G69" s="27">
        <v>2</v>
      </c>
      <c r="H69" s="28">
        <f t="shared" ref="H69:H75" si="25">SUM(F69:G69)</f>
        <v>24632</v>
      </c>
      <c r="I69" s="29">
        <v>91129</v>
      </c>
      <c r="J69" s="29">
        <v>529</v>
      </c>
      <c r="K69" s="26">
        <v>2455</v>
      </c>
      <c r="L69" s="28">
        <f t="shared" ref="L69:L75" si="26">SUM(H69:J69)</f>
        <v>116290</v>
      </c>
      <c r="M69" s="13"/>
      <c r="N69" s="67"/>
      <c r="O69" s="79"/>
      <c r="P69" s="81" t="s">
        <v>148</v>
      </c>
      <c r="Q69" s="74"/>
      <c r="R69" s="31">
        <v>20236</v>
      </c>
      <c r="S69" s="32">
        <v>0</v>
      </c>
      <c r="T69" s="28">
        <f t="shared" si="11"/>
        <v>20236</v>
      </c>
      <c r="U69" s="33">
        <v>66197</v>
      </c>
      <c r="V69" s="33">
        <v>362</v>
      </c>
      <c r="W69" s="31">
        <v>607</v>
      </c>
      <c r="X69" s="28">
        <f t="shared" si="22"/>
        <v>86795</v>
      </c>
    </row>
    <row r="70" spans="1:24" ht="7.5" customHeight="1" x14ac:dyDescent="0.15">
      <c r="A70" s="42"/>
      <c r="B70" s="67"/>
      <c r="C70" s="79"/>
      <c r="D70" s="97"/>
      <c r="E70" s="30" t="s">
        <v>149</v>
      </c>
      <c r="F70" s="26">
        <v>9982</v>
      </c>
      <c r="G70" s="27">
        <v>1</v>
      </c>
      <c r="H70" s="28">
        <f t="shared" si="25"/>
        <v>9983</v>
      </c>
      <c r="I70" s="29">
        <v>27502</v>
      </c>
      <c r="J70" s="29">
        <v>282</v>
      </c>
      <c r="K70" s="26">
        <v>1734</v>
      </c>
      <c r="L70" s="28">
        <f t="shared" si="26"/>
        <v>37767</v>
      </c>
      <c r="M70" s="13"/>
      <c r="N70" s="67"/>
      <c r="O70" s="80"/>
      <c r="P70" s="81" t="s">
        <v>10</v>
      </c>
      <c r="Q70" s="74"/>
      <c r="R70" s="26">
        <f>SUM(R68:R69)</f>
        <v>125923</v>
      </c>
      <c r="S70" s="27">
        <f>SUM(S68:S69)</f>
        <v>11</v>
      </c>
      <c r="T70" s="28">
        <f t="shared" si="11"/>
        <v>125934</v>
      </c>
      <c r="U70" s="29">
        <f>SUM(U68:U69)</f>
        <v>366844</v>
      </c>
      <c r="V70" s="29">
        <f>SUM(V68:V69)</f>
        <v>1964</v>
      </c>
      <c r="W70" s="26">
        <f>SUM(W68:W69)</f>
        <v>2852</v>
      </c>
      <c r="X70" s="28">
        <f t="shared" si="22"/>
        <v>494742</v>
      </c>
    </row>
    <row r="71" spans="1:24" ht="7.5" customHeight="1" x14ac:dyDescent="0.15">
      <c r="A71" s="42"/>
      <c r="B71" s="67"/>
      <c r="C71" s="79"/>
      <c r="D71" s="97"/>
      <c r="E71" s="30" t="s">
        <v>150</v>
      </c>
      <c r="F71" s="26">
        <v>15395</v>
      </c>
      <c r="G71" s="27">
        <v>0</v>
      </c>
      <c r="H71" s="28">
        <f t="shared" si="25"/>
        <v>15395</v>
      </c>
      <c r="I71" s="29">
        <v>53379</v>
      </c>
      <c r="J71" s="29">
        <v>480</v>
      </c>
      <c r="K71" s="26">
        <v>2283</v>
      </c>
      <c r="L71" s="28">
        <f t="shared" si="26"/>
        <v>69254</v>
      </c>
      <c r="M71" s="13"/>
      <c r="N71" s="68"/>
      <c r="O71" s="101" t="s">
        <v>40</v>
      </c>
      <c r="P71" s="102"/>
      <c r="Q71" s="103"/>
      <c r="R71" s="34">
        <f>SUM(R59,R65:R67,R70,R62)</f>
        <v>682571</v>
      </c>
      <c r="S71" s="35">
        <f>SUM(S59,S65:S67,S70,S62)</f>
        <v>99</v>
      </c>
      <c r="T71" s="36">
        <f t="shared" si="11"/>
        <v>682670</v>
      </c>
      <c r="U71" s="34">
        <f>SUM(U59,U65:U67,U70,U62)</f>
        <v>1913481</v>
      </c>
      <c r="V71" s="34">
        <f>SUM(V59,V65:V67,V70,V62)</f>
        <v>11284</v>
      </c>
      <c r="W71" s="34">
        <f>SUM(W59,W65:W67,W70,W62)</f>
        <v>19075</v>
      </c>
      <c r="X71" s="36">
        <f t="shared" si="22"/>
        <v>2607435</v>
      </c>
    </row>
    <row r="72" spans="1:24" ht="7.5" customHeight="1" x14ac:dyDescent="0.15">
      <c r="A72" s="42"/>
      <c r="B72" s="67"/>
      <c r="C72" s="79"/>
      <c r="D72" s="98"/>
      <c r="E72" s="30" t="s">
        <v>10</v>
      </c>
      <c r="F72" s="40">
        <f>SUM(F69:F71)</f>
        <v>50007</v>
      </c>
      <c r="G72" s="27">
        <f>SUM(G69:G71)</f>
        <v>3</v>
      </c>
      <c r="H72" s="28">
        <f t="shared" si="25"/>
        <v>50010</v>
      </c>
      <c r="I72" s="26">
        <f t="shared" ref="I72:K72" si="27">SUM(I69:I71)</f>
        <v>172010</v>
      </c>
      <c r="J72" s="26">
        <f t="shared" si="27"/>
        <v>1291</v>
      </c>
      <c r="K72" s="26">
        <f t="shared" si="27"/>
        <v>6472</v>
      </c>
      <c r="L72" s="28">
        <f t="shared" si="26"/>
        <v>223311</v>
      </c>
      <c r="M72" s="13"/>
      <c r="N72" s="66" t="s">
        <v>151</v>
      </c>
      <c r="O72" s="69" t="s">
        <v>152</v>
      </c>
      <c r="P72" s="70"/>
      <c r="Q72" s="71"/>
      <c r="R72" s="31">
        <v>88462</v>
      </c>
      <c r="S72" s="32">
        <v>12</v>
      </c>
      <c r="T72" s="39">
        <f t="shared" si="11"/>
        <v>88474</v>
      </c>
      <c r="U72" s="33">
        <v>210695</v>
      </c>
      <c r="V72" s="33">
        <v>1132</v>
      </c>
      <c r="W72" s="31">
        <v>1784</v>
      </c>
      <c r="X72" s="39">
        <f t="shared" si="22"/>
        <v>300301</v>
      </c>
    </row>
    <row r="73" spans="1:24" ht="7.5" customHeight="1" x14ac:dyDescent="0.15">
      <c r="A73" s="42"/>
      <c r="B73" s="67"/>
      <c r="C73" s="79"/>
      <c r="D73" s="109" t="s">
        <v>153</v>
      </c>
      <c r="E73" s="30" t="s">
        <v>154</v>
      </c>
      <c r="F73" s="26">
        <v>77359</v>
      </c>
      <c r="G73" s="27">
        <v>4</v>
      </c>
      <c r="H73" s="28">
        <f t="shared" si="25"/>
        <v>77363</v>
      </c>
      <c r="I73" s="29">
        <v>178877</v>
      </c>
      <c r="J73" s="29">
        <v>972</v>
      </c>
      <c r="K73" s="26">
        <v>1575</v>
      </c>
      <c r="L73" s="28">
        <f t="shared" si="26"/>
        <v>257212</v>
      </c>
      <c r="M73" s="13"/>
      <c r="N73" s="67"/>
      <c r="O73" s="89" t="s">
        <v>155</v>
      </c>
      <c r="P73" s="81" t="s">
        <v>156</v>
      </c>
      <c r="Q73" s="74"/>
      <c r="R73" s="26">
        <v>69673</v>
      </c>
      <c r="S73" s="27">
        <v>19</v>
      </c>
      <c r="T73" s="28">
        <f t="shared" si="11"/>
        <v>69692</v>
      </c>
      <c r="U73" s="29">
        <v>173225</v>
      </c>
      <c r="V73" s="29">
        <v>1115</v>
      </c>
      <c r="W73" s="26">
        <v>1472</v>
      </c>
      <c r="X73" s="28">
        <f t="shared" si="22"/>
        <v>244032</v>
      </c>
    </row>
    <row r="74" spans="1:24" ht="7.5" customHeight="1" x14ac:dyDescent="0.15">
      <c r="A74" s="42"/>
      <c r="B74" s="67"/>
      <c r="C74" s="79"/>
      <c r="D74" s="110"/>
      <c r="E74" s="30" t="s">
        <v>157</v>
      </c>
      <c r="F74" s="26">
        <v>20393</v>
      </c>
      <c r="G74" s="27">
        <v>0</v>
      </c>
      <c r="H74" s="28">
        <f t="shared" si="25"/>
        <v>20393</v>
      </c>
      <c r="I74" s="29">
        <v>60069</v>
      </c>
      <c r="J74" s="29">
        <v>320</v>
      </c>
      <c r="K74" s="26">
        <v>794</v>
      </c>
      <c r="L74" s="28">
        <f t="shared" si="26"/>
        <v>80782</v>
      </c>
      <c r="M74" s="5"/>
      <c r="N74" s="67"/>
      <c r="O74" s="79"/>
      <c r="P74" s="81" t="s">
        <v>158</v>
      </c>
      <c r="Q74" s="74"/>
      <c r="R74" s="31">
        <v>30201</v>
      </c>
      <c r="S74" s="32">
        <v>10</v>
      </c>
      <c r="T74" s="28">
        <f t="shared" si="11"/>
        <v>30211</v>
      </c>
      <c r="U74" s="33">
        <v>108961</v>
      </c>
      <c r="V74" s="33">
        <v>681</v>
      </c>
      <c r="W74" s="31">
        <v>1395</v>
      </c>
      <c r="X74" s="39">
        <f t="shared" si="22"/>
        <v>139853</v>
      </c>
    </row>
    <row r="75" spans="1:24" ht="7.5" customHeight="1" x14ac:dyDescent="0.15">
      <c r="A75" s="42"/>
      <c r="B75" s="67"/>
      <c r="C75" s="79"/>
      <c r="D75" s="111"/>
      <c r="E75" s="30" t="s">
        <v>10</v>
      </c>
      <c r="F75" s="40">
        <f>SUM(F73:F74)</f>
        <v>97752</v>
      </c>
      <c r="G75" s="27">
        <f>SUM(G73:G74)</f>
        <v>4</v>
      </c>
      <c r="H75" s="28">
        <f t="shared" si="25"/>
        <v>97756</v>
      </c>
      <c r="I75" s="26">
        <f>SUM(I73:I74)</f>
        <v>238946</v>
      </c>
      <c r="J75" s="26">
        <f>SUM(J73:J74)</f>
        <v>1292</v>
      </c>
      <c r="K75" s="26">
        <f>SUM(K73:K74)</f>
        <v>2369</v>
      </c>
      <c r="L75" s="28">
        <f t="shared" si="26"/>
        <v>337994</v>
      </c>
      <c r="M75" s="5"/>
      <c r="N75" s="67"/>
      <c r="O75" s="80"/>
      <c r="P75" s="81" t="s">
        <v>10</v>
      </c>
      <c r="Q75" s="74"/>
      <c r="R75" s="31">
        <f>SUM(R73:R74)</f>
        <v>99874</v>
      </c>
      <c r="S75" s="32">
        <f>SUM(S73:S74)</f>
        <v>29</v>
      </c>
      <c r="T75" s="28">
        <f t="shared" si="11"/>
        <v>99903</v>
      </c>
      <c r="U75" s="33">
        <f>SUM(U73:U74)</f>
        <v>282186</v>
      </c>
      <c r="V75" s="33">
        <f>SUM(V73:V74)</f>
        <v>1796</v>
      </c>
      <c r="W75" s="31">
        <f>SUM(W73:W74)</f>
        <v>2867</v>
      </c>
      <c r="X75" s="39">
        <f t="shared" si="22"/>
        <v>383885</v>
      </c>
    </row>
    <row r="76" spans="1:24" ht="7.5" customHeight="1" x14ac:dyDescent="0.15">
      <c r="A76" s="42"/>
      <c r="B76" s="67"/>
      <c r="C76" s="79"/>
      <c r="D76" s="96" t="s">
        <v>159</v>
      </c>
      <c r="E76" s="30" t="s">
        <v>159</v>
      </c>
      <c r="F76" s="26">
        <v>14148</v>
      </c>
      <c r="G76" s="27">
        <v>5</v>
      </c>
      <c r="H76" s="28">
        <f t="shared" si="23"/>
        <v>14153</v>
      </c>
      <c r="I76" s="29">
        <v>54783</v>
      </c>
      <c r="J76" s="29">
        <v>329</v>
      </c>
      <c r="K76" s="26">
        <v>1129</v>
      </c>
      <c r="L76" s="28">
        <f t="shared" si="24"/>
        <v>69265</v>
      </c>
      <c r="M76" s="5"/>
      <c r="N76" s="67"/>
      <c r="O76" s="72" t="s">
        <v>160</v>
      </c>
      <c r="P76" s="73"/>
      <c r="Q76" s="74"/>
      <c r="R76" s="26">
        <v>148651</v>
      </c>
      <c r="S76" s="27">
        <v>30</v>
      </c>
      <c r="T76" s="28">
        <f t="shared" si="11"/>
        <v>148681</v>
      </c>
      <c r="U76" s="29">
        <v>369477</v>
      </c>
      <c r="V76" s="29">
        <v>2674</v>
      </c>
      <c r="W76" s="26">
        <v>3581</v>
      </c>
      <c r="X76" s="28">
        <f t="shared" si="22"/>
        <v>520832</v>
      </c>
    </row>
    <row r="77" spans="1:24" ht="7.5" customHeight="1" x14ac:dyDescent="0.15">
      <c r="A77" s="42"/>
      <c r="B77" s="67"/>
      <c r="C77" s="79"/>
      <c r="D77" s="97"/>
      <c r="E77" s="30" t="s">
        <v>161</v>
      </c>
      <c r="F77" s="26">
        <v>18068</v>
      </c>
      <c r="G77" s="27">
        <v>1</v>
      </c>
      <c r="H77" s="28">
        <f t="shared" si="23"/>
        <v>18069</v>
      </c>
      <c r="I77" s="29">
        <v>68097</v>
      </c>
      <c r="J77" s="29">
        <v>472</v>
      </c>
      <c r="K77" s="26">
        <v>2063</v>
      </c>
      <c r="L77" s="28">
        <f t="shared" si="24"/>
        <v>86638</v>
      </c>
      <c r="M77" s="5"/>
      <c r="N77" s="67"/>
      <c r="O77" s="72" t="s">
        <v>162</v>
      </c>
      <c r="P77" s="73"/>
      <c r="Q77" s="74"/>
      <c r="R77" s="26">
        <v>96019</v>
      </c>
      <c r="S77" s="27">
        <v>20</v>
      </c>
      <c r="T77" s="28">
        <f t="shared" si="11"/>
        <v>96039</v>
      </c>
      <c r="U77" s="29">
        <v>203147</v>
      </c>
      <c r="V77" s="29">
        <v>1212</v>
      </c>
      <c r="W77" s="26">
        <v>1723</v>
      </c>
      <c r="X77" s="28">
        <f t="shared" si="22"/>
        <v>300398</v>
      </c>
    </row>
    <row r="78" spans="1:24" ht="7.5" customHeight="1" x14ac:dyDescent="0.15">
      <c r="A78" s="42"/>
      <c r="B78" s="67"/>
      <c r="C78" s="79"/>
      <c r="D78" s="97"/>
      <c r="E78" s="30" t="s">
        <v>163</v>
      </c>
      <c r="F78" s="45">
        <v>13008</v>
      </c>
      <c r="G78" s="46">
        <v>2</v>
      </c>
      <c r="H78" s="28">
        <f t="shared" si="23"/>
        <v>13010</v>
      </c>
      <c r="I78" s="48">
        <v>44443</v>
      </c>
      <c r="J78" s="48">
        <v>454</v>
      </c>
      <c r="K78" s="45">
        <v>2150</v>
      </c>
      <c r="L78" s="28">
        <f t="shared" si="24"/>
        <v>57907</v>
      </c>
      <c r="M78" s="5"/>
      <c r="N78" s="68"/>
      <c r="O78" s="101" t="s">
        <v>40</v>
      </c>
      <c r="P78" s="102"/>
      <c r="Q78" s="103"/>
      <c r="R78" s="34">
        <f>SUM(R75:R77,R72)</f>
        <v>433006</v>
      </c>
      <c r="S78" s="37">
        <f>SUM(S75:S77,S72)</f>
        <v>91</v>
      </c>
      <c r="T78" s="36">
        <f t="shared" si="11"/>
        <v>433097</v>
      </c>
      <c r="U78" s="38">
        <f>SUM(U75:U77,U72)</f>
        <v>1065505</v>
      </c>
      <c r="V78" s="38">
        <f>SUM(V75:V77,V72)</f>
        <v>6814</v>
      </c>
      <c r="W78" s="34">
        <f>SUM(W75:W77,W72)</f>
        <v>9955</v>
      </c>
      <c r="X78" s="36">
        <f t="shared" si="22"/>
        <v>1505416</v>
      </c>
    </row>
    <row r="79" spans="1:24" ht="7.5" customHeight="1" x14ac:dyDescent="0.15">
      <c r="A79" s="42"/>
      <c r="B79" s="67"/>
      <c r="C79" s="80"/>
      <c r="D79" s="98"/>
      <c r="E79" s="30" t="s">
        <v>10</v>
      </c>
      <c r="F79" s="40">
        <f>SUM(F76:F78)</f>
        <v>45224</v>
      </c>
      <c r="G79" s="27">
        <f>SUM(G76:G78)</f>
        <v>8</v>
      </c>
      <c r="H79" s="28">
        <f t="shared" si="23"/>
        <v>45232</v>
      </c>
      <c r="I79" s="26">
        <f t="shared" ref="I79:K79" si="28">SUM(I76:I78)</f>
        <v>167323</v>
      </c>
      <c r="J79" s="26">
        <f t="shared" si="28"/>
        <v>1255</v>
      </c>
      <c r="K79" s="26">
        <f t="shared" si="28"/>
        <v>5342</v>
      </c>
      <c r="L79" s="28">
        <f t="shared" si="24"/>
        <v>213810</v>
      </c>
      <c r="M79" s="5"/>
      <c r="N79" s="66" t="s">
        <v>164</v>
      </c>
      <c r="O79" s="93" t="s">
        <v>165</v>
      </c>
      <c r="P79" s="108" t="s">
        <v>166</v>
      </c>
      <c r="Q79" s="71"/>
      <c r="R79" s="14">
        <v>108342</v>
      </c>
      <c r="S79" s="15">
        <v>4</v>
      </c>
      <c r="T79" s="16">
        <f t="shared" si="11"/>
        <v>108346</v>
      </c>
      <c r="U79" s="17">
        <v>397132</v>
      </c>
      <c r="V79" s="17">
        <v>2554</v>
      </c>
      <c r="W79" s="14">
        <v>9683</v>
      </c>
      <c r="X79" s="16">
        <f t="shared" si="22"/>
        <v>508032</v>
      </c>
    </row>
    <row r="80" spans="1:24" ht="7.5" customHeight="1" x14ac:dyDescent="0.15">
      <c r="A80" s="42"/>
      <c r="B80" s="67"/>
      <c r="C80" s="78" t="s">
        <v>167</v>
      </c>
      <c r="D80" s="99" t="s">
        <v>168</v>
      </c>
      <c r="E80" s="30" t="s">
        <v>169</v>
      </c>
      <c r="F80" s="45">
        <v>41958</v>
      </c>
      <c r="G80" s="46">
        <v>14</v>
      </c>
      <c r="H80" s="47">
        <f>SUM(F80:G80)</f>
        <v>41972</v>
      </c>
      <c r="I80" s="48">
        <v>42274</v>
      </c>
      <c r="J80" s="48">
        <v>1488</v>
      </c>
      <c r="K80" s="45">
        <v>7924</v>
      </c>
      <c r="L80" s="47">
        <f>SUM(H80:J80)</f>
        <v>85734</v>
      </c>
      <c r="M80" s="5"/>
      <c r="N80" s="67"/>
      <c r="O80" s="79"/>
      <c r="P80" s="81" t="s">
        <v>170</v>
      </c>
      <c r="Q80" s="74"/>
      <c r="R80" s="26">
        <v>80169</v>
      </c>
      <c r="S80" s="27">
        <v>8</v>
      </c>
      <c r="T80" s="28">
        <f t="shared" si="11"/>
        <v>80177</v>
      </c>
      <c r="U80" s="29">
        <v>288984</v>
      </c>
      <c r="V80" s="29">
        <v>1396</v>
      </c>
      <c r="W80" s="26">
        <v>3273</v>
      </c>
      <c r="X80" s="28">
        <f t="shared" si="22"/>
        <v>370557</v>
      </c>
    </row>
    <row r="81" spans="1:24" ht="7.5" customHeight="1" x14ac:dyDescent="0.15">
      <c r="A81" s="42"/>
      <c r="B81" s="67"/>
      <c r="C81" s="79"/>
      <c r="D81" s="99"/>
      <c r="E81" s="30" t="s">
        <v>171</v>
      </c>
      <c r="F81" s="45">
        <v>12509</v>
      </c>
      <c r="G81" s="46">
        <v>5</v>
      </c>
      <c r="H81" s="47">
        <f>SUM(F81:G81)</f>
        <v>12514</v>
      </c>
      <c r="I81" s="48">
        <v>15459</v>
      </c>
      <c r="J81" s="48">
        <v>442</v>
      </c>
      <c r="K81" s="45">
        <v>1961</v>
      </c>
      <c r="L81" s="47">
        <f>SUM(H81:J81)</f>
        <v>28415</v>
      </c>
      <c r="M81" s="5"/>
      <c r="N81" s="67"/>
      <c r="O81" s="79"/>
      <c r="P81" s="81" t="s">
        <v>172</v>
      </c>
      <c r="Q81" s="74"/>
      <c r="R81" s="26">
        <v>91821</v>
      </c>
      <c r="S81" s="27">
        <v>6</v>
      </c>
      <c r="T81" s="28">
        <f t="shared" si="11"/>
        <v>91827</v>
      </c>
      <c r="U81" s="29">
        <v>251000</v>
      </c>
      <c r="V81" s="29">
        <v>1251</v>
      </c>
      <c r="W81" s="26">
        <v>2214</v>
      </c>
      <c r="X81" s="28">
        <f t="shared" ref="X81:X97" si="29">SUM(T81:V81)</f>
        <v>344078</v>
      </c>
    </row>
    <row r="82" spans="1:24" ht="7.5" customHeight="1" x14ac:dyDescent="0.15">
      <c r="A82" s="42"/>
      <c r="B82" s="67"/>
      <c r="C82" s="79"/>
      <c r="D82" s="99"/>
      <c r="E82" s="30" t="s">
        <v>10</v>
      </c>
      <c r="F82" s="40">
        <f>SUM(F80:F81)</f>
        <v>54467</v>
      </c>
      <c r="G82" s="27">
        <f>SUM(G80:G81)</f>
        <v>19</v>
      </c>
      <c r="H82" s="28">
        <f>SUM(F82:G82)</f>
        <v>54486</v>
      </c>
      <c r="I82" s="40">
        <f>SUM(I80:I81)</f>
        <v>57733</v>
      </c>
      <c r="J82" s="40">
        <f>SUM(J80:J81)</f>
        <v>1930</v>
      </c>
      <c r="K82" s="40">
        <f>SUM(K80:K81)</f>
        <v>9885</v>
      </c>
      <c r="L82" s="47">
        <f>SUM(H82:J82)</f>
        <v>114149</v>
      </c>
      <c r="M82" s="5"/>
      <c r="N82" s="67"/>
      <c r="O82" s="80"/>
      <c r="P82" s="81" t="s">
        <v>173</v>
      </c>
      <c r="Q82" s="74"/>
      <c r="R82" s="26">
        <v>43365</v>
      </c>
      <c r="S82" s="27">
        <v>4</v>
      </c>
      <c r="T82" s="28">
        <f t="shared" si="11"/>
        <v>43369</v>
      </c>
      <c r="U82" s="29">
        <v>126274</v>
      </c>
      <c r="V82" s="29">
        <v>526</v>
      </c>
      <c r="W82" s="26">
        <v>1068</v>
      </c>
      <c r="X82" s="28">
        <f t="shared" si="29"/>
        <v>170169</v>
      </c>
    </row>
    <row r="83" spans="1:24" ht="7.5" customHeight="1" x14ac:dyDescent="0.15">
      <c r="A83" s="42"/>
      <c r="B83" s="67"/>
      <c r="C83" s="79"/>
      <c r="D83" s="96" t="s">
        <v>174</v>
      </c>
      <c r="E83" s="30" t="s">
        <v>174</v>
      </c>
      <c r="F83" s="26">
        <v>35201</v>
      </c>
      <c r="G83" s="27">
        <v>6</v>
      </c>
      <c r="H83" s="28">
        <f t="shared" si="23"/>
        <v>35207</v>
      </c>
      <c r="I83" s="29">
        <v>46391</v>
      </c>
      <c r="J83" s="29">
        <v>1144</v>
      </c>
      <c r="K83" s="26">
        <v>5898</v>
      </c>
      <c r="L83" s="28">
        <f t="shared" si="24"/>
        <v>82742</v>
      </c>
      <c r="M83" s="5"/>
      <c r="N83" s="67"/>
      <c r="O83" s="72" t="s">
        <v>175</v>
      </c>
      <c r="P83" s="73"/>
      <c r="Q83" s="74"/>
      <c r="R83" s="26">
        <v>89478</v>
      </c>
      <c r="S83" s="27">
        <v>16</v>
      </c>
      <c r="T83" s="28">
        <f t="shared" ref="T83:T90" si="30">SUM(R83:S83)</f>
        <v>89494</v>
      </c>
      <c r="U83" s="29">
        <v>251726</v>
      </c>
      <c r="V83" s="29">
        <v>1331</v>
      </c>
      <c r="W83" s="26">
        <v>1683</v>
      </c>
      <c r="X83" s="28">
        <f t="shared" si="29"/>
        <v>342551</v>
      </c>
    </row>
    <row r="84" spans="1:24" ht="7.5" customHeight="1" x14ac:dyDescent="0.15">
      <c r="A84" s="42"/>
      <c r="B84" s="67"/>
      <c r="C84" s="79"/>
      <c r="D84" s="97"/>
      <c r="E84" s="30" t="s">
        <v>176</v>
      </c>
      <c r="F84" s="45">
        <v>7471</v>
      </c>
      <c r="G84" s="46">
        <v>2</v>
      </c>
      <c r="H84" s="47">
        <f>SUM(F84:G84)</f>
        <v>7473</v>
      </c>
      <c r="I84" s="48">
        <v>10073</v>
      </c>
      <c r="J84" s="48">
        <v>243</v>
      </c>
      <c r="K84" s="45">
        <v>1143</v>
      </c>
      <c r="L84" s="47">
        <f>SUM(H84:J84)</f>
        <v>17789</v>
      </c>
      <c r="M84" s="5"/>
      <c r="N84" s="67"/>
      <c r="O84" s="78" t="s">
        <v>177</v>
      </c>
      <c r="P84" s="81" t="s">
        <v>178</v>
      </c>
      <c r="Q84" s="74"/>
      <c r="R84" s="26">
        <v>82825</v>
      </c>
      <c r="S84" s="27">
        <v>8</v>
      </c>
      <c r="T84" s="28">
        <f t="shared" si="30"/>
        <v>82833</v>
      </c>
      <c r="U84" s="29">
        <v>240114</v>
      </c>
      <c r="V84" s="29">
        <v>1265</v>
      </c>
      <c r="W84" s="26">
        <v>2324</v>
      </c>
      <c r="X84" s="28">
        <f t="shared" si="29"/>
        <v>324212</v>
      </c>
    </row>
    <row r="85" spans="1:24" ht="7.5" customHeight="1" x14ac:dyDescent="0.15">
      <c r="A85" s="42"/>
      <c r="B85" s="67"/>
      <c r="C85" s="79"/>
      <c r="D85" s="97"/>
      <c r="E85" s="30" t="s">
        <v>179</v>
      </c>
      <c r="F85" s="45">
        <v>10242</v>
      </c>
      <c r="G85" s="46">
        <v>3</v>
      </c>
      <c r="H85" s="47">
        <f>SUM(F85:G85)</f>
        <v>10245</v>
      </c>
      <c r="I85" s="48">
        <v>14667</v>
      </c>
      <c r="J85" s="48">
        <v>328</v>
      </c>
      <c r="K85" s="45">
        <v>1963</v>
      </c>
      <c r="L85" s="47">
        <f>SUM(H85:J85)</f>
        <v>25240</v>
      </c>
      <c r="M85" s="5"/>
      <c r="N85" s="67"/>
      <c r="O85" s="79"/>
      <c r="P85" s="81" t="s">
        <v>180</v>
      </c>
      <c r="Q85" s="74"/>
      <c r="R85" s="26">
        <v>41176</v>
      </c>
      <c r="S85" s="27">
        <v>4</v>
      </c>
      <c r="T85" s="28">
        <f t="shared" si="30"/>
        <v>41180</v>
      </c>
      <c r="U85" s="29">
        <v>108896</v>
      </c>
      <c r="V85" s="29">
        <v>495</v>
      </c>
      <c r="W85" s="26">
        <v>878</v>
      </c>
      <c r="X85" s="28">
        <f t="shared" si="29"/>
        <v>150571</v>
      </c>
    </row>
    <row r="86" spans="1:24" ht="7.5" customHeight="1" x14ac:dyDescent="0.15">
      <c r="A86" s="42"/>
      <c r="B86" s="67"/>
      <c r="C86" s="79"/>
      <c r="D86" s="98"/>
      <c r="E86" s="30" t="s">
        <v>10</v>
      </c>
      <c r="F86" s="40">
        <f>SUM(F83:F85)</f>
        <v>52914</v>
      </c>
      <c r="G86" s="27">
        <f>SUM(G83:G85)</f>
        <v>11</v>
      </c>
      <c r="H86" s="28">
        <f>SUM(F86:G86)</f>
        <v>52925</v>
      </c>
      <c r="I86" s="40">
        <f t="shared" ref="I86:K86" si="31">SUM(I83:I85)</f>
        <v>71131</v>
      </c>
      <c r="J86" s="40">
        <f t="shared" si="31"/>
        <v>1715</v>
      </c>
      <c r="K86" s="40">
        <f t="shared" si="31"/>
        <v>9004</v>
      </c>
      <c r="L86" s="47">
        <f>SUM(H86:J86)</f>
        <v>125771</v>
      </c>
      <c r="M86" s="5"/>
      <c r="N86" s="67"/>
      <c r="O86" s="80"/>
      <c r="P86" s="81" t="s">
        <v>181</v>
      </c>
      <c r="Q86" s="74"/>
      <c r="R86" s="26">
        <v>12288</v>
      </c>
      <c r="S86" s="27">
        <v>0</v>
      </c>
      <c r="T86" s="28">
        <f t="shared" si="30"/>
        <v>12288</v>
      </c>
      <c r="U86" s="29">
        <v>20306</v>
      </c>
      <c r="V86" s="29">
        <v>192</v>
      </c>
      <c r="W86" s="26">
        <v>162</v>
      </c>
      <c r="X86" s="28">
        <f t="shared" si="29"/>
        <v>32786</v>
      </c>
    </row>
    <row r="87" spans="1:24" ht="7.5" customHeight="1" x14ac:dyDescent="0.15">
      <c r="A87" s="49"/>
      <c r="B87" s="67"/>
      <c r="C87" s="79"/>
      <c r="D87" s="96" t="s">
        <v>182</v>
      </c>
      <c r="E87" s="25" t="s">
        <v>182</v>
      </c>
      <c r="F87" s="45">
        <v>31252</v>
      </c>
      <c r="G87" s="46">
        <v>5</v>
      </c>
      <c r="H87" s="47">
        <f>SUM(F87:G87)</f>
        <v>31257</v>
      </c>
      <c r="I87" s="48">
        <v>48093</v>
      </c>
      <c r="J87" s="48">
        <v>1072</v>
      </c>
      <c r="K87" s="45">
        <v>5614</v>
      </c>
      <c r="L87" s="47">
        <f>SUM(H87:J87)</f>
        <v>80422</v>
      </c>
      <c r="M87" s="5"/>
      <c r="N87" s="67"/>
      <c r="O87" s="72" t="s">
        <v>183</v>
      </c>
      <c r="P87" s="73"/>
      <c r="Q87" s="74"/>
      <c r="R87" s="26">
        <v>185541</v>
      </c>
      <c r="S87" s="27">
        <v>12</v>
      </c>
      <c r="T87" s="28">
        <f t="shared" si="30"/>
        <v>185553</v>
      </c>
      <c r="U87" s="29">
        <v>487129</v>
      </c>
      <c r="V87" s="29">
        <v>3359</v>
      </c>
      <c r="W87" s="26">
        <v>4153</v>
      </c>
      <c r="X87" s="28">
        <f t="shared" si="29"/>
        <v>676041</v>
      </c>
    </row>
    <row r="88" spans="1:24" ht="7.5" customHeight="1" x14ac:dyDescent="0.15">
      <c r="A88" s="5"/>
      <c r="B88" s="67"/>
      <c r="C88" s="79"/>
      <c r="D88" s="97"/>
      <c r="E88" s="30" t="s">
        <v>184</v>
      </c>
      <c r="F88" s="45">
        <v>7713</v>
      </c>
      <c r="G88" s="46">
        <v>0</v>
      </c>
      <c r="H88" s="47">
        <f>SUM(F88:G88)</f>
        <v>7713</v>
      </c>
      <c r="I88" s="48">
        <v>8295</v>
      </c>
      <c r="J88" s="48">
        <v>590</v>
      </c>
      <c r="K88" s="45">
        <v>2079</v>
      </c>
      <c r="L88" s="47">
        <f>SUM(H88:J88)</f>
        <v>16598</v>
      </c>
      <c r="M88" s="50"/>
      <c r="N88" s="67"/>
      <c r="O88" s="72" t="s">
        <v>185</v>
      </c>
      <c r="P88" s="73"/>
      <c r="Q88" s="74"/>
      <c r="R88" s="26">
        <v>124179</v>
      </c>
      <c r="S88" s="27">
        <v>14</v>
      </c>
      <c r="T88" s="28">
        <f t="shared" si="30"/>
        <v>124193</v>
      </c>
      <c r="U88" s="51">
        <v>326208</v>
      </c>
      <c r="V88" s="51">
        <v>1811</v>
      </c>
      <c r="W88" s="26">
        <v>2667</v>
      </c>
      <c r="X88" s="28">
        <f t="shared" si="29"/>
        <v>452212</v>
      </c>
    </row>
    <row r="89" spans="1:24" ht="7.5" customHeight="1" x14ac:dyDescent="0.15">
      <c r="A89" s="5"/>
      <c r="B89" s="67"/>
      <c r="C89" s="79"/>
      <c r="D89" s="97"/>
      <c r="E89" s="30" t="s">
        <v>186</v>
      </c>
      <c r="F89" s="26">
        <v>9603</v>
      </c>
      <c r="G89" s="27">
        <v>5</v>
      </c>
      <c r="H89" s="28">
        <f t="shared" si="23"/>
        <v>9608</v>
      </c>
      <c r="I89" s="29">
        <v>18587</v>
      </c>
      <c r="J89" s="29">
        <v>336</v>
      </c>
      <c r="K89" s="26">
        <v>1912</v>
      </c>
      <c r="L89" s="28">
        <f t="shared" si="24"/>
        <v>28531</v>
      </c>
      <c r="M89" s="50"/>
      <c r="N89" s="67"/>
      <c r="O89" s="72" t="s">
        <v>187</v>
      </c>
      <c r="P89" s="73"/>
      <c r="Q89" s="74"/>
      <c r="R89" s="26">
        <v>143016</v>
      </c>
      <c r="S89" s="27">
        <v>6</v>
      </c>
      <c r="T89" s="28">
        <f t="shared" si="30"/>
        <v>143022</v>
      </c>
      <c r="U89" s="51">
        <v>324815</v>
      </c>
      <c r="V89" s="51">
        <v>1717</v>
      </c>
      <c r="W89" s="52">
        <v>2255</v>
      </c>
      <c r="X89" s="28">
        <f t="shared" si="29"/>
        <v>469554</v>
      </c>
    </row>
    <row r="90" spans="1:24" ht="7.5" customHeight="1" x14ac:dyDescent="0.15">
      <c r="A90" s="5"/>
      <c r="B90" s="67"/>
      <c r="C90" s="79"/>
      <c r="D90" s="97"/>
      <c r="E90" s="30" t="s">
        <v>188</v>
      </c>
      <c r="F90" s="40">
        <v>15427</v>
      </c>
      <c r="G90" s="27">
        <v>3</v>
      </c>
      <c r="H90" s="28">
        <f t="shared" si="23"/>
        <v>15430</v>
      </c>
      <c r="I90" s="40">
        <v>25439</v>
      </c>
      <c r="J90" s="40">
        <v>601</v>
      </c>
      <c r="K90" s="40">
        <v>3441</v>
      </c>
      <c r="L90" s="28">
        <f t="shared" si="24"/>
        <v>41470</v>
      </c>
      <c r="M90" s="50"/>
      <c r="N90" s="67"/>
      <c r="O90" s="113" t="s">
        <v>189</v>
      </c>
      <c r="P90" s="81" t="s">
        <v>190</v>
      </c>
      <c r="Q90" s="74"/>
      <c r="R90" s="26">
        <v>191703</v>
      </c>
      <c r="S90" s="27">
        <v>11</v>
      </c>
      <c r="T90" s="28">
        <f t="shared" si="30"/>
        <v>191714</v>
      </c>
      <c r="U90" s="51">
        <v>441865</v>
      </c>
      <c r="V90" s="51">
        <v>2218</v>
      </c>
      <c r="W90" s="52">
        <v>3513</v>
      </c>
      <c r="X90" s="28">
        <f t="shared" si="29"/>
        <v>635797</v>
      </c>
    </row>
    <row r="91" spans="1:24" ht="7.5" customHeight="1" x14ac:dyDescent="0.15">
      <c r="B91" s="67"/>
      <c r="C91" s="79"/>
      <c r="D91" s="98"/>
      <c r="E91" s="30" t="s">
        <v>10</v>
      </c>
      <c r="F91" s="40">
        <f>SUM(F87:F90)</f>
        <v>63995</v>
      </c>
      <c r="G91" s="27">
        <f>SUM(G87:G90)</f>
        <v>13</v>
      </c>
      <c r="H91" s="28">
        <f t="shared" si="23"/>
        <v>64008</v>
      </c>
      <c r="I91" s="40">
        <f>SUM(I87:I90)</f>
        <v>100414</v>
      </c>
      <c r="J91" s="40">
        <f>SUM(J87:J90)</f>
        <v>2599</v>
      </c>
      <c r="K91" s="40">
        <f>SUM(K87:K90)</f>
        <v>13046</v>
      </c>
      <c r="L91" s="28">
        <f t="shared" si="24"/>
        <v>167021</v>
      </c>
      <c r="M91" s="50"/>
      <c r="N91" s="67"/>
      <c r="O91" s="114"/>
      <c r="P91" s="115" t="s">
        <v>191</v>
      </c>
      <c r="Q91" s="116"/>
      <c r="R91" s="26">
        <f t="shared" ref="R91:W91" si="32">SUM(R105:R106)</f>
        <v>24498</v>
      </c>
      <c r="S91" s="52">
        <f t="shared" si="32"/>
        <v>0</v>
      </c>
      <c r="T91" s="28">
        <f t="shared" si="32"/>
        <v>24498</v>
      </c>
      <c r="U91" s="51">
        <f t="shared" si="32"/>
        <v>35830</v>
      </c>
      <c r="V91" s="51">
        <f t="shared" si="32"/>
        <v>283</v>
      </c>
      <c r="W91" s="52">
        <f t="shared" si="32"/>
        <v>398</v>
      </c>
      <c r="X91" s="28">
        <f t="shared" si="29"/>
        <v>60611</v>
      </c>
    </row>
    <row r="92" spans="1:24" ht="7.5" customHeight="1" x14ac:dyDescent="0.15">
      <c r="B92" s="67"/>
      <c r="C92" s="79"/>
      <c r="D92" s="81" t="s">
        <v>192</v>
      </c>
      <c r="E92" s="74"/>
      <c r="F92" s="26">
        <v>48919</v>
      </c>
      <c r="G92" s="27">
        <v>13</v>
      </c>
      <c r="H92" s="28">
        <f t="shared" si="23"/>
        <v>48932</v>
      </c>
      <c r="I92" s="29">
        <v>152799</v>
      </c>
      <c r="J92" s="29">
        <v>1119</v>
      </c>
      <c r="K92" s="26">
        <v>4382</v>
      </c>
      <c r="L92" s="28">
        <f t="shared" si="24"/>
        <v>202850</v>
      </c>
      <c r="M92" s="50"/>
      <c r="N92" s="67"/>
      <c r="O92" s="101" t="s">
        <v>40</v>
      </c>
      <c r="P92" s="102"/>
      <c r="Q92" s="103"/>
      <c r="R92" s="34">
        <f>SUM(R79:R91)</f>
        <v>1218401</v>
      </c>
      <c r="S92" s="37">
        <f>SUM(S79:S91)</f>
        <v>93</v>
      </c>
      <c r="T92" s="36">
        <f t="shared" ref="T92:T97" si="33">SUM(R92:S92)</f>
        <v>1218494</v>
      </c>
      <c r="U92" s="44">
        <f>SUM(U79:U91)</f>
        <v>3300279</v>
      </c>
      <c r="V92" s="44">
        <f>SUM(V79:V91)</f>
        <v>18398</v>
      </c>
      <c r="W92" s="35">
        <f>SUM(W79:W91)</f>
        <v>34271</v>
      </c>
      <c r="X92" s="36">
        <f t="shared" si="29"/>
        <v>4537171</v>
      </c>
    </row>
    <row r="93" spans="1:24" ht="7.5" customHeight="1" x14ac:dyDescent="0.15">
      <c r="B93" s="67"/>
      <c r="C93" s="80"/>
      <c r="D93" s="81" t="s">
        <v>193</v>
      </c>
      <c r="E93" s="74"/>
      <c r="F93" s="26">
        <v>76820</v>
      </c>
      <c r="G93" s="27">
        <v>21</v>
      </c>
      <c r="H93" s="28">
        <f t="shared" si="23"/>
        <v>76841</v>
      </c>
      <c r="I93" s="29">
        <v>201987</v>
      </c>
      <c r="J93" s="29">
        <v>1935</v>
      </c>
      <c r="K93" s="26">
        <v>9524</v>
      </c>
      <c r="L93" s="28">
        <f t="shared" si="24"/>
        <v>280763</v>
      </c>
      <c r="N93" s="66" t="s">
        <v>194</v>
      </c>
      <c r="O93" s="69" t="s">
        <v>195</v>
      </c>
      <c r="P93" s="70"/>
      <c r="Q93" s="71"/>
      <c r="R93" s="14">
        <v>122477</v>
      </c>
      <c r="S93" s="15">
        <v>3</v>
      </c>
      <c r="T93" s="16">
        <f t="shared" si="33"/>
        <v>122480</v>
      </c>
      <c r="U93" s="53">
        <v>445161</v>
      </c>
      <c r="V93" s="17">
        <v>2539</v>
      </c>
      <c r="W93" s="14">
        <v>3114</v>
      </c>
      <c r="X93" s="16">
        <f t="shared" si="29"/>
        <v>570180</v>
      </c>
    </row>
    <row r="94" spans="1:24" ht="7.5" customHeight="1" x14ac:dyDescent="0.15">
      <c r="B94" s="67"/>
      <c r="C94" s="92" t="s">
        <v>196</v>
      </c>
      <c r="D94" s="109" t="s">
        <v>196</v>
      </c>
      <c r="E94" s="25" t="s">
        <v>197</v>
      </c>
      <c r="F94" s="26">
        <v>113004</v>
      </c>
      <c r="G94" s="27">
        <v>24</v>
      </c>
      <c r="H94" s="28">
        <f t="shared" si="23"/>
        <v>113028</v>
      </c>
      <c r="I94" s="29">
        <v>283218</v>
      </c>
      <c r="J94" s="29">
        <v>3640</v>
      </c>
      <c r="K94" s="26">
        <v>14719</v>
      </c>
      <c r="L94" s="28">
        <f t="shared" si="24"/>
        <v>399886</v>
      </c>
      <c r="N94" s="67"/>
      <c r="O94" s="72" t="s">
        <v>198</v>
      </c>
      <c r="P94" s="73"/>
      <c r="Q94" s="74"/>
      <c r="R94" s="26">
        <v>11944</v>
      </c>
      <c r="S94" s="27">
        <v>0</v>
      </c>
      <c r="T94" s="28">
        <f t="shared" si="33"/>
        <v>11944</v>
      </c>
      <c r="U94" s="29">
        <v>22827</v>
      </c>
      <c r="V94" s="29">
        <v>240</v>
      </c>
      <c r="W94" s="26">
        <v>148</v>
      </c>
      <c r="X94" s="28">
        <f t="shared" si="29"/>
        <v>35011</v>
      </c>
    </row>
    <row r="95" spans="1:24" ht="7.5" customHeight="1" x14ac:dyDescent="0.15">
      <c r="B95" s="67"/>
      <c r="C95" s="92"/>
      <c r="D95" s="110"/>
      <c r="E95" s="25" t="s">
        <v>199</v>
      </c>
      <c r="F95" s="26">
        <v>28805</v>
      </c>
      <c r="G95" s="27">
        <v>5</v>
      </c>
      <c r="H95" s="28">
        <f t="shared" si="23"/>
        <v>28810</v>
      </c>
      <c r="I95" s="29">
        <v>57434</v>
      </c>
      <c r="J95" s="29">
        <v>1024</v>
      </c>
      <c r="K95" s="26">
        <v>5029</v>
      </c>
      <c r="L95" s="28">
        <f t="shared" si="24"/>
        <v>87268</v>
      </c>
      <c r="N95" s="67"/>
      <c r="O95" s="72" t="s">
        <v>200</v>
      </c>
      <c r="P95" s="73"/>
      <c r="Q95" s="74"/>
      <c r="R95" s="26">
        <v>11164</v>
      </c>
      <c r="S95" s="27">
        <v>0</v>
      </c>
      <c r="T95" s="28">
        <f t="shared" si="33"/>
        <v>11164</v>
      </c>
      <c r="U95" s="29">
        <v>20197</v>
      </c>
      <c r="V95" s="29">
        <v>193</v>
      </c>
      <c r="W95" s="26">
        <v>211</v>
      </c>
      <c r="X95" s="28">
        <f t="shared" si="29"/>
        <v>31554</v>
      </c>
    </row>
    <row r="96" spans="1:24" ht="7.5" customHeight="1" x14ac:dyDescent="0.15">
      <c r="B96" s="67"/>
      <c r="C96" s="92"/>
      <c r="D96" s="111"/>
      <c r="E96" s="25" t="s">
        <v>10</v>
      </c>
      <c r="F96" s="26">
        <f>SUM(F94:F95)</f>
        <v>141809</v>
      </c>
      <c r="G96" s="27">
        <f>SUM(G94:G95)</f>
        <v>29</v>
      </c>
      <c r="H96" s="28">
        <f t="shared" si="23"/>
        <v>141838</v>
      </c>
      <c r="I96" s="29">
        <f>SUM(I94:I95)</f>
        <v>340652</v>
      </c>
      <c r="J96" s="29">
        <f>SUM(J94:J95)</f>
        <v>4664</v>
      </c>
      <c r="K96" s="26">
        <f>SUM(K94:K95)</f>
        <v>19748</v>
      </c>
      <c r="L96" s="28">
        <f t="shared" si="24"/>
        <v>487154</v>
      </c>
      <c r="N96" s="68"/>
      <c r="O96" s="101" t="s">
        <v>40</v>
      </c>
      <c r="P96" s="102"/>
      <c r="Q96" s="103"/>
      <c r="R96" s="34">
        <f>SUM(R93:R95)</f>
        <v>145585</v>
      </c>
      <c r="S96" s="37">
        <f>SUM(S93:S95)</f>
        <v>3</v>
      </c>
      <c r="T96" s="36">
        <f t="shared" si="33"/>
        <v>145588</v>
      </c>
      <c r="U96" s="38">
        <f>SUM(U93:U95)</f>
        <v>488185</v>
      </c>
      <c r="V96" s="38">
        <f>SUM(V93:V95)</f>
        <v>2972</v>
      </c>
      <c r="W96" s="34">
        <f>SUM(W93:W95)</f>
        <v>3473</v>
      </c>
      <c r="X96" s="36">
        <f t="shared" si="29"/>
        <v>636745</v>
      </c>
    </row>
    <row r="97" spans="2:24" ht="7.5" customHeight="1" x14ac:dyDescent="0.15">
      <c r="B97" s="67"/>
      <c r="C97" s="92"/>
      <c r="D97" s="81" t="s">
        <v>201</v>
      </c>
      <c r="E97" s="74"/>
      <c r="F97" s="26">
        <v>76268</v>
      </c>
      <c r="G97" s="27">
        <v>10</v>
      </c>
      <c r="H97" s="28">
        <f t="shared" si="23"/>
        <v>76278</v>
      </c>
      <c r="I97" s="29">
        <v>232405</v>
      </c>
      <c r="J97" s="29">
        <v>1674</v>
      </c>
      <c r="K97" s="26">
        <v>4962</v>
      </c>
      <c r="L97" s="28">
        <f t="shared" si="24"/>
        <v>310357</v>
      </c>
      <c r="N97" s="119" t="s">
        <v>202</v>
      </c>
      <c r="O97" s="120"/>
      <c r="P97" s="120"/>
      <c r="Q97" s="121"/>
      <c r="R97" s="55">
        <f>SUM(F42,F21,F102,R18,R44,R58,R71,R78,R92,R96)</f>
        <v>8420242</v>
      </c>
      <c r="S97" s="55">
        <f>SUM(G42,G21,G102,S18,S44,S58,S71,S78,S92,S96)</f>
        <v>1182</v>
      </c>
      <c r="T97" s="56">
        <f t="shared" si="33"/>
        <v>8421424</v>
      </c>
      <c r="U97" s="57">
        <f>SUM(I42,I21,I102,U18,U44,U58,U71,U78,U92,U96)</f>
        <v>23672264</v>
      </c>
      <c r="V97" s="57">
        <f>SUM(J42,J21,J102,V18,V44,V58,V71,V78,V92,V96)</f>
        <v>160058</v>
      </c>
      <c r="W97" s="58">
        <f>SUM(K42,K21,K102,W18,W44,W58,W71,W78,W92,W96)</f>
        <v>376063</v>
      </c>
      <c r="X97" s="56">
        <f t="shared" si="29"/>
        <v>32253746</v>
      </c>
    </row>
    <row r="98" spans="2:24" ht="7.5" customHeight="1" x14ac:dyDescent="0.15">
      <c r="B98" s="67"/>
      <c r="C98" s="92"/>
      <c r="D98" s="81" t="s">
        <v>203</v>
      </c>
      <c r="E98" s="74"/>
      <c r="F98" s="26">
        <v>67588</v>
      </c>
      <c r="G98" s="27">
        <v>19</v>
      </c>
      <c r="H98" s="28">
        <f t="shared" si="23"/>
        <v>67607</v>
      </c>
      <c r="I98" s="29">
        <v>208584</v>
      </c>
      <c r="J98" s="29">
        <v>1682</v>
      </c>
      <c r="K98" s="26">
        <v>7015</v>
      </c>
      <c r="L98" s="28">
        <f t="shared" si="24"/>
        <v>277873</v>
      </c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</row>
    <row r="99" spans="2:24" ht="7.5" customHeight="1" x14ac:dyDescent="0.15">
      <c r="B99" s="67"/>
      <c r="C99" s="92" t="s">
        <v>204</v>
      </c>
      <c r="D99" s="81" t="s">
        <v>205</v>
      </c>
      <c r="E99" s="74"/>
      <c r="F99" s="26">
        <v>98817</v>
      </c>
      <c r="G99" s="27">
        <v>24</v>
      </c>
      <c r="H99" s="28">
        <f t="shared" si="23"/>
        <v>98841</v>
      </c>
      <c r="I99" s="29">
        <v>208116</v>
      </c>
      <c r="J99" s="29">
        <v>1480</v>
      </c>
      <c r="K99" s="26">
        <v>2085</v>
      </c>
      <c r="L99" s="28">
        <f t="shared" si="24"/>
        <v>308437</v>
      </c>
      <c r="N99" s="50"/>
      <c r="O99" s="50"/>
      <c r="P99" s="59"/>
      <c r="Q99" s="59"/>
      <c r="R99" s="60"/>
      <c r="S99" s="60"/>
      <c r="T99" s="60"/>
      <c r="U99" s="60"/>
      <c r="V99" s="60"/>
      <c r="W99" s="60"/>
      <c r="X99" s="60"/>
    </row>
    <row r="100" spans="2:24" ht="7.5" customHeight="1" x14ac:dyDescent="0.15">
      <c r="B100" s="67"/>
      <c r="C100" s="92"/>
      <c r="D100" s="81" t="s">
        <v>206</v>
      </c>
      <c r="E100" s="74"/>
      <c r="F100" s="26">
        <v>11565</v>
      </c>
      <c r="G100" s="27">
        <v>4</v>
      </c>
      <c r="H100" s="28">
        <f t="shared" si="23"/>
        <v>11569</v>
      </c>
      <c r="I100" s="29">
        <v>27732</v>
      </c>
      <c r="J100" s="29">
        <v>227</v>
      </c>
      <c r="K100" s="26">
        <v>156</v>
      </c>
      <c r="L100" s="28">
        <f t="shared" si="24"/>
        <v>39528</v>
      </c>
      <c r="N100" s="50"/>
      <c r="O100" s="50"/>
      <c r="P100" s="59"/>
      <c r="Q100" s="59"/>
      <c r="R100" s="60"/>
      <c r="S100" s="60"/>
      <c r="T100" s="60"/>
      <c r="U100" s="60"/>
      <c r="V100" s="60"/>
      <c r="W100" s="60"/>
      <c r="X100" s="60"/>
    </row>
    <row r="101" spans="2:24" ht="7.5" customHeight="1" x14ac:dyDescent="0.15">
      <c r="B101" s="67"/>
      <c r="C101" s="92"/>
      <c r="D101" s="81" t="s">
        <v>10</v>
      </c>
      <c r="E101" s="74"/>
      <c r="F101" s="40">
        <f>SUM(F99:F100)</f>
        <v>110382</v>
      </c>
      <c r="G101" s="27">
        <f>SUM(G99:G100)</f>
        <v>28</v>
      </c>
      <c r="H101" s="28">
        <f t="shared" si="23"/>
        <v>110410</v>
      </c>
      <c r="I101" s="26">
        <f>SUM(I99:I100)</f>
        <v>235848</v>
      </c>
      <c r="J101" s="26">
        <f>SUM(J99:J100)</f>
        <v>1707</v>
      </c>
      <c r="K101" s="26">
        <f>SUM(K99:K100)</f>
        <v>2241</v>
      </c>
      <c r="L101" s="28">
        <f t="shared" si="24"/>
        <v>347965</v>
      </c>
      <c r="N101" s="50"/>
      <c r="O101" s="50"/>
      <c r="P101" s="59"/>
      <c r="Q101" s="59"/>
      <c r="R101" s="60"/>
      <c r="S101" s="60"/>
      <c r="T101" s="60"/>
      <c r="U101" s="60"/>
      <c r="V101" s="60"/>
      <c r="W101" s="60"/>
      <c r="X101" s="60"/>
    </row>
    <row r="102" spans="2:24" ht="7.5" customHeight="1" x14ac:dyDescent="0.15">
      <c r="B102" s="68"/>
      <c r="C102" s="101" t="s">
        <v>40</v>
      </c>
      <c r="D102" s="102"/>
      <c r="E102" s="103"/>
      <c r="F102" s="43">
        <f>SUM(F43,F46,F50:F51,F55,F58,F61,F64:F65,F68,F72,F75,F79,F82,F86,F91:F93,F96:F98,F101)</f>
        <v>1966518</v>
      </c>
      <c r="G102" s="37">
        <f>SUM(G43,G46,G50:G51,G55,G58,G61,G64:G65,G68,G72,G75,G79,G82,G86,G91:G93,G96:G98,G101)</f>
        <v>333</v>
      </c>
      <c r="H102" s="36">
        <f t="shared" si="23"/>
        <v>1966851</v>
      </c>
      <c r="I102" s="34">
        <f>SUM(I43,I46,I50:I51,I55,I58,I61,I64:I65,I68,I72,I75,I79,I82,I86,I91:I93,I96:I98,I101)</f>
        <v>5407509</v>
      </c>
      <c r="J102" s="34">
        <f>SUM(J43,J46,J50:J51,J55,J58,J61,J64:J65,J68,J72,J75,J79,J82,J86,J91:J93,J96:J98,J101)</f>
        <v>41303</v>
      </c>
      <c r="K102" s="34">
        <f>SUM(K43,K46,K50:K51,K55,K58,K61,K64:K65,K68,K72,K75,K79,K82,K86,K91:K93,K96:K98,K101)</f>
        <v>146513</v>
      </c>
      <c r="L102" s="36">
        <f t="shared" si="24"/>
        <v>7415663</v>
      </c>
      <c r="N102" s="50"/>
      <c r="O102" s="50"/>
      <c r="P102" s="59"/>
      <c r="Q102" s="59"/>
      <c r="R102" s="60"/>
      <c r="S102" s="60"/>
      <c r="T102" s="60"/>
      <c r="U102" s="60"/>
      <c r="V102" s="60"/>
      <c r="W102" s="60"/>
      <c r="X102" s="60"/>
    </row>
    <row r="103" spans="2:24" x14ac:dyDescent="0.15">
      <c r="B103" s="5"/>
      <c r="C103" s="5"/>
      <c r="D103" s="6"/>
      <c r="E103" s="6"/>
      <c r="F103" s="7"/>
      <c r="G103" s="7"/>
      <c r="H103" s="7"/>
      <c r="I103" s="7"/>
      <c r="J103" s="7"/>
      <c r="K103" s="7"/>
      <c r="L103" s="7"/>
      <c r="N103" s="61"/>
      <c r="O103" s="62"/>
      <c r="P103" s="61"/>
      <c r="Q103" s="63"/>
      <c r="R103" s="60"/>
      <c r="S103" s="60"/>
      <c r="T103" s="60"/>
      <c r="U103" s="60"/>
      <c r="V103" s="60"/>
      <c r="W103" s="60"/>
      <c r="X103" s="60"/>
    </row>
    <row r="104" spans="2:24" x14ac:dyDescent="0.15">
      <c r="B104" s="5"/>
      <c r="C104" s="5"/>
      <c r="D104" s="6"/>
      <c r="E104" s="6"/>
      <c r="F104" s="7"/>
      <c r="G104" s="7"/>
      <c r="H104" s="7"/>
      <c r="I104" s="7"/>
      <c r="J104" s="7"/>
      <c r="K104" s="7"/>
      <c r="L104" s="7"/>
      <c r="N104" s="61"/>
      <c r="O104" s="62"/>
      <c r="P104" s="61"/>
      <c r="Q104" s="63"/>
      <c r="R104" s="60"/>
      <c r="S104" s="60"/>
      <c r="T104" s="60"/>
      <c r="U104" s="60"/>
      <c r="V104" s="60"/>
      <c r="W104" s="60"/>
      <c r="X104" s="60"/>
    </row>
    <row r="105" spans="2:24" ht="19.5" hidden="1" customHeight="1" x14ac:dyDescent="0.15">
      <c r="B105" s="5"/>
      <c r="C105" s="5"/>
      <c r="D105" s="6"/>
      <c r="E105" s="6"/>
      <c r="F105" s="7"/>
      <c r="G105" s="7"/>
      <c r="H105" s="7"/>
      <c r="I105" s="7"/>
      <c r="J105" s="7"/>
      <c r="K105" s="7"/>
      <c r="L105" s="7"/>
      <c r="N105" s="66" t="s">
        <v>207</v>
      </c>
      <c r="O105" s="117" t="s">
        <v>189</v>
      </c>
      <c r="P105" s="66" t="s">
        <v>208</v>
      </c>
      <c r="Q105" s="54" t="s">
        <v>189</v>
      </c>
      <c r="R105" s="64">
        <v>717</v>
      </c>
      <c r="S105" s="64">
        <v>0</v>
      </c>
      <c r="T105" s="64">
        <f>SUM(R105:S105)</f>
        <v>717</v>
      </c>
      <c r="U105" s="64">
        <v>312</v>
      </c>
      <c r="V105" s="64">
        <v>3</v>
      </c>
      <c r="W105" s="64">
        <v>12</v>
      </c>
      <c r="X105" s="64">
        <f t="shared" ref="X105:X106" si="34">SUM(T105:V105)</f>
        <v>1032</v>
      </c>
    </row>
    <row r="106" spans="2:24" hidden="1" x14ac:dyDescent="0.15">
      <c r="B106" s="5"/>
      <c r="C106" s="5"/>
      <c r="D106" s="6"/>
      <c r="E106" s="6"/>
      <c r="F106" s="7"/>
      <c r="G106" s="7"/>
      <c r="H106" s="7"/>
      <c r="I106" s="7"/>
      <c r="J106" s="7"/>
      <c r="K106" s="7"/>
      <c r="L106" s="7"/>
      <c r="N106" s="68"/>
      <c r="O106" s="118"/>
      <c r="P106" s="68"/>
      <c r="Q106" s="54" t="s">
        <v>209</v>
      </c>
      <c r="R106" s="64">
        <v>23781</v>
      </c>
      <c r="S106" s="64">
        <v>0</v>
      </c>
      <c r="T106" s="64">
        <f>SUM(R106:S106)</f>
        <v>23781</v>
      </c>
      <c r="U106" s="64">
        <v>35518</v>
      </c>
      <c r="V106" s="64">
        <v>280</v>
      </c>
      <c r="W106" s="64">
        <v>386</v>
      </c>
      <c r="X106" s="64">
        <f t="shared" si="34"/>
        <v>59579</v>
      </c>
    </row>
    <row r="107" spans="2:24" x14ac:dyDescent="0.15">
      <c r="B107" s="5"/>
      <c r="C107" s="5"/>
      <c r="D107" s="6"/>
      <c r="E107" s="6"/>
      <c r="F107" s="7"/>
      <c r="G107" s="7"/>
      <c r="H107" s="7"/>
      <c r="I107" s="7"/>
      <c r="J107" s="7"/>
      <c r="K107" s="7"/>
      <c r="L107" s="7"/>
    </row>
  </sheetData>
  <mergeCells count="189">
    <mergeCell ref="N105:N106"/>
    <mergeCell ref="O105:O106"/>
    <mergeCell ref="P105:P106"/>
    <mergeCell ref="D97:E97"/>
    <mergeCell ref="N97:Q97"/>
    <mergeCell ref="D98:E98"/>
    <mergeCell ref="C99:C101"/>
    <mergeCell ref="D99:E99"/>
    <mergeCell ref="D100:E100"/>
    <mergeCell ref="D101:E101"/>
    <mergeCell ref="D93:E93"/>
    <mergeCell ref="N93:N96"/>
    <mergeCell ref="O93:Q93"/>
    <mergeCell ref="C94:C98"/>
    <mergeCell ref="D94:D96"/>
    <mergeCell ref="O94:Q94"/>
    <mergeCell ref="O95:Q95"/>
    <mergeCell ref="O96:Q96"/>
    <mergeCell ref="C102:E102"/>
    <mergeCell ref="C80:C93"/>
    <mergeCell ref="D80:D82"/>
    <mergeCell ref="P80:Q80"/>
    <mergeCell ref="P81:Q81"/>
    <mergeCell ref="P82:Q82"/>
    <mergeCell ref="C66:C79"/>
    <mergeCell ref="D66:D68"/>
    <mergeCell ref="O66:O67"/>
    <mergeCell ref="P66:Q66"/>
    <mergeCell ref="P67:Q67"/>
    <mergeCell ref="O68:O70"/>
    <mergeCell ref="P68:Q68"/>
    <mergeCell ref="D87:D91"/>
    <mergeCell ref="O87:Q87"/>
    <mergeCell ref="O88:Q88"/>
    <mergeCell ref="O89:Q89"/>
    <mergeCell ref="O90:O91"/>
    <mergeCell ref="P90:Q90"/>
    <mergeCell ref="P91:Q91"/>
    <mergeCell ref="D83:D86"/>
    <mergeCell ref="O83:Q83"/>
    <mergeCell ref="O84:O86"/>
    <mergeCell ref="P84:Q84"/>
    <mergeCell ref="P85:Q85"/>
    <mergeCell ref="P65:Q65"/>
    <mergeCell ref="O71:Q71"/>
    <mergeCell ref="N72:N78"/>
    <mergeCell ref="O72:Q72"/>
    <mergeCell ref="D73:D75"/>
    <mergeCell ref="O73:O75"/>
    <mergeCell ref="P73:Q73"/>
    <mergeCell ref="P74:Q74"/>
    <mergeCell ref="P75:Q75"/>
    <mergeCell ref="D76:D79"/>
    <mergeCell ref="O76:Q76"/>
    <mergeCell ref="D69:D72"/>
    <mergeCell ref="P69:Q69"/>
    <mergeCell ref="P70:Q70"/>
    <mergeCell ref="O77:Q77"/>
    <mergeCell ref="O78:Q78"/>
    <mergeCell ref="N79:N92"/>
    <mergeCell ref="O79:O82"/>
    <mergeCell ref="P79:Q79"/>
    <mergeCell ref="P86:Q86"/>
    <mergeCell ref="D92:E92"/>
    <mergeCell ref="O92:Q92"/>
    <mergeCell ref="D53:E53"/>
    <mergeCell ref="P53:Q53"/>
    <mergeCell ref="D54:E54"/>
    <mergeCell ref="P54:Q54"/>
    <mergeCell ref="D55:E55"/>
    <mergeCell ref="O55:Q55"/>
    <mergeCell ref="C56:C65"/>
    <mergeCell ref="D56:D58"/>
    <mergeCell ref="O56:O57"/>
    <mergeCell ref="P56:Q56"/>
    <mergeCell ref="P57:Q57"/>
    <mergeCell ref="O58:Q58"/>
    <mergeCell ref="D59:D61"/>
    <mergeCell ref="N59:N71"/>
    <mergeCell ref="O59:Q59"/>
    <mergeCell ref="O60:O62"/>
    <mergeCell ref="P60:Q60"/>
    <mergeCell ref="P61:Q61"/>
    <mergeCell ref="D62:D64"/>
    <mergeCell ref="P62:Q62"/>
    <mergeCell ref="O63:O65"/>
    <mergeCell ref="P63:Q63"/>
    <mergeCell ref="P64:Q64"/>
    <mergeCell ref="D65:E65"/>
    <mergeCell ref="B43:B102"/>
    <mergeCell ref="C43:C46"/>
    <mergeCell ref="D43:E43"/>
    <mergeCell ref="P43:Q43"/>
    <mergeCell ref="D44:D46"/>
    <mergeCell ref="B22:B42"/>
    <mergeCell ref="C22:C25"/>
    <mergeCell ref="D22:D24"/>
    <mergeCell ref="P22:Q22"/>
    <mergeCell ref="O44:Q44"/>
    <mergeCell ref="N45:N58"/>
    <mergeCell ref="O45:Q45"/>
    <mergeCell ref="O46:Q46"/>
    <mergeCell ref="C47:C51"/>
    <mergeCell ref="D47:D50"/>
    <mergeCell ref="O47:O51"/>
    <mergeCell ref="P47:Q47"/>
    <mergeCell ref="P48:Q48"/>
    <mergeCell ref="P49:P51"/>
    <mergeCell ref="D51:E51"/>
    <mergeCell ref="C52:C55"/>
    <mergeCell ref="D52:E52"/>
    <mergeCell ref="O52:O54"/>
    <mergeCell ref="P52:Q52"/>
    <mergeCell ref="P25:P28"/>
    <mergeCell ref="C26:C29"/>
    <mergeCell ref="D32:E32"/>
    <mergeCell ref="C33:E33"/>
    <mergeCell ref="C34:C35"/>
    <mergeCell ref="D34:E34"/>
    <mergeCell ref="D35:E35"/>
    <mergeCell ref="P35:P38"/>
    <mergeCell ref="C36:C41"/>
    <mergeCell ref="D36:D40"/>
    <mergeCell ref="O39:O43"/>
    <mergeCell ref="P39:Q39"/>
    <mergeCell ref="P40:Q40"/>
    <mergeCell ref="D41:E41"/>
    <mergeCell ref="P41:Q41"/>
    <mergeCell ref="C42:E42"/>
    <mergeCell ref="P42:Q42"/>
    <mergeCell ref="O18:Q18"/>
    <mergeCell ref="D19:E19"/>
    <mergeCell ref="N19:N44"/>
    <mergeCell ref="O19:Q19"/>
    <mergeCell ref="D20:E20"/>
    <mergeCell ref="O20:O22"/>
    <mergeCell ref="P20:Q20"/>
    <mergeCell ref="C21:E21"/>
    <mergeCell ref="P21:Q21"/>
    <mergeCell ref="D26:E26"/>
    <mergeCell ref="D27:E27"/>
    <mergeCell ref="D28:E28"/>
    <mergeCell ref="D29:E29"/>
    <mergeCell ref="O29:O38"/>
    <mergeCell ref="P29:Q29"/>
    <mergeCell ref="C30:C32"/>
    <mergeCell ref="D30:E30"/>
    <mergeCell ref="P30:Q30"/>
    <mergeCell ref="D31:E31"/>
    <mergeCell ref="P31:P34"/>
    <mergeCell ref="O23:O28"/>
    <mergeCell ref="P23:Q23"/>
    <mergeCell ref="P24:Q24"/>
    <mergeCell ref="D25:E25"/>
    <mergeCell ref="P4:Q4"/>
    <mergeCell ref="P5:P7"/>
    <mergeCell ref="O12:O17"/>
    <mergeCell ref="P12:Q12"/>
    <mergeCell ref="D13:E13"/>
    <mergeCell ref="P13:P17"/>
    <mergeCell ref="D14:E14"/>
    <mergeCell ref="C15:C17"/>
    <mergeCell ref="D15:E15"/>
    <mergeCell ref="D16:E16"/>
    <mergeCell ref="D17:E17"/>
    <mergeCell ref="B6:B21"/>
    <mergeCell ref="C6:E6"/>
    <mergeCell ref="C7:E7"/>
    <mergeCell ref="C8:E8"/>
    <mergeCell ref="O8:Q8"/>
    <mergeCell ref="C9:C11"/>
    <mergeCell ref="D9:E9"/>
    <mergeCell ref="B1:L1"/>
    <mergeCell ref="F4:H4"/>
    <mergeCell ref="I4:I5"/>
    <mergeCell ref="J4:J5"/>
    <mergeCell ref="K4:L4"/>
    <mergeCell ref="N4:N18"/>
    <mergeCell ref="C12:C14"/>
    <mergeCell ref="D12:E12"/>
    <mergeCell ref="C18:C20"/>
    <mergeCell ref="D18:E18"/>
    <mergeCell ref="O9:O11"/>
    <mergeCell ref="P9:Q9"/>
    <mergeCell ref="D10:E10"/>
    <mergeCell ref="P10:Q10"/>
    <mergeCell ref="D11:E11"/>
    <mergeCell ref="P11:Q11"/>
    <mergeCell ref="O4:O7"/>
  </mergeCells>
  <phoneticPr fontId="2"/>
  <printOptions horizontalCentered="1"/>
  <pageMargins left="0" right="0" top="0.19685039370078741" bottom="0.19685039370078741" header="0" footer="0"/>
  <pageSetup paperSize="9" scale="7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DCD10-9BE1-462E-A4D6-7DE100BA2130}">
  <sheetPr>
    <pageSetUpPr fitToPage="1"/>
  </sheetPr>
  <dimension ref="A1:X107"/>
  <sheetViews>
    <sheetView topLeftCell="B1" zoomScaleNormal="100" zoomScaleSheetLayoutView="100" workbookViewId="0">
      <selection activeCell="AG46" sqref="AG46"/>
    </sheetView>
  </sheetViews>
  <sheetFormatPr defaultColWidth="9" defaultRowHeight="10.8" x14ac:dyDescent="0.15"/>
  <cols>
    <col min="1" max="1" width="0.21875" style="2" hidden="1" customWidth="1"/>
    <col min="2" max="2" width="2.77734375" style="2" customWidth="1"/>
    <col min="3" max="3" width="3.109375" style="2" customWidth="1"/>
    <col min="4" max="4" width="3.109375" style="65" customWidth="1"/>
    <col min="5" max="5" width="6.6640625" style="65" customWidth="1"/>
    <col min="6" max="6" width="9.109375" style="3" customWidth="1"/>
    <col min="7" max="7" width="7.109375" style="3" customWidth="1"/>
    <col min="8" max="10" width="9.109375" style="3" customWidth="1"/>
    <col min="11" max="12" width="8.109375" style="3" customWidth="1"/>
    <col min="13" max="13" width="3.77734375" style="2" customWidth="1"/>
    <col min="14" max="14" width="2.77734375" style="2" customWidth="1"/>
    <col min="15" max="15" width="3.109375" style="2" customWidth="1"/>
    <col min="16" max="16" width="3.109375" style="65" customWidth="1"/>
    <col min="17" max="17" width="6.6640625" style="65" customWidth="1"/>
    <col min="18" max="18" width="9.109375" style="3" customWidth="1"/>
    <col min="19" max="19" width="7.109375" style="3" customWidth="1"/>
    <col min="20" max="22" width="9.109375" style="3" customWidth="1"/>
    <col min="23" max="24" width="8.109375" style="3" customWidth="1"/>
    <col min="25" max="16384" width="9" style="2"/>
  </cols>
  <sheetData>
    <row r="1" spans="1:24" ht="17.25" customHeight="1" x14ac:dyDescent="0.2">
      <c r="A1" s="1"/>
      <c r="B1" s="82" t="s">
        <v>0</v>
      </c>
      <c r="C1" s="82"/>
      <c r="D1" s="82"/>
      <c r="E1" s="82"/>
      <c r="F1" s="82"/>
      <c r="G1" s="82"/>
      <c r="H1" s="82"/>
      <c r="I1" s="82"/>
      <c r="J1" s="82"/>
      <c r="K1" s="82"/>
      <c r="L1" s="82"/>
      <c r="N1" s="3"/>
      <c r="O1" s="3"/>
      <c r="P1" s="3"/>
      <c r="Q1" s="3"/>
    </row>
    <row r="2" spans="1:24" s="5" customFormat="1" ht="6" customHeight="1" x14ac:dyDescent="0.15">
      <c r="A2" s="4"/>
      <c r="D2" s="6"/>
      <c r="E2" s="6"/>
      <c r="F2" s="7"/>
      <c r="G2" s="7"/>
      <c r="H2" s="7"/>
      <c r="I2" s="7"/>
      <c r="J2" s="7"/>
      <c r="K2" s="7"/>
      <c r="L2" s="7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s="5" customFormat="1" ht="9.9" customHeight="1" x14ac:dyDescent="0.15">
      <c r="A3" s="4"/>
      <c r="B3" s="8" t="s">
        <v>211</v>
      </c>
      <c r="C3" s="8"/>
      <c r="D3" s="6"/>
      <c r="E3" s="6"/>
      <c r="F3" s="7"/>
      <c r="G3" s="7"/>
      <c r="H3" s="7"/>
      <c r="I3" s="7"/>
      <c r="J3" s="7"/>
      <c r="K3" s="7"/>
      <c r="L3" s="7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s="13" customFormat="1" ht="7.5" customHeight="1" x14ac:dyDescent="0.2">
      <c r="A4" s="9"/>
      <c r="B4" s="10"/>
      <c r="C4" s="11"/>
      <c r="D4" s="11"/>
      <c r="E4" s="12"/>
      <c r="F4" s="83" t="s">
        <v>2</v>
      </c>
      <c r="G4" s="84"/>
      <c r="H4" s="85"/>
      <c r="I4" s="86" t="s">
        <v>3</v>
      </c>
      <c r="J4" s="87" t="s">
        <v>4</v>
      </c>
      <c r="K4" s="83" t="s">
        <v>5</v>
      </c>
      <c r="L4" s="88"/>
      <c r="N4" s="66" t="s">
        <v>6</v>
      </c>
      <c r="O4" s="93" t="s">
        <v>7</v>
      </c>
      <c r="P4" s="94" t="s">
        <v>6</v>
      </c>
      <c r="Q4" s="95"/>
      <c r="R4" s="14">
        <v>110361</v>
      </c>
      <c r="S4" s="15">
        <v>5</v>
      </c>
      <c r="T4" s="16">
        <f t="shared" ref="T4:T17" si="0">SUM(R4:S4)</f>
        <v>110366</v>
      </c>
      <c r="U4" s="17">
        <v>390683</v>
      </c>
      <c r="V4" s="17">
        <v>2220</v>
      </c>
      <c r="W4" s="14">
        <v>2771</v>
      </c>
      <c r="X4" s="16">
        <f t="shared" ref="X4:X48" si="1">SUM(T4:V4)</f>
        <v>503269</v>
      </c>
    </row>
    <row r="5" spans="1:24" s="13" customFormat="1" ht="7.5" customHeight="1" x14ac:dyDescent="0.2">
      <c r="A5" s="9"/>
      <c r="B5" s="18"/>
      <c r="C5" s="19"/>
      <c r="D5" s="19"/>
      <c r="E5" s="20"/>
      <c r="F5" s="21" t="s">
        <v>8</v>
      </c>
      <c r="G5" s="22" t="s">
        <v>9</v>
      </c>
      <c r="H5" s="23" t="s">
        <v>10</v>
      </c>
      <c r="I5" s="86"/>
      <c r="J5" s="87"/>
      <c r="K5" s="21" t="s">
        <v>11</v>
      </c>
      <c r="L5" s="24"/>
      <c r="N5" s="67"/>
      <c r="O5" s="79"/>
      <c r="P5" s="96" t="s">
        <v>12</v>
      </c>
      <c r="Q5" s="25" t="s">
        <v>13</v>
      </c>
      <c r="R5" s="26">
        <v>61580</v>
      </c>
      <c r="S5" s="27">
        <v>1</v>
      </c>
      <c r="T5" s="28">
        <f t="shared" si="0"/>
        <v>61581</v>
      </c>
      <c r="U5" s="29">
        <v>171854</v>
      </c>
      <c r="V5" s="29">
        <v>1142</v>
      </c>
      <c r="W5" s="26">
        <v>1057</v>
      </c>
      <c r="X5" s="28">
        <f t="shared" si="1"/>
        <v>234577</v>
      </c>
    </row>
    <row r="6" spans="1:24" s="13" customFormat="1" ht="7.5" customHeight="1" x14ac:dyDescent="0.2">
      <c r="A6" s="9"/>
      <c r="B6" s="66" t="s">
        <v>14</v>
      </c>
      <c r="C6" s="69" t="s">
        <v>15</v>
      </c>
      <c r="D6" s="70"/>
      <c r="E6" s="71"/>
      <c r="F6" s="14">
        <v>93276</v>
      </c>
      <c r="G6" s="15">
        <v>9</v>
      </c>
      <c r="H6" s="16">
        <f t="shared" ref="H6:H54" si="2">SUM(F6:G6)</f>
        <v>93285</v>
      </c>
      <c r="I6" s="17">
        <v>424861</v>
      </c>
      <c r="J6" s="17">
        <v>3623</v>
      </c>
      <c r="K6" s="14">
        <v>12853</v>
      </c>
      <c r="L6" s="16">
        <f t="shared" ref="L6:L54" si="3">SUM(H6:J6)</f>
        <v>521769</v>
      </c>
      <c r="N6" s="67"/>
      <c r="O6" s="79"/>
      <c r="P6" s="97"/>
      <c r="Q6" s="30" t="s">
        <v>16</v>
      </c>
      <c r="R6" s="26">
        <v>31492</v>
      </c>
      <c r="S6" s="27">
        <v>2</v>
      </c>
      <c r="T6" s="28">
        <f t="shared" si="0"/>
        <v>31494</v>
      </c>
      <c r="U6" s="29">
        <v>79056</v>
      </c>
      <c r="V6" s="29">
        <v>332</v>
      </c>
      <c r="W6" s="26">
        <v>519</v>
      </c>
      <c r="X6" s="28">
        <f t="shared" si="1"/>
        <v>110882</v>
      </c>
    </row>
    <row r="7" spans="1:24" s="13" customFormat="1" ht="7.5" customHeight="1" x14ac:dyDescent="0.2">
      <c r="A7" s="9"/>
      <c r="B7" s="67"/>
      <c r="C7" s="72" t="s">
        <v>17</v>
      </c>
      <c r="D7" s="73"/>
      <c r="E7" s="74"/>
      <c r="F7" s="26">
        <v>28645</v>
      </c>
      <c r="G7" s="27">
        <v>1</v>
      </c>
      <c r="H7" s="28">
        <f t="shared" si="2"/>
        <v>28646</v>
      </c>
      <c r="I7" s="29">
        <v>97056</v>
      </c>
      <c r="J7" s="29">
        <v>548</v>
      </c>
      <c r="K7" s="26">
        <v>1125</v>
      </c>
      <c r="L7" s="28">
        <f t="shared" si="3"/>
        <v>126250</v>
      </c>
      <c r="N7" s="67"/>
      <c r="O7" s="80"/>
      <c r="P7" s="98"/>
      <c r="Q7" s="30" t="s">
        <v>10</v>
      </c>
      <c r="R7" s="26">
        <f>SUM(R5:R6)</f>
        <v>93072</v>
      </c>
      <c r="S7" s="27">
        <f>SUM(S5:S6)</f>
        <v>3</v>
      </c>
      <c r="T7" s="28">
        <f t="shared" si="0"/>
        <v>93075</v>
      </c>
      <c r="U7" s="29">
        <f t="shared" ref="U7:W7" si="4">SUM(U5:U6)</f>
        <v>250910</v>
      </c>
      <c r="V7" s="29">
        <f t="shared" si="4"/>
        <v>1474</v>
      </c>
      <c r="W7" s="26">
        <f t="shared" si="4"/>
        <v>1576</v>
      </c>
      <c r="X7" s="28">
        <f t="shared" si="1"/>
        <v>345459</v>
      </c>
    </row>
    <row r="8" spans="1:24" s="13" customFormat="1" ht="7.5" customHeight="1" x14ac:dyDescent="0.2">
      <c r="A8" s="9"/>
      <c r="B8" s="67"/>
      <c r="C8" s="72" t="s">
        <v>18</v>
      </c>
      <c r="D8" s="73"/>
      <c r="E8" s="74"/>
      <c r="F8" s="26">
        <v>42647</v>
      </c>
      <c r="G8" s="27">
        <v>4</v>
      </c>
      <c r="H8" s="28">
        <f t="shared" si="2"/>
        <v>42651</v>
      </c>
      <c r="I8" s="29">
        <v>125257</v>
      </c>
      <c r="J8" s="29">
        <v>824</v>
      </c>
      <c r="K8" s="26">
        <v>1890</v>
      </c>
      <c r="L8" s="28">
        <f>SUM(H8:J8)</f>
        <v>168732</v>
      </c>
      <c r="N8" s="67"/>
      <c r="O8" s="75" t="s">
        <v>19</v>
      </c>
      <c r="P8" s="76"/>
      <c r="Q8" s="77"/>
      <c r="R8" s="26">
        <v>84333</v>
      </c>
      <c r="S8" s="27">
        <v>9</v>
      </c>
      <c r="T8" s="28">
        <f t="shared" si="0"/>
        <v>84342</v>
      </c>
      <c r="U8" s="29">
        <v>295313</v>
      </c>
      <c r="V8" s="29">
        <v>1296</v>
      </c>
      <c r="W8" s="26">
        <v>2225</v>
      </c>
      <c r="X8" s="28">
        <f t="shared" si="1"/>
        <v>380951</v>
      </c>
    </row>
    <row r="9" spans="1:24" s="13" customFormat="1" ht="7.5" customHeight="1" x14ac:dyDescent="0.2">
      <c r="A9" s="9"/>
      <c r="B9" s="67"/>
      <c r="C9" s="78" t="s">
        <v>20</v>
      </c>
      <c r="D9" s="81" t="s">
        <v>21</v>
      </c>
      <c r="E9" s="74"/>
      <c r="F9" s="26">
        <v>22443</v>
      </c>
      <c r="G9" s="27">
        <v>2</v>
      </c>
      <c r="H9" s="28">
        <f t="shared" si="2"/>
        <v>22445</v>
      </c>
      <c r="I9" s="29">
        <v>56866</v>
      </c>
      <c r="J9" s="29">
        <v>315</v>
      </c>
      <c r="K9" s="26">
        <v>633</v>
      </c>
      <c r="L9" s="28">
        <f t="shared" si="3"/>
        <v>79626</v>
      </c>
      <c r="N9" s="67"/>
      <c r="O9" s="92" t="s">
        <v>22</v>
      </c>
      <c r="P9" s="76" t="s">
        <v>23</v>
      </c>
      <c r="Q9" s="77"/>
      <c r="R9" s="26">
        <v>55291</v>
      </c>
      <c r="S9" s="27">
        <v>5</v>
      </c>
      <c r="T9" s="28">
        <f t="shared" si="0"/>
        <v>55296</v>
      </c>
      <c r="U9" s="29">
        <v>154313</v>
      </c>
      <c r="V9" s="29">
        <v>770</v>
      </c>
      <c r="W9" s="26">
        <v>1125</v>
      </c>
      <c r="X9" s="28">
        <f t="shared" si="1"/>
        <v>210379</v>
      </c>
    </row>
    <row r="10" spans="1:24" s="13" customFormat="1" ht="7.5" customHeight="1" x14ac:dyDescent="0.2">
      <c r="A10" s="9"/>
      <c r="B10" s="67"/>
      <c r="C10" s="79"/>
      <c r="D10" s="76" t="s">
        <v>24</v>
      </c>
      <c r="E10" s="77"/>
      <c r="F10" s="26">
        <v>6551</v>
      </c>
      <c r="G10" s="27">
        <v>1</v>
      </c>
      <c r="H10" s="28">
        <f>SUM(F10:G10)</f>
        <v>6552</v>
      </c>
      <c r="I10" s="29">
        <v>38328</v>
      </c>
      <c r="J10" s="29">
        <v>181</v>
      </c>
      <c r="K10" s="26">
        <v>440</v>
      </c>
      <c r="L10" s="28">
        <f>SUM(H10:J10)</f>
        <v>45061</v>
      </c>
      <c r="N10" s="67"/>
      <c r="O10" s="92"/>
      <c r="P10" s="76" t="s">
        <v>25</v>
      </c>
      <c r="Q10" s="77"/>
      <c r="R10" s="26">
        <v>29134</v>
      </c>
      <c r="S10" s="27">
        <v>9</v>
      </c>
      <c r="T10" s="28">
        <f t="shared" si="0"/>
        <v>29143</v>
      </c>
      <c r="U10" s="26">
        <v>132540</v>
      </c>
      <c r="V10" s="26">
        <v>753</v>
      </c>
      <c r="W10" s="26">
        <v>1703</v>
      </c>
      <c r="X10" s="28">
        <f t="shared" si="1"/>
        <v>162436</v>
      </c>
    </row>
    <row r="11" spans="1:24" s="13" customFormat="1" ht="7.5" customHeight="1" x14ac:dyDescent="0.2">
      <c r="A11" s="9"/>
      <c r="B11" s="67"/>
      <c r="C11" s="80"/>
      <c r="D11" s="76" t="s">
        <v>10</v>
      </c>
      <c r="E11" s="77"/>
      <c r="F11" s="26">
        <f>SUM(F9:F10)</f>
        <v>28994</v>
      </c>
      <c r="G11" s="27">
        <f>SUM(G9:G10)</f>
        <v>3</v>
      </c>
      <c r="H11" s="28">
        <f>SUM(F11:G11)</f>
        <v>28997</v>
      </c>
      <c r="I11" s="29">
        <f t="shared" ref="I11:K11" si="5">SUM(I9:I10)</f>
        <v>95194</v>
      </c>
      <c r="J11" s="29">
        <f t="shared" si="5"/>
        <v>496</v>
      </c>
      <c r="K11" s="26">
        <f t="shared" si="5"/>
        <v>1073</v>
      </c>
      <c r="L11" s="28">
        <f>SUM(H11:J11)</f>
        <v>124687</v>
      </c>
      <c r="N11" s="67"/>
      <c r="O11" s="92"/>
      <c r="P11" s="76" t="s">
        <v>10</v>
      </c>
      <c r="Q11" s="77"/>
      <c r="R11" s="26">
        <f>SUM(R9:R10)</f>
        <v>84425</v>
      </c>
      <c r="S11" s="27">
        <f>SUM(S9:S10)</f>
        <v>14</v>
      </c>
      <c r="T11" s="28">
        <f t="shared" si="0"/>
        <v>84439</v>
      </c>
      <c r="U11" s="29">
        <f t="shared" ref="U11:W11" si="6">SUM(U9:U10)</f>
        <v>286853</v>
      </c>
      <c r="V11" s="29">
        <f t="shared" si="6"/>
        <v>1523</v>
      </c>
      <c r="W11" s="26">
        <f t="shared" si="6"/>
        <v>2828</v>
      </c>
      <c r="X11" s="28">
        <f t="shared" si="1"/>
        <v>372815</v>
      </c>
    </row>
    <row r="12" spans="1:24" s="13" customFormat="1" ht="7.5" customHeight="1" x14ac:dyDescent="0.2">
      <c r="A12" s="9"/>
      <c r="B12" s="67"/>
      <c r="C12" s="89" t="s">
        <v>26</v>
      </c>
      <c r="D12" s="81" t="s">
        <v>27</v>
      </c>
      <c r="E12" s="74"/>
      <c r="F12" s="26">
        <v>16195</v>
      </c>
      <c r="G12" s="27">
        <v>1</v>
      </c>
      <c r="H12" s="28">
        <f t="shared" si="2"/>
        <v>16196</v>
      </c>
      <c r="I12" s="29">
        <v>58669</v>
      </c>
      <c r="J12" s="29">
        <v>294</v>
      </c>
      <c r="K12" s="26">
        <v>703</v>
      </c>
      <c r="L12" s="28">
        <f t="shared" si="3"/>
        <v>75159</v>
      </c>
      <c r="N12" s="67"/>
      <c r="O12" s="92" t="s">
        <v>28</v>
      </c>
      <c r="P12" s="76" t="s">
        <v>29</v>
      </c>
      <c r="Q12" s="77"/>
      <c r="R12" s="26">
        <v>151266</v>
      </c>
      <c r="S12" s="27">
        <v>25</v>
      </c>
      <c r="T12" s="28">
        <f t="shared" si="0"/>
        <v>151291</v>
      </c>
      <c r="U12" s="29">
        <v>299457</v>
      </c>
      <c r="V12" s="29">
        <v>2034</v>
      </c>
      <c r="W12" s="26">
        <v>2577</v>
      </c>
      <c r="X12" s="28">
        <f t="shared" si="1"/>
        <v>452782</v>
      </c>
    </row>
    <row r="13" spans="1:24" s="13" customFormat="1" ht="7.5" customHeight="1" x14ac:dyDescent="0.2">
      <c r="A13" s="9"/>
      <c r="B13" s="67"/>
      <c r="C13" s="90"/>
      <c r="D13" s="81" t="s">
        <v>30</v>
      </c>
      <c r="E13" s="74"/>
      <c r="F13" s="26">
        <v>5742</v>
      </c>
      <c r="G13" s="27">
        <v>1</v>
      </c>
      <c r="H13" s="28">
        <f t="shared" si="2"/>
        <v>5743</v>
      </c>
      <c r="I13" s="29">
        <v>10381</v>
      </c>
      <c r="J13" s="29">
        <v>68</v>
      </c>
      <c r="K13" s="26">
        <v>150</v>
      </c>
      <c r="L13" s="28">
        <f t="shared" si="3"/>
        <v>16192</v>
      </c>
      <c r="N13" s="67"/>
      <c r="O13" s="92"/>
      <c r="P13" s="99" t="s">
        <v>31</v>
      </c>
      <c r="Q13" s="30" t="s">
        <v>31</v>
      </c>
      <c r="R13" s="31">
        <v>82739</v>
      </c>
      <c r="S13" s="32">
        <v>13</v>
      </c>
      <c r="T13" s="28">
        <f t="shared" si="0"/>
        <v>82752</v>
      </c>
      <c r="U13" s="33">
        <v>166508</v>
      </c>
      <c r="V13" s="33">
        <v>1148</v>
      </c>
      <c r="W13" s="31">
        <v>1691</v>
      </c>
      <c r="X13" s="28">
        <f t="shared" si="1"/>
        <v>250408</v>
      </c>
    </row>
    <row r="14" spans="1:24" s="13" customFormat="1" ht="7.5" customHeight="1" x14ac:dyDescent="0.2">
      <c r="A14" s="9"/>
      <c r="B14" s="67"/>
      <c r="C14" s="91"/>
      <c r="D14" s="76" t="s">
        <v>10</v>
      </c>
      <c r="E14" s="77"/>
      <c r="F14" s="26">
        <f>SUM(F12:F13)</f>
        <v>21937</v>
      </c>
      <c r="G14" s="27">
        <f>SUM(G12:G13)</f>
        <v>2</v>
      </c>
      <c r="H14" s="28">
        <f t="shared" si="2"/>
        <v>21939</v>
      </c>
      <c r="I14" s="29">
        <f t="shared" ref="I14:J14" si="7">SUM(I12:I13)</f>
        <v>69050</v>
      </c>
      <c r="J14" s="29">
        <f t="shared" si="7"/>
        <v>362</v>
      </c>
      <c r="K14" s="26">
        <f>SUM(K12:K13)</f>
        <v>853</v>
      </c>
      <c r="L14" s="28">
        <f t="shared" si="3"/>
        <v>91351</v>
      </c>
      <c r="N14" s="67"/>
      <c r="O14" s="92"/>
      <c r="P14" s="100"/>
      <c r="Q14" s="30" t="s">
        <v>32</v>
      </c>
      <c r="R14" s="31">
        <v>25944</v>
      </c>
      <c r="S14" s="32">
        <v>5</v>
      </c>
      <c r="T14" s="28">
        <f t="shared" si="0"/>
        <v>25949</v>
      </c>
      <c r="U14" s="33">
        <v>59047</v>
      </c>
      <c r="V14" s="33">
        <v>352</v>
      </c>
      <c r="W14" s="31">
        <v>491</v>
      </c>
      <c r="X14" s="28">
        <f t="shared" si="1"/>
        <v>85348</v>
      </c>
    </row>
    <row r="15" spans="1:24" s="13" customFormat="1" ht="7.5" customHeight="1" x14ac:dyDescent="0.2">
      <c r="A15" s="9"/>
      <c r="B15" s="67"/>
      <c r="C15" s="78" t="s">
        <v>33</v>
      </c>
      <c r="D15" s="81" t="s">
        <v>34</v>
      </c>
      <c r="E15" s="74"/>
      <c r="F15" s="26">
        <v>8706</v>
      </c>
      <c r="G15" s="27">
        <v>1</v>
      </c>
      <c r="H15" s="28">
        <f t="shared" si="2"/>
        <v>8707</v>
      </c>
      <c r="I15" s="29">
        <v>41656</v>
      </c>
      <c r="J15" s="29">
        <v>186</v>
      </c>
      <c r="K15" s="26">
        <v>565</v>
      </c>
      <c r="L15" s="28">
        <f t="shared" si="3"/>
        <v>50549</v>
      </c>
      <c r="N15" s="67"/>
      <c r="O15" s="92"/>
      <c r="P15" s="100"/>
      <c r="Q15" s="30" t="s">
        <v>35</v>
      </c>
      <c r="R15" s="31">
        <v>15351</v>
      </c>
      <c r="S15" s="32">
        <v>1</v>
      </c>
      <c r="T15" s="28">
        <f t="shared" si="0"/>
        <v>15352</v>
      </c>
      <c r="U15" s="33">
        <v>34871</v>
      </c>
      <c r="V15" s="33">
        <v>161</v>
      </c>
      <c r="W15" s="31">
        <v>276</v>
      </c>
      <c r="X15" s="28">
        <f t="shared" si="1"/>
        <v>50384</v>
      </c>
    </row>
    <row r="16" spans="1:24" s="13" customFormat="1" ht="7.5" customHeight="1" x14ac:dyDescent="0.2">
      <c r="A16" s="9"/>
      <c r="B16" s="67"/>
      <c r="C16" s="79"/>
      <c r="D16" s="73" t="s">
        <v>36</v>
      </c>
      <c r="E16" s="74"/>
      <c r="F16" s="26">
        <v>18326</v>
      </c>
      <c r="G16" s="27">
        <v>2</v>
      </c>
      <c r="H16" s="28">
        <f>SUM(F16:G16)</f>
        <v>18328</v>
      </c>
      <c r="I16" s="29">
        <v>39047</v>
      </c>
      <c r="J16" s="29">
        <v>209</v>
      </c>
      <c r="K16" s="26">
        <v>485</v>
      </c>
      <c r="L16" s="28">
        <f t="shared" si="3"/>
        <v>57584</v>
      </c>
      <c r="N16" s="67"/>
      <c r="O16" s="92"/>
      <c r="P16" s="100"/>
      <c r="Q16" s="30" t="s">
        <v>37</v>
      </c>
      <c r="R16" s="31">
        <v>28165</v>
      </c>
      <c r="S16" s="32">
        <v>7</v>
      </c>
      <c r="T16" s="28">
        <f t="shared" si="0"/>
        <v>28172</v>
      </c>
      <c r="U16" s="33">
        <v>48640</v>
      </c>
      <c r="V16" s="33">
        <v>392</v>
      </c>
      <c r="W16" s="31">
        <v>385</v>
      </c>
      <c r="X16" s="28">
        <f>SUM(T16:V16)</f>
        <v>77204</v>
      </c>
    </row>
    <row r="17" spans="1:24" s="13" customFormat="1" ht="7.5" customHeight="1" x14ac:dyDescent="0.2">
      <c r="A17" s="9"/>
      <c r="B17" s="67"/>
      <c r="C17" s="80"/>
      <c r="D17" s="73" t="s">
        <v>10</v>
      </c>
      <c r="E17" s="74"/>
      <c r="F17" s="26">
        <f>SUM(F15:F16)</f>
        <v>27032</v>
      </c>
      <c r="G17" s="27">
        <f>SUM(G15:G16)</f>
        <v>3</v>
      </c>
      <c r="H17" s="28">
        <f t="shared" si="2"/>
        <v>27035</v>
      </c>
      <c r="I17" s="29">
        <f t="shared" ref="I17:K17" si="8">SUM(I15:I16)</f>
        <v>80703</v>
      </c>
      <c r="J17" s="29">
        <f t="shared" si="8"/>
        <v>395</v>
      </c>
      <c r="K17" s="26">
        <f t="shared" si="8"/>
        <v>1050</v>
      </c>
      <c r="L17" s="28">
        <f t="shared" si="3"/>
        <v>108133</v>
      </c>
      <c r="N17" s="67"/>
      <c r="O17" s="92"/>
      <c r="P17" s="100"/>
      <c r="Q17" s="30" t="s">
        <v>10</v>
      </c>
      <c r="R17" s="26">
        <f>SUM(R13:R16)</f>
        <v>152199</v>
      </c>
      <c r="S17" s="27">
        <f>SUM(S13:S16)</f>
        <v>26</v>
      </c>
      <c r="T17" s="28">
        <f t="shared" si="0"/>
        <v>152225</v>
      </c>
      <c r="U17" s="29">
        <f>SUM(U13:U16)</f>
        <v>309066</v>
      </c>
      <c r="V17" s="29">
        <f>SUM(V13:V16)</f>
        <v>2053</v>
      </c>
      <c r="W17" s="26">
        <f>SUM(W13:W16)</f>
        <v>2843</v>
      </c>
      <c r="X17" s="28">
        <f>SUM(T17:V17)</f>
        <v>463344</v>
      </c>
    </row>
    <row r="18" spans="1:24" s="13" customFormat="1" ht="7.5" customHeight="1" x14ac:dyDescent="0.2">
      <c r="A18" s="9"/>
      <c r="B18" s="67"/>
      <c r="C18" s="89" t="s">
        <v>38</v>
      </c>
      <c r="D18" s="81" t="s">
        <v>39</v>
      </c>
      <c r="E18" s="74"/>
      <c r="F18" s="26">
        <v>22432</v>
      </c>
      <c r="G18" s="27">
        <v>2</v>
      </c>
      <c r="H18" s="28">
        <f t="shared" si="2"/>
        <v>22434</v>
      </c>
      <c r="I18" s="29">
        <v>59265</v>
      </c>
      <c r="J18" s="29">
        <v>357</v>
      </c>
      <c r="K18" s="26">
        <v>682</v>
      </c>
      <c r="L18" s="28">
        <f t="shared" si="3"/>
        <v>82056</v>
      </c>
      <c r="N18" s="68"/>
      <c r="O18" s="101" t="s">
        <v>40</v>
      </c>
      <c r="P18" s="102"/>
      <c r="Q18" s="103"/>
      <c r="R18" s="34">
        <f>SUM(R4,R11:R12,R17,R7:R8)</f>
        <v>675656</v>
      </c>
      <c r="S18" s="35">
        <f>SUM(S4,S11:S12,S17,S7:S8)</f>
        <v>82</v>
      </c>
      <c r="T18" s="36">
        <f t="shared" ref="T18" si="9">SUM(R18:S18)</f>
        <v>675738</v>
      </c>
      <c r="U18" s="34">
        <f>SUM(U4,U11:U12,U17,U7:U8)</f>
        <v>1832282</v>
      </c>
      <c r="V18" s="34">
        <f>SUM(V4,V11:V12,V17,V7:V8)</f>
        <v>10600</v>
      </c>
      <c r="W18" s="34">
        <f>SUM(W4,W11:W12,W17,W7:W8)</f>
        <v>14820</v>
      </c>
      <c r="X18" s="36">
        <f t="shared" ref="X18" si="10">SUM(T18:V18)</f>
        <v>2518620</v>
      </c>
    </row>
    <row r="19" spans="1:24" s="13" customFormat="1" ht="7.5" customHeight="1" x14ac:dyDescent="0.2">
      <c r="A19" s="9"/>
      <c r="B19" s="67"/>
      <c r="C19" s="90"/>
      <c r="D19" s="81" t="s">
        <v>30</v>
      </c>
      <c r="E19" s="74"/>
      <c r="F19" s="26">
        <v>2805</v>
      </c>
      <c r="G19" s="27">
        <v>0</v>
      </c>
      <c r="H19" s="28">
        <f t="shared" si="2"/>
        <v>2805</v>
      </c>
      <c r="I19" s="29">
        <v>4205</v>
      </c>
      <c r="J19" s="29">
        <v>37</v>
      </c>
      <c r="K19" s="26">
        <v>54</v>
      </c>
      <c r="L19" s="28">
        <f t="shared" si="3"/>
        <v>7047</v>
      </c>
      <c r="N19" s="66" t="s">
        <v>41</v>
      </c>
      <c r="O19" s="69" t="s">
        <v>42</v>
      </c>
      <c r="P19" s="70"/>
      <c r="Q19" s="71"/>
      <c r="R19" s="26">
        <v>78842</v>
      </c>
      <c r="S19" s="27">
        <v>4</v>
      </c>
      <c r="T19" s="28">
        <f t="shared" ref="T19:T82" si="11">SUM(R19:S19)</f>
        <v>78846</v>
      </c>
      <c r="U19" s="29">
        <v>212642</v>
      </c>
      <c r="V19" s="29">
        <v>1197</v>
      </c>
      <c r="W19" s="26">
        <v>1440</v>
      </c>
      <c r="X19" s="28">
        <f t="shared" si="1"/>
        <v>292685</v>
      </c>
    </row>
    <row r="20" spans="1:24" s="13" customFormat="1" ht="7.5" customHeight="1" x14ac:dyDescent="0.2">
      <c r="A20" s="9"/>
      <c r="B20" s="67"/>
      <c r="C20" s="91"/>
      <c r="D20" s="76" t="s">
        <v>10</v>
      </c>
      <c r="E20" s="77"/>
      <c r="F20" s="26">
        <f>SUM(F18:F19)</f>
        <v>25237</v>
      </c>
      <c r="G20" s="27">
        <f>SUM(G18:G19)</f>
        <v>2</v>
      </c>
      <c r="H20" s="28">
        <f t="shared" si="2"/>
        <v>25239</v>
      </c>
      <c r="I20" s="29">
        <f t="shared" ref="I20:K20" si="12">SUM(I18:I19)</f>
        <v>63470</v>
      </c>
      <c r="J20" s="29">
        <f t="shared" si="12"/>
        <v>394</v>
      </c>
      <c r="K20" s="26">
        <f t="shared" si="12"/>
        <v>736</v>
      </c>
      <c r="L20" s="28">
        <f t="shared" si="3"/>
        <v>89103</v>
      </c>
      <c r="N20" s="67"/>
      <c r="O20" s="78" t="s">
        <v>43</v>
      </c>
      <c r="P20" s="81" t="s">
        <v>44</v>
      </c>
      <c r="Q20" s="74"/>
      <c r="R20" s="26">
        <v>151175</v>
      </c>
      <c r="S20" s="27">
        <v>28</v>
      </c>
      <c r="T20" s="28">
        <f t="shared" si="11"/>
        <v>151203</v>
      </c>
      <c r="U20" s="29">
        <v>484341</v>
      </c>
      <c r="V20" s="29">
        <v>2402</v>
      </c>
      <c r="W20" s="26">
        <v>4726</v>
      </c>
      <c r="X20" s="28">
        <f t="shared" si="1"/>
        <v>637946</v>
      </c>
    </row>
    <row r="21" spans="1:24" s="13" customFormat="1" ht="7.5" customHeight="1" x14ac:dyDescent="0.2">
      <c r="A21" s="9"/>
      <c r="B21" s="68"/>
      <c r="C21" s="101" t="s">
        <v>40</v>
      </c>
      <c r="D21" s="102"/>
      <c r="E21" s="103"/>
      <c r="F21" s="34">
        <f>SUM(F6:F8,F11,F14,F17,F20)</f>
        <v>267768</v>
      </c>
      <c r="G21" s="37">
        <f>SUM(G6:G8,G11,G14,G17,G20)</f>
        <v>24</v>
      </c>
      <c r="H21" s="36">
        <f>SUM(F21:G21)</f>
        <v>267792</v>
      </c>
      <c r="I21" s="38">
        <f>SUM(I6:I8,I11,I14,I17,I20)</f>
        <v>955591</v>
      </c>
      <c r="J21" s="38">
        <f>SUM(J6:J8,J11,J14,J17,J20)</f>
        <v>6642</v>
      </c>
      <c r="K21" s="34">
        <f>SUM(K6:K8,K11,K14,K17,K20)</f>
        <v>19580</v>
      </c>
      <c r="L21" s="36">
        <f>SUM(H21:J21)</f>
        <v>1230025</v>
      </c>
      <c r="N21" s="67"/>
      <c r="O21" s="79"/>
      <c r="P21" s="81" t="s">
        <v>45</v>
      </c>
      <c r="Q21" s="74"/>
      <c r="R21" s="26">
        <v>22405</v>
      </c>
      <c r="S21" s="27">
        <v>5</v>
      </c>
      <c r="T21" s="28">
        <f t="shared" si="11"/>
        <v>22410</v>
      </c>
      <c r="U21" s="29">
        <v>39383</v>
      </c>
      <c r="V21" s="29">
        <v>277</v>
      </c>
      <c r="W21" s="26">
        <v>286</v>
      </c>
      <c r="X21" s="28">
        <f t="shared" si="1"/>
        <v>62070</v>
      </c>
    </row>
    <row r="22" spans="1:24" s="13" customFormat="1" ht="7.5" customHeight="1" x14ac:dyDescent="0.2">
      <c r="A22" s="9"/>
      <c r="B22" s="66" t="s">
        <v>46</v>
      </c>
      <c r="C22" s="93" t="s">
        <v>47</v>
      </c>
      <c r="D22" s="99" t="s">
        <v>48</v>
      </c>
      <c r="E22" s="30" t="s">
        <v>49</v>
      </c>
      <c r="F22" s="26">
        <v>64403</v>
      </c>
      <c r="G22" s="27">
        <v>3</v>
      </c>
      <c r="H22" s="28">
        <f t="shared" si="2"/>
        <v>64406</v>
      </c>
      <c r="I22" s="29">
        <v>157990</v>
      </c>
      <c r="J22" s="29">
        <v>1149</v>
      </c>
      <c r="K22" s="26">
        <v>1285</v>
      </c>
      <c r="L22" s="28">
        <f t="shared" si="3"/>
        <v>223545</v>
      </c>
      <c r="N22" s="67"/>
      <c r="O22" s="80"/>
      <c r="P22" s="81" t="s">
        <v>10</v>
      </c>
      <c r="Q22" s="74"/>
      <c r="R22" s="26">
        <f>SUM(R20:R21)</f>
        <v>173580</v>
      </c>
      <c r="S22" s="27">
        <f>SUM(S20:S21)</f>
        <v>33</v>
      </c>
      <c r="T22" s="28">
        <f t="shared" si="11"/>
        <v>173613</v>
      </c>
      <c r="U22" s="29">
        <f t="shared" ref="U22:W22" si="13">SUM(U20:U21)</f>
        <v>523724</v>
      </c>
      <c r="V22" s="29">
        <f t="shared" si="13"/>
        <v>2679</v>
      </c>
      <c r="W22" s="26">
        <f t="shared" si="13"/>
        <v>5012</v>
      </c>
      <c r="X22" s="28">
        <f t="shared" si="1"/>
        <v>700016</v>
      </c>
    </row>
    <row r="23" spans="1:24" s="13" customFormat="1" ht="7.5" customHeight="1" x14ac:dyDescent="0.2">
      <c r="A23" s="9"/>
      <c r="B23" s="67"/>
      <c r="C23" s="79"/>
      <c r="D23" s="100"/>
      <c r="E23" s="30" t="s">
        <v>50</v>
      </c>
      <c r="F23" s="26">
        <v>18951</v>
      </c>
      <c r="G23" s="27">
        <v>0</v>
      </c>
      <c r="H23" s="28">
        <f t="shared" si="2"/>
        <v>18951</v>
      </c>
      <c r="I23" s="29">
        <v>46732</v>
      </c>
      <c r="J23" s="29">
        <v>310</v>
      </c>
      <c r="K23" s="26">
        <v>342</v>
      </c>
      <c r="L23" s="28">
        <f t="shared" si="3"/>
        <v>65993</v>
      </c>
      <c r="N23" s="67"/>
      <c r="O23" s="78" t="s">
        <v>51</v>
      </c>
      <c r="P23" s="81" t="s">
        <v>52</v>
      </c>
      <c r="Q23" s="74"/>
      <c r="R23" s="26">
        <v>75683</v>
      </c>
      <c r="S23" s="27">
        <v>17</v>
      </c>
      <c r="T23" s="28">
        <f t="shared" si="11"/>
        <v>75700</v>
      </c>
      <c r="U23" s="29">
        <v>274562</v>
      </c>
      <c r="V23" s="29">
        <v>1234</v>
      </c>
      <c r="W23" s="26">
        <v>2516</v>
      </c>
      <c r="X23" s="28">
        <f t="shared" si="1"/>
        <v>351496</v>
      </c>
    </row>
    <row r="24" spans="1:24" s="13" customFormat="1" ht="7.5" customHeight="1" x14ac:dyDescent="0.2">
      <c r="A24" s="9"/>
      <c r="B24" s="67"/>
      <c r="C24" s="79"/>
      <c r="D24" s="100"/>
      <c r="E24" s="30" t="s">
        <v>10</v>
      </c>
      <c r="F24" s="26">
        <f>SUM(F22:F23)</f>
        <v>83354</v>
      </c>
      <c r="G24" s="27">
        <f>SUM(G22:G23)</f>
        <v>3</v>
      </c>
      <c r="H24" s="28">
        <f t="shared" si="2"/>
        <v>83357</v>
      </c>
      <c r="I24" s="29">
        <f t="shared" ref="I24:K24" si="14">SUM(I22:I23)</f>
        <v>204722</v>
      </c>
      <c r="J24" s="29">
        <f t="shared" si="14"/>
        <v>1459</v>
      </c>
      <c r="K24" s="26">
        <f t="shared" si="14"/>
        <v>1627</v>
      </c>
      <c r="L24" s="28">
        <f t="shared" si="3"/>
        <v>289538</v>
      </c>
      <c r="N24" s="67"/>
      <c r="O24" s="79"/>
      <c r="P24" s="81" t="s">
        <v>53</v>
      </c>
      <c r="Q24" s="74"/>
      <c r="R24" s="31">
        <v>103703</v>
      </c>
      <c r="S24" s="32">
        <v>17</v>
      </c>
      <c r="T24" s="39">
        <f t="shared" si="11"/>
        <v>103720</v>
      </c>
      <c r="U24" s="33">
        <v>374056</v>
      </c>
      <c r="V24" s="33">
        <v>1323</v>
      </c>
      <c r="W24" s="31">
        <v>3797</v>
      </c>
      <c r="X24" s="39">
        <f t="shared" si="1"/>
        <v>479099</v>
      </c>
    </row>
    <row r="25" spans="1:24" s="13" customFormat="1" ht="7.5" customHeight="1" x14ac:dyDescent="0.2">
      <c r="A25" s="9"/>
      <c r="B25" s="67"/>
      <c r="C25" s="80"/>
      <c r="D25" s="81" t="s">
        <v>54</v>
      </c>
      <c r="E25" s="74"/>
      <c r="F25" s="26">
        <v>50981</v>
      </c>
      <c r="G25" s="27">
        <v>0</v>
      </c>
      <c r="H25" s="28">
        <f t="shared" si="2"/>
        <v>50981</v>
      </c>
      <c r="I25" s="29">
        <v>119958</v>
      </c>
      <c r="J25" s="29">
        <v>845</v>
      </c>
      <c r="K25" s="26">
        <v>922</v>
      </c>
      <c r="L25" s="28">
        <f t="shared" si="3"/>
        <v>171784</v>
      </c>
      <c r="N25" s="67"/>
      <c r="O25" s="79"/>
      <c r="P25" s="96" t="s">
        <v>55</v>
      </c>
      <c r="Q25" s="30" t="s">
        <v>55</v>
      </c>
      <c r="R25" s="31">
        <v>17440</v>
      </c>
      <c r="S25" s="32">
        <v>1</v>
      </c>
      <c r="T25" s="39">
        <f t="shared" si="11"/>
        <v>17441</v>
      </c>
      <c r="U25" s="33">
        <v>61979</v>
      </c>
      <c r="V25" s="33">
        <v>342</v>
      </c>
      <c r="W25" s="31">
        <v>716</v>
      </c>
      <c r="X25" s="39">
        <f t="shared" si="1"/>
        <v>79762</v>
      </c>
    </row>
    <row r="26" spans="1:24" s="13" customFormat="1" ht="7.5" customHeight="1" x14ac:dyDescent="0.2">
      <c r="A26" s="9"/>
      <c r="B26" s="67"/>
      <c r="C26" s="92" t="s">
        <v>56</v>
      </c>
      <c r="D26" s="104" t="s">
        <v>57</v>
      </c>
      <c r="E26" s="105"/>
      <c r="F26" s="26">
        <v>73882</v>
      </c>
      <c r="G26" s="27">
        <v>7</v>
      </c>
      <c r="H26" s="28">
        <f t="shared" si="2"/>
        <v>73889</v>
      </c>
      <c r="I26" s="29">
        <v>146797</v>
      </c>
      <c r="J26" s="29">
        <v>978</v>
      </c>
      <c r="K26" s="26">
        <v>1150</v>
      </c>
      <c r="L26" s="28">
        <f t="shared" si="3"/>
        <v>221664</v>
      </c>
      <c r="N26" s="67"/>
      <c r="O26" s="79"/>
      <c r="P26" s="97"/>
      <c r="Q26" s="30" t="s">
        <v>58</v>
      </c>
      <c r="R26" s="31">
        <v>36844</v>
      </c>
      <c r="S26" s="32">
        <v>5</v>
      </c>
      <c r="T26" s="39">
        <f t="shared" si="11"/>
        <v>36849</v>
      </c>
      <c r="U26" s="33">
        <v>92214</v>
      </c>
      <c r="V26" s="33">
        <v>564</v>
      </c>
      <c r="W26" s="31">
        <v>798</v>
      </c>
      <c r="X26" s="39">
        <f t="shared" si="1"/>
        <v>129627</v>
      </c>
    </row>
    <row r="27" spans="1:24" s="13" customFormat="1" ht="7.5" customHeight="1" x14ac:dyDescent="0.2">
      <c r="A27" s="9"/>
      <c r="B27" s="67"/>
      <c r="C27" s="92"/>
      <c r="D27" s="81" t="s">
        <v>59</v>
      </c>
      <c r="E27" s="74"/>
      <c r="F27" s="26">
        <v>31198</v>
      </c>
      <c r="G27" s="27">
        <v>1</v>
      </c>
      <c r="H27" s="28">
        <f t="shared" si="2"/>
        <v>31199</v>
      </c>
      <c r="I27" s="29">
        <v>100895</v>
      </c>
      <c r="J27" s="29">
        <v>571</v>
      </c>
      <c r="K27" s="26">
        <v>1203</v>
      </c>
      <c r="L27" s="28">
        <f t="shared" si="3"/>
        <v>132665</v>
      </c>
      <c r="N27" s="67"/>
      <c r="O27" s="79"/>
      <c r="P27" s="97"/>
      <c r="Q27" s="30" t="s">
        <v>60</v>
      </c>
      <c r="R27" s="31">
        <v>43010</v>
      </c>
      <c r="S27" s="27">
        <v>10</v>
      </c>
      <c r="T27" s="28">
        <f t="shared" si="11"/>
        <v>43020</v>
      </c>
      <c r="U27" s="29">
        <v>146454</v>
      </c>
      <c r="V27" s="29">
        <v>673</v>
      </c>
      <c r="W27" s="26">
        <v>1123</v>
      </c>
      <c r="X27" s="28">
        <f t="shared" si="1"/>
        <v>190147</v>
      </c>
    </row>
    <row r="28" spans="1:24" s="13" customFormat="1" ht="7.5" customHeight="1" x14ac:dyDescent="0.2">
      <c r="A28" s="9"/>
      <c r="B28" s="67"/>
      <c r="C28" s="92"/>
      <c r="D28" s="81" t="s">
        <v>61</v>
      </c>
      <c r="E28" s="74"/>
      <c r="F28" s="26">
        <v>35164</v>
      </c>
      <c r="G28" s="27">
        <v>1</v>
      </c>
      <c r="H28" s="28">
        <f t="shared" si="2"/>
        <v>35165</v>
      </c>
      <c r="I28" s="29">
        <v>72840</v>
      </c>
      <c r="J28" s="29">
        <v>352</v>
      </c>
      <c r="K28" s="26">
        <v>425</v>
      </c>
      <c r="L28" s="28">
        <f t="shared" si="3"/>
        <v>108357</v>
      </c>
      <c r="N28" s="67"/>
      <c r="O28" s="80"/>
      <c r="P28" s="98"/>
      <c r="Q28" s="30" t="s">
        <v>10</v>
      </c>
      <c r="R28" s="26">
        <f>SUM(R25:R27)</f>
        <v>97294</v>
      </c>
      <c r="S28" s="27">
        <f>SUM(S25:S27)</f>
        <v>16</v>
      </c>
      <c r="T28" s="39">
        <f t="shared" si="11"/>
        <v>97310</v>
      </c>
      <c r="U28" s="29">
        <f t="shared" ref="U28:W28" si="15">SUM(U25:U27)</f>
        <v>300647</v>
      </c>
      <c r="V28" s="29">
        <f t="shared" si="15"/>
        <v>1579</v>
      </c>
      <c r="W28" s="26">
        <f t="shared" si="15"/>
        <v>2637</v>
      </c>
      <c r="X28" s="39">
        <f t="shared" si="1"/>
        <v>399536</v>
      </c>
    </row>
    <row r="29" spans="1:24" s="13" customFormat="1" ht="7.5" customHeight="1" x14ac:dyDescent="0.2">
      <c r="A29" s="9"/>
      <c r="B29" s="67"/>
      <c r="C29" s="92"/>
      <c r="D29" s="106" t="s">
        <v>10</v>
      </c>
      <c r="E29" s="107"/>
      <c r="F29" s="40">
        <f>SUM(F26:F28)</f>
        <v>140244</v>
      </c>
      <c r="G29" s="27">
        <f>SUM(G26:G28)</f>
        <v>9</v>
      </c>
      <c r="H29" s="28">
        <f t="shared" si="2"/>
        <v>140253</v>
      </c>
      <c r="I29" s="29">
        <f>SUM(I26:I28)</f>
        <v>320532</v>
      </c>
      <c r="J29" s="29">
        <f>SUM(J26:J28)</f>
        <v>1901</v>
      </c>
      <c r="K29" s="26">
        <f>SUM(K26:K28)</f>
        <v>2778</v>
      </c>
      <c r="L29" s="28">
        <f>SUM(H29:J29)</f>
        <v>462686</v>
      </c>
      <c r="N29" s="67"/>
      <c r="O29" s="78" t="s">
        <v>62</v>
      </c>
      <c r="P29" s="81" t="s">
        <v>63</v>
      </c>
      <c r="Q29" s="74"/>
      <c r="R29" s="26">
        <v>131186</v>
      </c>
      <c r="S29" s="27">
        <v>31</v>
      </c>
      <c r="T29" s="28">
        <f t="shared" si="11"/>
        <v>131217</v>
      </c>
      <c r="U29" s="29">
        <v>519540</v>
      </c>
      <c r="V29" s="29">
        <v>3502</v>
      </c>
      <c r="W29" s="26">
        <v>11221</v>
      </c>
      <c r="X29" s="39">
        <f t="shared" si="1"/>
        <v>654259</v>
      </c>
    </row>
    <row r="30" spans="1:24" s="13" customFormat="1" ht="7.5" customHeight="1" x14ac:dyDescent="0.2">
      <c r="A30" s="9"/>
      <c r="B30" s="67"/>
      <c r="C30" s="78" t="s">
        <v>64</v>
      </c>
      <c r="D30" s="81" t="s">
        <v>65</v>
      </c>
      <c r="E30" s="74"/>
      <c r="F30" s="26">
        <v>120821</v>
      </c>
      <c r="G30" s="27">
        <v>8</v>
      </c>
      <c r="H30" s="28">
        <f t="shared" si="2"/>
        <v>120829</v>
      </c>
      <c r="I30" s="29">
        <v>328347</v>
      </c>
      <c r="J30" s="29">
        <v>2518</v>
      </c>
      <c r="K30" s="26">
        <v>2771</v>
      </c>
      <c r="L30" s="28">
        <f t="shared" si="3"/>
        <v>451694</v>
      </c>
      <c r="N30" s="67"/>
      <c r="O30" s="79"/>
      <c r="P30" s="81" t="s">
        <v>66</v>
      </c>
      <c r="Q30" s="74"/>
      <c r="R30" s="26">
        <v>66665</v>
      </c>
      <c r="S30" s="27">
        <v>9</v>
      </c>
      <c r="T30" s="28">
        <f t="shared" si="11"/>
        <v>66674</v>
      </c>
      <c r="U30" s="29">
        <v>189171</v>
      </c>
      <c r="V30" s="29">
        <v>758</v>
      </c>
      <c r="W30" s="26">
        <v>1926</v>
      </c>
      <c r="X30" s="39">
        <f t="shared" si="1"/>
        <v>256603</v>
      </c>
    </row>
    <row r="31" spans="1:24" s="13" customFormat="1" ht="7.5" customHeight="1" x14ac:dyDescent="0.2">
      <c r="A31" s="9"/>
      <c r="B31" s="67"/>
      <c r="C31" s="79"/>
      <c r="D31" s="81" t="s">
        <v>67</v>
      </c>
      <c r="E31" s="74"/>
      <c r="F31" s="26">
        <v>34243</v>
      </c>
      <c r="G31" s="27">
        <v>3</v>
      </c>
      <c r="H31" s="28">
        <f t="shared" si="2"/>
        <v>34246</v>
      </c>
      <c r="I31" s="29">
        <v>161766</v>
      </c>
      <c r="J31" s="29">
        <v>976</v>
      </c>
      <c r="K31" s="26">
        <v>3523</v>
      </c>
      <c r="L31" s="28">
        <f t="shared" si="3"/>
        <v>196988</v>
      </c>
      <c r="N31" s="67"/>
      <c r="O31" s="79"/>
      <c r="P31" s="96" t="s">
        <v>68</v>
      </c>
      <c r="Q31" s="30" t="s">
        <v>68</v>
      </c>
      <c r="R31" s="26">
        <v>46869</v>
      </c>
      <c r="S31" s="27">
        <v>9</v>
      </c>
      <c r="T31" s="28">
        <f t="shared" si="11"/>
        <v>46878</v>
      </c>
      <c r="U31" s="29">
        <v>171843</v>
      </c>
      <c r="V31" s="29">
        <v>775</v>
      </c>
      <c r="W31" s="26">
        <v>2636</v>
      </c>
      <c r="X31" s="39">
        <f t="shared" si="1"/>
        <v>219496</v>
      </c>
    </row>
    <row r="32" spans="1:24" s="13" customFormat="1" ht="7.5" customHeight="1" x14ac:dyDescent="0.2">
      <c r="A32" s="9"/>
      <c r="B32" s="67"/>
      <c r="C32" s="80"/>
      <c r="D32" s="81" t="s">
        <v>10</v>
      </c>
      <c r="E32" s="74"/>
      <c r="F32" s="40">
        <f>SUM(F30:F31)</f>
        <v>155064</v>
      </c>
      <c r="G32" s="27">
        <f>SUM(G30:G31)</f>
        <v>11</v>
      </c>
      <c r="H32" s="28">
        <f t="shared" si="2"/>
        <v>155075</v>
      </c>
      <c r="I32" s="26">
        <f>SUM(I30:I31)</f>
        <v>490113</v>
      </c>
      <c r="J32" s="26">
        <f>SUM(J30:J31)</f>
        <v>3494</v>
      </c>
      <c r="K32" s="26">
        <f>SUM(K30:K31)</f>
        <v>6294</v>
      </c>
      <c r="L32" s="28">
        <f t="shared" si="3"/>
        <v>648682</v>
      </c>
      <c r="N32" s="67"/>
      <c r="O32" s="79"/>
      <c r="P32" s="97"/>
      <c r="Q32" s="30" t="s">
        <v>69</v>
      </c>
      <c r="R32" s="26">
        <v>23685</v>
      </c>
      <c r="S32" s="27">
        <v>5</v>
      </c>
      <c r="T32" s="28">
        <f t="shared" si="11"/>
        <v>23690</v>
      </c>
      <c r="U32" s="29">
        <v>95256</v>
      </c>
      <c r="V32" s="29">
        <v>380</v>
      </c>
      <c r="W32" s="26">
        <v>1309</v>
      </c>
      <c r="X32" s="39">
        <f t="shared" si="1"/>
        <v>119326</v>
      </c>
    </row>
    <row r="33" spans="1:24" s="13" customFormat="1" ht="7.5" customHeight="1" x14ac:dyDescent="0.2">
      <c r="A33" s="41"/>
      <c r="B33" s="67"/>
      <c r="C33" s="72" t="s">
        <v>70</v>
      </c>
      <c r="D33" s="73"/>
      <c r="E33" s="74"/>
      <c r="F33" s="26">
        <v>117600</v>
      </c>
      <c r="G33" s="27">
        <v>5</v>
      </c>
      <c r="H33" s="28">
        <f t="shared" si="2"/>
        <v>117605</v>
      </c>
      <c r="I33" s="29">
        <v>250575</v>
      </c>
      <c r="J33" s="29">
        <v>1921</v>
      </c>
      <c r="K33" s="26">
        <v>2021</v>
      </c>
      <c r="L33" s="28">
        <f t="shared" si="3"/>
        <v>370101</v>
      </c>
      <c r="N33" s="67"/>
      <c r="O33" s="79"/>
      <c r="P33" s="97"/>
      <c r="Q33" s="30" t="s">
        <v>71</v>
      </c>
      <c r="R33" s="40">
        <v>25690</v>
      </c>
      <c r="S33" s="27">
        <v>12</v>
      </c>
      <c r="T33" s="28">
        <f t="shared" si="11"/>
        <v>25702</v>
      </c>
      <c r="U33" s="26">
        <v>85833</v>
      </c>
      <c r="V33" s="26">
        <v>430</v>
      </c>
      <c r="W33" s="26">
        <v>1126</v>
      </c>
      <c r="X33" s="28">
        <f t="shared" si="1"/>
        <v>111965</v>
      </c>
    </row>
    <row r="34" spans="1:24" s="13" customFormat="1" ht="7.5" customHeight="1" x14ac:dyDescent="0.2">
      <c r="A34" s="42"/>
      <c r="B34" s="67"/>
      <c r="C34" s="78" t="s">
        <v>72</v>
      </c>
      <c r="D34" s="81" t="s">
        <v>73</v>
      </c>
      <c r="E34" s="74"/>
      <c r="F34" s="26">
        <v>90552</v>
      </c>
      <c r="G34" s="27">
        <v>7</v>
      </c>
      <c r="H34" s="28">
        <f t="shared" si="2"/>
        <v>90559</v>
      </c>
      <c r="I34" s="29">
        <v>212639</v>
      </c>
      <c r="J34" s="29">
        <v>1581</v>
      </c>
      <c r="K34" s="26">
        <v>1810</v>
      </c>
      <c r="L34" s="28">
        <f t="shared" si="3"/>
        <v>304779</v>
      </c>
      <c r="N34" s="67"/>
      <c r="O34" s="79"/>
      <c r="P34" s="98"/>
      <c r="Q34" s="30" t="s">
        <v>10</v>
      </c>
      <c r="R34" s="26">
        <f>SUM(R31:R33)</f>
        <v>96244</v>
      </c>
      <c r="S34" s="27">
        <f>SUM(S31:S33)</f>
        <v>26</v>
      </c>
      <c r="T34" s="28">
        <f t="shared" si="11"/>
        <v>96270</v>
      </c>
      <c r="U34" s="29">
        <f t="shared" ref="U34:W34" si="16">SUM(U31:U33)</f>
        <v>352932</v>
      </c>
      <c r="V34" s="29">
        <f t="shared" si="16"/>
        <v>1585</v>
      </c>
      <c r="W34" s="26">
        <f t="shared" si="16"/>
        <v>5071</v>
      </c>
      <c r="X34" s="39">
        <f t="shared" si="1"/>
        <v>450787</v>
      </c>
    </row>
    <row r="35" spans="1:24" s="13" customFormat="1" ht="7.5" customHeight="1" x14ac:dyDescent="0.2">
      <c r="A35" s="42"/>
      <c r="B35" s="67"/>
      <c r="C35" s="80"/>
      <c r="D35" s="81" t="s">
        <v>74</v>
      </c>
      <c r="E35" s="74"/>
      <c r="F35" s="26">
        <v>32042</v>
      </c>
      <c r="G35" s="27">
        <v>2</v>
      </c>
      <c r="H35" s="28">
        <f t="shared" si="2"/>
        <v>32044</v>
      </c>
      <c r="I35" s="29">
        <v>75175</v>
      </c>
      <c r="J35" s="29">
        <v>687</v>
      </c>
      <c r="K35" s="26">
        <v>436</v>
      </c>
      <c r="L35" s="28">
        <f t="shared" si="3"/>
        <v>107906</v>
      </c>
      <c r="N35" s="67"/>
      <c r="O35" s="79"/>
      <c r="P35" s="96" t="s">
        <v>75</v>
      </c>
      <c r="Q35" s="30" t="s">
        <v>76</v>
      </c>
      <c r="R35" s="26">
        <v>43045</v>
      </c>
      <c r="S35" s="27">
        <v>9</v>
      </c>
      <c r="T35" s="28">
        <f t="shared" si="11"/>
        <v>43054</v>
      </c>
      <c r="U35" s="29">
        <v>195220</v>
      </c>
      <c r="V35" s="29">
        <v>990</v>
      </c>
      <c r="W35" s="26">
        <v>3086</v>
      </c>
      <c r="X35" s="39">
        <f t="shared" si="1"/>
        <v>239264</v>
      </c>
    </row>
    <row r="36" spans="1:24" s="13" customFormat="1" ht="7.5" customHeight="1" x14ac:dyDescent="0.2">
      <c r="A36" s="42"/>
      <c r="B36" s="67"/>
      <c r="C36" s="78" t="s">
        <v>77</v>
      </c>
      <c r="D36" s="96" t="s">
        <v>77</v>
      </c>
      <c r="E36" s="30" t="s">
        <v>77</v>
      </c>
      <c r="F36" s="26">
        <v>80987</v>
      </c>
      <c r="G36" s="27">
        <v>4</v>
      </c>
      <c r="H36" s="28">
        <f t="shared" si="2"/>
        <v>80991</v>
      </c>
      <c r="I36" s="29">
        <v>193928</v>
      </c>
      <c r="J36" s="29">
        <v>1168</v>
      </c>
      <c r="K36" s="26">
        <v>1421</v>
      </c>
      <c r="L36" s="28">
        <f t="shared" si="3"/>
        <v>276087</v>
      </c>
      <c r="N36" s="67"/>
      <c r="O36" s="79"/>
      <c r="P36" s="97"/>
      <c r="Q36" s="30" t="s">
        <v>78</v>
      </c>
      <c r="R36" s="26">
        <v>14397</v>
      </c>
      <c r="S36" s="27">
        <v>5</v>
      </c>
      <c r="T36" s="28">
        <f t="shared" si="11"/>
        <v>14402</v>
      </c>
      <c r="U36" s="29">
        <v>82453</v>
      </c>
      <c r="V36" s="29">
        <v>517</v>
      </c>
      <c r="W36" s="26">
        <v>1201</v>
      </c>
      <c r="X36" s="39">
        <f t="shared" si="1"/>
        <v>97372</v>
      </c>
    </row>
    <row r="37" spans="1:24" s="13" customFormat="1" ht="7.5" customHeight="1" x14ac:dyDescent="0.2">
      <c r="A37" s="42"/>
      <c r="B37" s="67"/>
      <c r="C37" s="79"/>
      <c r="D37" s="97"/>
      <c r="E37" s="30" t="s">
        <v>79</v>
      </c>
      <c r="F37" s="26">
        <v>34612</v>
      </c>
      <c r="G37" s="27">
        <v>2</v>
      </c>
      <c r="H37" s="28">
        <f t="shared" si="2"/>
        <v>34614</v>
      </c>
      <c r="I37" s="29">
        <v>61735</v>
      </c>
      <c r="J37" s="29">
        <v>759</v>
      </c>
      <c r="K37" s="26">
        <v>603</v>
      </c>
      <c r="L37" s="28">
        <f t="shared" si="3"/>
        <v>97108</v>
      </c>
      <c r="N37" s="67"/>
      <c r="O37" s="79"/>
      <c r="P37" s="97"/>
      <c r="Q37" s="30" t="s">
        <v>80</v>
      </c>
      <c r="R37" s="26">
        <v>10841</v>
      </c>
      <c r="S37" s="27">
        <v>1</v>
      </c>
      <c r="T37" s="28">
        <f t="shared" si="11"/>
        <v>10842</v>
      </c>
      <c r="U37" s="29">
        <v>57388</v>
      </c>
      <c r="V37" s="29">
        <v>259</v>
      </c>
      <c r="W37" s="26">
        <v>696</v>
      </c>
      <c r="X37" s="28">
        <f t="shared" si="1"/>
        <v>68489</v>
      </c>
    </row>
    <row r="38" spans="1:24" s="13" customFormat="1" ht="7.5" customHeight="1" x14ac:dyDescent="0.2">
      <c r="A38" s="42"/>
      <c r="B38" s="67"/>
      <c r="C38" s="79"/>
      <c r="D38" s="97"/>
      <c r="E38" s="30" t="s">
        <v>81</v>
      </c>
      <c r="F38" s="26">
        <v>22544</v>
      </c>
      <c r="G38" s="27">
        <v>0</v>
      </c>
      <c r="H38" s="28">
        <f t="shared" si="2"/>
        <v>22544</v>
      </c>
      <c r="I38" s="29">
        <v>76584</v>
      </c>
      <c r="J38" s="29">
        <v>495</v>
      </c>
      <c r="K38" s="26">
        <v>970</v>
      </c>
      <c r="L38" s="28">
        <f t="shared" si="3"/>
        <v>99623</v>
      </c>
      <c r="N38" s="67"/>
      <c r="O38" s="80"/>
      <c r="P38" s="98"/>
      <c r="Q38" s="30" t="s">
        <v>10</v>
      </c>
      <c r="R38" s="26">
        <f>SUM(R35:R37)</f>
        <v>68283</v>
      </c>
      <c r="S38" s="27">
        <f>SUM(S35:S37)</f>
        <v>15</v>
      </c>
      <c r="T38" s="28">
        <f t="shared" si="11"/>
        <v>68298</v>
      </c>
      <c r="U38" s="29">
        <f t="shared" ref="U38:W38" si="17">SUM(U35:U37)</f>
        <v>335061</v>
      </c>
      <c r="V38" s="29">
        <f t="shared" si="17"/>
        <v>1766</v>
      </c>
      <c r="W38" s="26">
        <f t="shared" si="17"/>
        <v>4983</v>
      </c>
      <c r="X38" s="39">
        <f t="shared" si="1"/>
        <v>405125</v>
      </c>
    </row>
    <row r="39" spans="1:24" s="13" customFormat="1" ht="7.5" customHeight="1" x14ac:dyDescent="0.2">
      <c r="A39" s="42"/>
      <c r="B39" s="67"/>
      <c r="C39" s="79"/>
      <c r="D39" s="97"/>
      <c r="E39" s="30" t="s">
        <v>82</v>
      </c>
      <c r="F39" s="40">
        <v>12171</v>
      </c>
      <c r="G39" s="27">
        <v>0</v>
      </c>
      <c r="H39" s="28">
        <f t="shared" si="2"/>
        <v>12171</v>
      </c>
      <c r="I39" s="40">
        <v>28159</v>
      </c>
      <c r="J39" s="40">
        <v>207</v>
      </c>
      <c r="K39" s="26">
        <v>235</v>
      </c>
      <c r="L39" s="28">
        <f t="shared" si="3"/>
        <v>40537</v>
      </c>
      <c r="N39" s="67"/>
      <c r="O39" s="78" t="s">
        <v>83</v>
      </c>
      <c r="P39" s="81" t="s">
        <v>84</v>
      </c>
      <c r="Q39" s="74"/>
      <c r="R39" s="26">
        <v>101098</v>
      </c>
      <c r="S39" s="27">
        <v>8</v>
      </c>
      <c r="T39" s="28">
        <f t="shared" ref="T39:T41" si="18">SUM(R39:S39)</f>
        <v>101106</v>
      </c>
      <c r="U39" s="29">
        <v>273981</v>
      </c>
      <c r="V39" s="29">
        <v>1930</v>
      </c>
      <c r="W39" s="26">
        <v>2514</v>
      </c>
      <c r="X39" s="39">
        <f t="shared" si="1"/>
        <v>377017</v>
      </c>
    </row>
    <row r="40" spans="1:24" s="13" customFormat="1" ht="7.5" customHeight="1" x14ac:dyDescent="0.2">
      <c r="A40" s="42"/>
      <c r="B40" s="67"/>
      <c r="C40" s="79"/>
      <c r="D40" s="98"/>
      <c r="E40" s="30" t="s">
        <v>10</v>
      </c>
      <c r="F40" s="40">
        <f>SUM(F36:F39)</f>
        <v>150314</v>
      </c>
      <c r="G40" s="27">
        <f>SUM(G36:G39)</f>
        <v>6</v>
      </c>
      <c r="H40" s="28">
        <f t="shared" si="2"/>
        <v>150320</v>
      </c>
      <c r="I40" s="26">
        <f>SUM(I36:I39)</f>
        <v>360406</v>
      </c>
      <c r="J40" s="26">
        <f>SUM(J36:J39)</f>
        <v>2629</v>
      </c>
      <c r="K40" s="26">
        <f>SUM(K36:K39)</f>
        <v>3229</v>
      </c>
      <c r="L40" s="28">
        <f t="shared" si="3"/>
        <v>513355</v>
      </c>
      <c r="N40" s="67"/>
      <c r="O40" s="79"/>
      <c r="P40" s="81" t="s">
        <v>85</v>
      </c>
      <c r="Q40" s="74"/>
      <c r="R40" s="26">
        <v>23651</v>
      </c>
      <c r="S40" s="27">
        <v>6</v>
      </c>
      <c r="T40" s="28">
        <f t="shared" si="18"/>
        <v>23657</v>
      </c>
      <c r="U40" s="29">
        <v>72739</v>
      </c>
      <c r="V40" s="29">
        <v>316</v>
      </c>
      <c r="W40" s="26">
        <v>817</v>
      </c>
      <c r="X40" s="39">
        <f t="shared" si="1"/>
        <v>96712</v>
      </c>
    </row>
    <row r="41" spans="1:24" s="13" customFormat="1" ht="7.5" customHeight="1" x14ac:dyDescent="0.2">
      <c r="A41" s="42"/>
      <c r="B41" s="67"/>
      <c r="C41" s="80"/>
      <c r="D41" s="81" t="s">
        <v>86</v>
      </c>
      <c r="E41" s="74"/>
      <c r="F41" s="26">
        <v>45181</v>
      </c>
      <c r="G41" s="27">
        <v>2</v>
      </c>
      <c r="H41" s="28">
        <f t="shared" si="2"/>
        <v>45183</v>
      </c>
      <c r="I41" s="29">
        <v>111284</v>
      </c>
      <c r="J41" s="29">
        <v>654</v>
      </c>
      <c r="K41" s="26">
        <v>865</v>
      </c>
      <c r="L41" s="28">
        <f t="shared" si="3"/>
        <v>157121</v>
      </c>
      <c r="N41" s="67"/>
      <c r="O41" s="79"/>
      <c r="P41" s="81" t="s">
        <v>87</v>
      </c>
      <c r="Q41" s="74"/>
      <c r="R41" s="26">
        <v>28385</v>
      </c>
      <c r="S41" s="27">
        <v>0</v>
      </c>
      <c r="T41" s="28">
        <f t="shared" si="18"/>
        <v>28385</v>
      </c>
      <c r="U41" s="29">
        <v>71436</v>
      </c>
      <c r="V41" s="29">
        <v>596</v>
      </c>
      <c r="W41" s="26">
        <v>415</v>
      </c>
      <c r="X41" s="39">
        <f t="shared" si="1"/>
        <v>100417</v>
      </c>
    </row>
    <row r="42" spans="1:24" s="13" customFormat="1" ht="7.5" customHeight="1" x14ac:dyDescent="0.2">
      <c r="A42" s="42"/>
      <c r="B42" s="68"/>
      <c r="C42" s="101" t="s">
        <v>40</v>
      </c>
      <c r="D42" s="102"/>
      <c r="E42" s="103"/>
      <c r="F42" s="43">
        <f>SUM(F24:F25,F29,F32:F35,F40:F41)</f>
        <v>865332</v>
      </c>
      <c r="G42" s="37">
        <f>SUM(G24:G25,G29,G32:G35,G40:G41)</f>
        <v>45</v>
      </c>
      <c r="H42" s="36">
        <f t="shared" si="2"/>
        <v>865377</v>
      </c>
      <c r="I42" s="34">
        <f t="shared" ref="I42:K42" si="19">SUM(I24:I25,I29,I32:I35,I40:I41)</f>
        <v>2145404</v>
      </c>
      <c r="J42" s="34">
        <f t="shared" si="19"/>
        <v>15171</v>
      </c>
      <c r="K42" s="34">
        <f t="shared" si="19"/>
        <v>19982</v>
      </c>
      <c r="L42" s="44">
        <f>SUM(H42:J42)</f>
        <v>3025952</v>
      </c>
      <c r="N42" s="67"/>
      <c r="O42" s="79"/>
      <c r="P42" s="81" t="s">
        <v>88</v>
      </c>
      <c r="Q42" s="74"/>
      <c r="R42" s="31">
        <v>22851</v>
      </c>
      <c r="S42" s="32">
        <v>13</v>
      </c>
      <c r="T42" s="28">
        <f t="shared" si="11"/>
        <v>22864</v>
      </c>
      <c r="U42" s="33">
        <v>77271</v>
      </c>
      <c r="V42" s="33">
        <v>511</v>
      </c>
      <c r="W42" s="31">
        <v>1021</v>
      </c>
      <c r="X42" s="39">
        <f t="shared" si="1"/>
        <v>100646</v>
      </c>
    </row>
    <row r="43" spans="1:24" s="13" customFormat="1" ht="7.5" customHeight="1" x14ac:dyDescent="0.2">
      <c r="A43" s="42"/>
      <c r="B43" s="66" t="s">
        <v>89</v>
      </c>
      <c r="C43" s="93" t="s">
        <v>90</v>
      </c>
      <c r="D43" s="108" t="s">
        <v>91</v>
      </c>
      <c r="E43" s="71"/>
      <c r="F43" s="14">
        <v>134235</v>
      </c>
      <c r="G43" s="15">
        <v>12</v>
      </c>
      <c r="H43" s="16">
        <f t="shared" si="2"/>
        <v>134247</v>
      </c>
      <c r="I43" s="17">
        <v>337005</v>
      </c>
      <c r="J43" s="17">
        <v>1712</v>
      </c>
      <c r="K43" s="14">
        <v>3095</v>
      </c>
      <c r="L43" s="16">
        <f t="shared" si="3"/>
        <v>472964</v>
      </c>
      <c r="N43" s="67"/>
      <c r="O43" s="80"/>
      <c r="P43" s="81" t="s">
        <v>10</v>
      </c>
      <c r="Q43" s="74"/>
      <c r="R43" s="26">
        <f>SUM(R39:R42)</f>
        <v>175985</v>
      </c>
      <c r="S43" s="27">
        <f>SUM(S39:S42)</f>
        <v>27</v>
      </c>
      <c r="T43" s="28">
        <f t="shared" si="11"/>
        <v>176012</v>
      </c>
      <c r="U43" s="29">
        <f t="shared" ref="U43:W43" si="20">SUM(U39:U42)</f>
        <v>495427</v>
      </c>
      <c r="V43" s="29">
        <f t="shared" si="20"/>
        <v>3353</v>
      </c>
      <c r="W43" s="26">
        <f t="shared" si="20"/>
        <v>4767</v>
      </c>
      <c r="X43" s="28">
        <f t="shared" si="1"/>
        <v>674792</v>
      </c>
    </row>
    <row r="44" spans="1:24" s="13" customFormat="1" ht="7.5" customHeight="1" x14ac:dyDescent="0.2">
      <c r="A44" s="42"/>
      <c r="B44" s="67"/>
      <c r="C44" s="79"/>
      <c r="D44" s="96" t="s">
        <v>92</v>
      </c>
      <c r="E44" s="30" t="s">
        <v>93</v>
      </c>
      <c r="F44" s="26">
        <v>53918</v>
      </c>
      <c r="G44" s="27">
        <v>5</v>
      </c>
      <c r="H44" s="28">
        <f t="shared" si="2"/>
        <v>53923</v>
      </c>
      <c r="I44" s="29">
        <v>158033</v>
      </c>
      <c r="J44" s="29">
        <v>809</v>
      </c>
      <c r="K44" s="26">
        <v>1998</v>
      </c>
      <c r="L44" s="28">
        <f t="shared" si="3"/>
        <v>212765</v>
      </c>
      <c r="N44" s="68"/>
      <c r="O44" s="101" t="s">
        <v>40</v>
      </c>
      <c r="P44" s="102"/>
      <c r="Q44" s="103"/>
      <c r="R44" s="34">
        <f>SUM(R19,R22:R24,R28:R30,R34,R38,R43)</f>
        <v>1067465</v>
      </c>
      <c r="S44" s="35">
        <f>SUM(S19,S22:S24,S28:S30,S34,S38,S43)</f>
        <v>195</v>
      </c>
      <c r="T44" s="36">
        <f t="shared" si="11"/>
        <v>1067660</v>
      </c>
      <c r="U44" s="34">
        <f t="shared" ref="U44:W44" si="21">SUM(U19,U22:U24,U28:U30,U34,U38,U43)</f>
        <v>3577762</v>
      </c>
      <c r="V44" s="34">
        <f t="shared" si="21"/>
        <v>18976</v>
      </c>
      <c r="W44" s="34">
        <f t="shared" si="21"/>
        <v>43370</v>
      </c>
      <c r="X44" s="36">
        <f t="shared" si="1"/>
        <v>4664398</v>
      </c>
    </row>
    <row r="45" spans="1:24" s="13" customFormat="1" ht="7.5" customHeight="1" x14ac:dyDescent="0.2">
      <c r="A45" s="42"/>
      <c r="B45" s="67"/>
      <c r="C45" s="79"/>
      <c r="D45" s="97"/>
      <c r="E45" s="30" t="s">
        <v>94</v>
      </c>
      <c r="F45" s="26">
        <v>84005</v>
      </c>
      <c r="G45" s="27">
        <v>6</v>
      </c>
      <c r="H45" s="28">
        <f t="shared" si="2"/>
        <v>84011</v>
      </c>
      <c r="I45" s="29">
        <v>219531</v>
      </c>
      <c r="J45" s="29">
        <v>902</v>
      </c>
      <c r="K45" s="26">
        <v>2424</v>
      </c>
      <c r="L45" s="28">
        <f t="shared" si="3"/>
        <v>304444</v>
      </c>
      <c r="N45" s="66" t="s">
        <v>95</v>
      </c>
      <c r="O45" s="69" t="s">
        <v>96</v>
      </c>
      <c r="P45" s="70"/>
      <c r="Q45" s="71"/>
      <c r="R45" s="26">
        <v>116594</v>
      </c>
      <c r="S45" s="27">
        <v>13</v>
      </c>
      <c r="T45" s="28">
        <f t="shared" si="11"/>
        <v>116607</v>
      </c>
      <c r="U45" s="29">
        <v>363531</v>
      </c>
      <c r="V45" s="29">
        <v>2346</v>
      </c>
      <c r="W45" s="26">
        <v>4228</v>
      </c>
      <c r="X45" s="28">
        <f t="shared" si="1"/>
        <v>482484</v>
      </c>
    </row>
    <row r="46" spans="1:24" s="13" customFormat="1" ht="7.5" customHeight="1" x14ac:dyDescent="0.2">
      <c r="A46" s="42"/>
      <c r="B46" s="67"/>
      <c r="C46" s="80"/>
      <c r="D46" s="98"/>
      <c r="E46" s="30" t="s">
        <v>10</v>
      </c>
      <c r="F46" s="40">
        <f>SUM(F44:F45)</f>
        <v>137923</v>
      </c>
      <c r="G46" s="27">
        <f>SUM(G44:G45)</f>
        <v>11</v>
      </c>
      <c r="H46" s="28">
        <f t="shared" si="2"/>
        <v>137934</v>
      </c>
      <c r="I46" s="26">
        <f>SUM(I44:I45)</f>
        <v>377564</v>
      </c>
      <c r="J46" s="26">
        <f>SUM(J44:J45)</f>
        <v>1711</v>
      </c>
      <c r="K46" s="26">
        <f>SUM(K44:K45)</f>
        <v>4422</v>
      </c>
      <c r="L46" s="28">
        <f t="shared" si="3"/>
        <v>517209</v>
      </c>
      <c r="N46" s="67"/>
      <c r="O46" s="72" t="s">
        <v>97</v>
      </c>
      <c r="P46" s="73"/>
      <c r="Q46" s="74"/>
      <c r="R46" s="26">
        <v>146592</v>
      </c>
      <c r="S46" s="27">
        <v>26</v>
      </c>
      <c r="T46" s="28">
        <f t="shared" si="11"/>
        <v>146618</v>
      </c>
      <c r="U46" s="29">
        <v>378094</v>
      </c>
      <c r="V46" s="29">
        <v>3685</v>
      </c>
      <c r="W46" s="26">
        <v>7779</v>
      </c>
      <c r="X46" s="28">
        <f t="shared" si="1"/>
        <v>528397</v>
      </c>
    </row>
    <row r="47" spans="1:24" s="13" customFormat="1" ht="7.5" customHeight="1" x14ac:dyDescent="0.2">
      <c r="A47" s="42"/>
      <c r="B47" s="67"/>
      <c r="C47" s="92" t="s">
        <v>98</v>
      </c>
      <c r="D47" s="99" t="s">
        <v>98</v>
      </c>
      <c r="E47" s="30" t="s">
        <v>99</v>
      </c>
      <c r="F47" s="26">
        <v>84877</v>
      </c>
      <c r="G47" s="27">
        <v>18</v>
      </c>
      <c r="H47" s="28">
        <f t="shared" si="2"/>
        <v>84895</v>
      </c>
      <c r="I47" s="29">
        <v>241077</v>
      </c>
      <c r="J47" s="29">
        <v>1276</v>
      </c>
      <c r="K47" s="26">
        <v>2494</v>
      </c>
      <c r="L47" s="28">
        <f t="shared" si="3"/>
        <v>327248</v>
      </c>
      <c r="N47" s="67"/>
      <c r="O47" s="78" t="s">
        <v>100</v>
      </c>
      <c r="P47" s="81" t="s">
        <v>101</v>
      </c>
      <c r="Q47" s="74"/>
      <c r="R47" s="45">
        <v>84771</v>
      </c>
      <c r="S47" s="46">
        <v>16</v>
      </c>
      <c r="T47" s="47">
        <f t="shared" si="11"/>
        <v>84787</v>
      </c>
      <c r="U47" s="48">
        <v>139484</v>
      </c>
      <c r="V47" s="48">
        <v>3245</v>
      </c>
      <c r="W47" s="45">
        <v>10483</v>
      </c>
      <c r="X47" s="47">
        <f t="shared" si="1"/>
        <v>227516</v>
      </c>
    </row>
    <row r="48" spans="1:24" s="13" customFormat="1" ht="7.5" customHeight="1" x14ac:dyDescent="0.2">
      <c r="A48" s="42"/>
      <c r="B48" s="67"/>
      <c r="C48" s="92"/>
      <c r="D48" s="99"/>
      <c r="E48" s="30" t="s">
        <v>102</v>
      </c>
      <c r="F48" s="26">
        <v>25156</v>
      </c>
      <c r="G48" s="27">
        <v>5</v>
      </c>
      <c r="H48" s="28">
        <f t="shared" si="2"/>
        <v>25161</v>
      </c>
      <c r="I48" s="29">
        <v>59652</v>
      </c>
      <c r="J48" s="29">
        <v>319</v>
      </c>
      <c r="K48" s="26">
        <v>405</v>
      </c>
      <c r="L48" s="28">
        <f t="shared" si="3"/>
        <v>85132</v>
      </c>
      <c r="N48" s="67"/>
      <c r="O48" s="79"/>
      <c r="P48" s="81" t="s">
        <v>103</v>
      </c>
      <c r="Q48" s="74"/>
      <c r="R48" s="26">
        <v>130624</v>
      </c>
      <c r="S48" s="27">
        <v>23</v>
      </c>
      <c r="T48" s="28">
        <f t="shared" si="11"/>
        <v>130647</v>
      </c>
      <c r="U48" s="29">
        <v>344140</v>
      </c>
      <c r="V48" s="29">
        <v>4219</v>
      </c>
      <c r="W48" s="26">
        <v>14569</v>
      </c>
      <c r="X48" s="28">
        <f t="shared" si="1"/>
        <v>479006</v>
      </c>
    </row>
    <row r="49" spans="1:24" s="13" customFormat="1" ht="7.5" customHeight="1" x14ac:dyDescent="0.2">
      <c r="A49" s="42"/>
      <c r="B49" s="67"/>
      <c r="C49" s="92"/>
      <c r="D49" s="99"/>
      <c r="E49" s="30" t="s">
        <v>104</v>
      </c>
      <c r="F49" s="40">
        <v>8946</v>
      </c>
      <c r="G49" s="27">
        <v>1</v>
      </c>
      <c r="H49" s="28">
        <f t="shared" si="2"/>
        <v>8947</v>
      </c>
      <c r="I49" s="40">
        <v>22957</v>
      </c>
      <c r="J49" s="40">
        <v>127</v>
      </c>
      <c r="K49" s="26">
        <v>179</v>
      </c>
      <c r="L49" s="28">
        <f t="shared" si="3"/>
        <v>32031</v>
      </c>
      <c r="N49" s="67"/>
      <c r="O49" s="79"/>
      <c r="P49" s="96" t="s">
        <v>105</v>
      </c>
      <c r="Q49" s="30" t="s">
        <v>106</v>
      </c>
      <c r="R49" s="26">
        <v>85339</v>
      </c>
      <c r="S49" s="27">
        <v>18</v>
      </c>
      <c r="T49" s="28">
        <f t="shared" si="11"/>
        <v>85357</v>
      </c>
      <c r="U49" s="29">
        <v>288354</v>
      </c>
      <c r="V49" s="29">
        <v>2221</v>
      </c>
      <c r="W49" s="26">
        <v>4710</v>
      </c>
      <c r="X49" s="28">
        <f t="shared" ref="X49:X80" si="22">SUM(T49:V49)</f>
        <v>375932</v>
      </c>
    </row>
    <row r="50" spans="1:24" s="13" customFormat="1" ht="7.5" customHeight="1" x14ac:dyDescent="0.2">
      <c r="A50" s="42"/>
      <c r="B50" s="67"/>
      <c r="C50" s="92"/>
      <c r="D50" s="99"/>
      <c r="E50" s="30" t="s">
        <v>10</v>
      </c>
      <c r="F50" s="40">
        <f>SUM(F47:F49)</f>
        <v>118979</v>
      </c>
      <c r="G50" s="27">
        <f>SUM(G47:G49)</f>
        <v>24</v>
      </c>
      <c r="H50" s="28">
        <f>SUM(F50:G50)</f>
        <v>119003</v>
      </c>
      <c r="I50" s="26">
        <f>SUM(I47:I49)</f>
        <v>323686</v>
      </c>
      <c r="J50" s="26">
        <f>SUM(J47:J49)</f>
        <v>1722</v>
      </c>
      <c r="K50" s="26">
        <f>SUM(K47:K49)</f>
        <v>3078</v>
      </c>
      <c r="L50" s="28">
        <f t="shared" si="3"/>
        <v>444411</v>
      </c>
      <c r="N50" s="67"/>
      <c r="O50" s="79"/>
      <c r="P50" s="97"/>
      <c r="Q50" s="30" t="s">
        <v>107</v>
      </c>
      <c r="R50" s="26">
        <v>37494</v>
      </c>
      <c r="S50" s="27">
        <v>8</v>
      </c>
      <c r="T50" s="28">
        <f t="shared" si="11"/>
        <v>37502</v>
      </c>
      <c r="U50" s="29">
        <v>110305</v>
      </c>
      <c r="V50" s="29">
        <v>929</v>
      </c>
      <c r="W50" s="26">
        <v>2860</v>
      </c>
      <c r="X50" s="28">
        <f t="shared" si="22"/>
        <v>148736</v>
      </c>
    </row>
    <row r="51" spans="1:24" s="13" customFormat="1" ht="7.5" customHeight="1" x14ac:dyDescent="0.2">
      <c r="A51" s="42"/>
      <c r="B51" s="67"/>
      <c r="C51" s="92"/>
      <c r="D51" s="81" t="s">
        <v>108</v>
      </c>
      <c r="E51" s="74"/>
      <c r="F51" s="26">
        <v>44520</v>
      </c>
      <c r="G51" s="27">
        <v>2</v>
      </c>
      <c r="H51" s="28">
        <f t="shared" si="2"/>
        <v>44522</v>
      </c>
      <c r="I51" s="29">
        <v>160241</v>
      </c>
      <c r="J51" s="29">
        <v>725</v>
      </c>
      <c r="K51" s="26">
        <v>1560</v>
      </c>
      <c r="L51" s="28">
        <f t="shared" si="3"/>
        <v>205488</v>
      </c>
      <c r="N51" s="67"/>
      <c r="O51" s="79"/>
      <c r="P51" s="97"/>
      <c r="Q51" s="30" t="s">
        <v>10</v>
      </c>
      <c r="R51" s="26">
        <f>SUM(R49:R50)</f>
        <v>122833</v>
      </c>
      <c r="S51" s="27">
        <f>SUM(S49:S50)</f>
        <v>26</v>
      </c>
      <c r="T51" s="28">
        <f t="shared" si="11"/>
        <v>122859</v>
      </c>
      <c r="U51" s="29">
        <f>SUM(U49:U50)</f>
        <v>398659</v>
      </c>
      <c r="V51" s="29">
        <f>SUM(V49:V50)</f>
        <v>3150</v>
      </c>
      <c r="W51" s="26">
        <f>SUM(W49:W50)</f>
        <v>7570</v>
      </c>
      <c r="X51" s="28">
        <f t="shared" si="22"/>
        <v>524668</v>
      </c>
    </row>
    <row r="52" spans="1:24" s="13" customFormat="1" ht="7.5" customHeight="1" x14ac:dyDescent="0.2">
      <c r="A52" s="42"/>
      <c r="B52" s="67"/>
      <c r="C52" s="92" t="s">
        <v>109</v>
      </c>
      <c r="D52" s="81" t="s">
        <v>110</v>
      </c>
      <c r="E52" s="74"/>
      <c r="F52" s="26">
        <v>125846</v>
      </c>
      <c r="G52" s="27">
        <v>14</v>
      </c>
      <c r="H52" s="28">
        <f t="shared" si="2"/>
        <v>125860</v>
      </c>
      <c r="I52" s="29">
        <v>341735</v>
      </c>
      <c r="J52" s="29">
        <v>1920</v>
      </c>
      <c r="K52" s="26">
        <v>3295</v>
      </c>
      <c r="L52" s="28">
        <f t="shared" si="3"/>
        <v>469515</v>
      </c>
      <c r="N52" s="67"/>
      <c r="O52" s="79" t="s">
        <v>111</v>
      </c>
      <c r="P52" s="81" t="s">
        <v>112</v>
      </c>
      <c r="Q52" s="74"/>
      <c r="R52" s="26">
        <v>76279</v>
      </c>
      <c r="S52" s="27">
        <v>13</v>
      </c>
      <c r="T52" s="28">
        <f t="shared" si="11"/>
        <v>76292</v>
      </c>
      <c r="U52" s="29">
        <v>234661</v>
      </c>
      <c r="V52" s="29">
        <v>1909</v>
      </c>
      <c r="W52" s="26">
        <v>3144</v>
      </c>
      <c r="X52" s="28">
        <f t="shared" si="22"/>
        <v>312862</v>
      </c>
    </row>
    <row r="53" spans="1:24" s="13" customFormat="1" ht="7.5" customHeight="1" x14ac:dyDescent="0.2">
      <c r="A53" s="42"/>
      <c r="B53" s="67"/>
      <c r="C53" s="92"/>
      <c r="D53" s="81" t="s">
        <v>113</v>
      </c>
      <c r="E53" s="74"/>
      <c r="F53" s="26">
        <v>34951</v>
      </c>
      <c r="G53" s="27">
        <v>9</v>
      </c>
      <c r="H53" s="28">
        <f t="shared" si="2"/>
        <v>34960</v>
      </c>
      <c r="I53" s="29">
        <v>105653</v>
      </c>
      <c r="J53" s="29">
        <v>595</v>
      </c>
      <c r="K53" s="26">
        <v>979</v>
      </c>
      <c r="L53" s="28">
        <f t="shared" si="3"/>
        <v>141208</v>
      </c>
      <c r="N53" s="67"/>
      <c r="O53" s="79"/>
      <c r="P53" s="81" t="s">
        <v>114</v>
      </c>
      <c r="Q53" s="74"/>
      <c r="R53" s="26">
        <v>11206</v>
      </c>
      <c r="S53" s="27">
        <v>7</v>
      </c>
      <c r="T53" s="28">
        <f t="shared" si="11"/>
        <v>11213</v>
      </c>
      <c r="U53" s="29">
        <v>40372</v>
      </c>
      <c r="V53" s="29">
        <v>236</v>
      </c>
      <c r="W53" s="26">
        <v>421</v>
      </c>
      <c r="X53" s="28">
        <f t="shared" si="22"/>
        <v>51821</v>
      </c>
    </row>
    <row r="54" spans="1:24" s="13" customFormat="1" ht="7.5" customHeight="1" x14ac:dyDescent="0.2">
      <c r="A54" s="42"/>
      <c r="B54" s="67"/>
      <c r="C54" s="92"/>
      <c r="D54" s="81" t="s">
        <v>115</v>
      </c>
      <c r="E54" s="74"/>
      <c r="F54" s="40">
        <v>28593</v>
      </c>
      <c r="G54" s="27">
        <v>3</v>
      </c>
      <c r="H54" s="28">
        <f t="shared" si="2"/>
        <v>28596</v>
      </c>
      <c r="I54" s="40">
        <v>91723</v>
      </c>
      <c r="J54" s="40">
        <v>595</v>
      </c>
      <c r="K54" s="26">
        <v>1067</v>
      </c>
      <c r="L54" s="28">
        <f t="shared" si="3"/>
        <v>120914</v>
      </c>
      <c r="N54" s="67"/>
      <c r="O54" s="79"/>
      <c r="P54" s="81" t="s">
        <v>10</v>
      </c>
      <c r="Q54" s="74"/>
      <c r="R54" s="26">
        <f>SUM(R52:R53)</f>
        <v>87485</v>
      </c>
      <c r="S54" s="27">
        <f>SUM(S52:S53)</f>
        <v>20</v>
      </c>
      <c r="T54" s="28">
        <f t="shared" si="11"/>
        <v>87505</v>
      </c>
      <c r="U54" s="29">
        <f>SUM(U52:U53)</f>
        <v>275033</v>
      </c>
      <c r="V54" s="29">
        <f>SUM(V52:V53)</f>
        <v>2145</v>
      </c>
      <c r="W54" s="26">
        <f>SUM(W52:W53)</f>
        <v>3565</v>
      </c>
      <c r="X54" s="28">
        <f t="shared" si="22"/>
        <v>364683</v>
      </c>
    </row>
    <row r="55" spans="1:24" s="13" customFormat="1" ht="7.5" customHeight="1" x14ac:dyDescent="0.2">
      <c r="A55" s="42"/>
      <c r="B55" s="67"/>
      <c r="C55" s="92"/>
      <c r="D55" s="81" t="s">
        <v>10</v>
      </c>
      <c r="E55" s="74"/>
      <c r="F55" s="40">
        <f>SUM(F52:F54)</f>
        <v>189390</v>
      </c>
      <c r="G55" s="27">
        <f>SUM(G52:G54)</f>
        <v>26</v>
      </c>
      <c r="H55" s="28">
        <f t="shared" ref="H55:H102" si="23">SUM(F55:G55)</f>
        <v>189416</v>
      </c>
      <c r="I55" s="40">
        <f>SUM(I52:I54)</f>
        <v>539111</v>
      </c>
      <c r="J55" s="40">
        <f>SUM(J52:J54)</f>
        <v>3110</v>
      </c>
      <c r="K55" s="40">
        <f>SUM(K52:K54)</f>
        <v>5341</v>
      </c>
      <c r="L55" s="28">
        <f t="shared" ref="L55:L102" si="24">SUM(H55:J55)</f>
        <v>731637</v>
      </c>
      <c r="N55" s="67"/>
      <c r="O55" s="72" t="s">
        <v>116</v>
      </c>
      <c r="P55" s="73"/>
      <c r="Q55" s="74"/>
      <c r="R55" s="26">
        <v>116577</v>
      </c>
      <c r="S55" s="27">
        <v>18</v>
      </c>
      <c r="T55" s="28">
        <f t="shared" si="11"/>
        <v>116595</v>
      </c>
      <c r="U55" s="29">
        <v>278662</v>
      </c>
      <c r="V55" s="29">
        <v>2488</v>
      </c>
      <c r="W55" s="26">
        <v>2283</v>
      </c>
      <c r="X55" s="28">
        <f t="shared" si="22"/>
        <v>397745</v>
      </c>
    </row>
    <row r="56" spans="1:24" s="13" customFormat="1" ht="7.5" customHeight="1" x14ac:dyDescent="0.2">
      <c r="A56" s="42"/>
      <c r="B56" s="67"/>
      <c r="C56" s="78" t="s">
        <v>117</v>
      </c>
      <c r="D56" s="99" t="s">
        <v>118</v>
      </c>
      <c r="E56" s="30" t="s">
        <v>119</v>
      </c>
      <c r="F56" s="26">
        <v>64410</v>
      </c>
      <c r="G56" s="27">
        <v>13</v>
      </c>
      <c r="H56" s="28">
        <f t="shared" si="23"/>
        <v>64423</v>
      </c>
      <c r="I56" s="29">
        <v>239119</v>
      </c>
      <c r="J56" s="29">
        <v>1878</v>
      </c>
      <c r="K56" s="26">
        <v>7517</v>
      </c>
      <c r="L56" s="28">
        <f t="shared" si="24"/>
        <v>305420</v>
      </c>
      <c r="N56" s="67"/>
      <c r="O56" s="89" t="s">
        <v>120</v>
      </c>
      <c r="P56" s="81" t="s">
        <v>121</v>
      </c>
      <c r="Q56" s="74"/>
      <c r="R56" s="26">
        <v>172819</v>
      </c>
      <c r="S56" s="27">
        <v>42</v>
      </c>
      <c r="T56" s="28">
        <f t="shared" si="11"/>
        <v>172861</v>
      </c>
      <c r="U56" s="29">
        <v>467012</v>
      </c>
      <c r="V56" s="29">
        <v>4215</v>
      </c>
      <c r="W56" s="26">
        <v>11592</v>
      </c>
      <c r="X56" s="28">
        <f t="shared" si="22"/>
        <v>644088</v>
      </c>
    </row>
    <row r="57" spans="1:24" s="13" customFormat="1" ht="7.5" customHeight="1" x14ac:dyDescent="0.2">
      <c r="A57" s="42"/>
      <c r="B57" s="67"/>
      <c r="C57" s="79"/>
      <c r="D57" s="99"/>
      <c r="E57" s="30" t="s">
        <v>122</v>
      </c>
      <c r="F57" s="26">
        <v>18890</v>
      </c>
      <c r="G57" s="27">
        <v>3</v>
      </c>
      <c r="H57" s="28">
        <f t="shared" si="23"/>
        <v>18893</v>
      </c>
      <c r="I57" s="29">
        <v>53892</v>
      </c>
      <c r="J57" s="29">
        <v>620</v>
      </c>
      <c r="K57" s="26">
        <v>3184</v>
      </c>
      <c r="L57" s="28">
        <f t="shared" si="24"/>
        <v>73405</v>
      </c>
      <c r="N57" s="67"/>
      <c r="O57" s="90"/>
      <c r="P57" s="81" t="s">
        <v>123</v>
      </c>
      <c r="Q57" s="74"/>
      <c r="R57" s="26">
        <v>123497</v>
      </c>
      <c r="S57" s="27">
        <v>32</v>
      </c>
      <c r="T57" s="28">
        <f t="shared" si="11"/>
        <v>123529</v>
      </c>
      <c r="U57" s="29">
        <v>359220</v>
      </c>
      <c r="V57" s="29">
        <v>2415</v>
      </c>
      <c r="W57" s="26">
        <v>3608</v>
      </c>
      <c r="X57" s="28">
        <f t="shared" si="22"/>
        <v>485164</v>
      </c>
    </row>
    <row r="58" spans="1:24" s="13" customFormat="1" ht="7.5" customHeight="1" x14ac:dyDescent="0.2">
      <c r="A58" s="42"/>
      <c r="B58" s="67"/>
      <c r="C58" s="79"/>
      <c r="D58" s="99"/>
      <c r="E58" s="30" t="s">
        <v>10</v>
      </c>
      <c r="F58" s="40">
        <f>SUM(F56:F57)</f>
        <v>83300</v>
      </c>
      <c r="G58" s="27">
        <f>SUM(G56:G57)</f>
        <v>16</v>
      </c>
      <c r="H58" s="28">
        <f t="shared" si="23"/>
        <v>83316</v>
      </c>
      <c r="I58" s="40">
        <f>SUM(I56:I57)</f>
        <v>293011</v>
      </c>
      <c r="J58" s="40">
        <f>SUM(J56:J57)</f>
        <v>2498</v>
      </c>
      <c r="K58" s="40">
        <f>SUM(K56:K57)</f>
        <v>10701</v>
      </c>
      <c r="L58" s="28">
        <f t="shared" si="24"/>
        <v>378825</v>
      </c>
      <c r="N58" s="67"/>
      <c r="O58" s="101" t="s">
        <v>40</v>
      </c>
      <c r="P58" s="102"/>
      <c r="Q58" s="103"/>
      <c r="R58" s="34">
        <f>SUM(R45:R48,R54:R57,R51)</f>
        <v>1101792</v>
      </c>
      <c r="S58" s="35">
        <f>SUM(S45:S48,S54:S57,S51)</f>
        <v>216</v>
      </c>
      <c r="T58" s="36">
        <f>SUM(R58:S58)</f>
        <v>1102008</v>
      </c>
      <c r="U58" s="34">
        <f>SUM(U45:U48,U54:U57,U51)</f>
        <v>3003835</v>
      </c>
      <c r="V58" s="34">
        <f>SUM(V45:V48,V54:V57,V51)</f>
        <v>27908</v>
      </c>
      <c r="W58" s="34">
        <f>SUM(W45:W48,W54:W57,W51)</f>
        <v>65677</v>
      </c>
      <c r="X58" s="36">
        <f t="shared" si="22"/>
        <v>4133751</v>
      </c>
    </row>
    <row r="59" spans="1:24" ht="7.5" customHeight="1" x14ac:dyDescent="0.15">
      <c r="A59" s="42"/>
      <c r="B59" s="67"/>
      <c r="C59" s="79"/>
      <c r="D59" s="109" t="s">
        <v>124</v>
      </c>
      <c r="E59" s="30" t="s">
        <v>124</v>
      </c>
      <c r="F59" s="26">
        <v>45587</v>
      </c>
      <c r="G59" s="27">
        <v>9</v>
      </c>
      <c r="H59" s="28">
        <f t="shared" si="23"/>
        <v>45596</v>
      </c>
      <c r="I59" s="29">
        <v>172629</v>
      </c>
      <c r="J59" s="29">
        <v>1157</v>
      </c>
      <c r="K59" s="26">
        <v>4806</v>
      </c>
      <c r="L59" s="28">
        <f t="shared" si="24"/>
        <v>219382</v>
      </c>
      <c r="M59" s="13"/>
      <c r="N59" s="66" t="s">
        <v>125</v>
      </c>
      <c r="O59" s="69" t="s">
        <v>126</v>
      </c>
      <c r="P59" s="70"/>
      <c r="Q59" s="71"/>
      <c r="R59" s="26">
        <v>73596</v>
      </c>
      <c r="S59" s="27">
        <v>4</v>
      </c>
      <c r="T59" s="28">
        <f t="shared" si="11"/>
        <v>73600</v>
      </c>
      <c r="U59" s="29">
        <v>167274</v>
      </c>
      <c r="V59" s="29">
        <v>934</v>
      </c>
      <c r="W59" s="26">
        <v>1240</v>
      </c>
      <c r="X59" s="28">
        <f t="shared" si="22"/>
        <v>241808</v>
      </c>
    </row>
    <row r="60" spans="1:24" ht="7.5" customHeight="1" x14ac:dyDescent="0.15">
      <c r="A60" s="42"/>
      <c r="B60" s="67"/>
      <c r="C60" s="79"/>
      <c r="D60" s="110"/>
      <c r="E60" s="30" t="s">
        <v>127</v>
      </c>
      <c r="F60" s="26">
        <v>11599</v>
      </c>
      <c r="G60" s="27">
        <v>3</v>
      </c>
      <c r="H60" s="28">
        <f t="shared" si="23"/>
        <v>11602</v>
      </c>
      <c r="I60" s="29">
        <v>42137</v>
      </c>
      <c r="J60" s="29">
        <v>466</v>
      </c>
      <c r="K60" s="26">
        <v>1813</v>
      </c>
      <c r="L60" s="28">
        <f t="shared" si="24"/>
        <v>54205</v>
      </c>
      <c r="M60" s="13"/>
      <c r="N60" s="67"/>
      <c r="O60" s="89" t="s">
        <v>128</v>
      </c>
      <c r="P60" s="81" t="s">
        <v>129</v>
      </c>
      <c r="Q60" s="74"/>
      <c r="R60" s="26">
        <v>63591</v>
      </c>
      <c r="S60" s="27">
        <v>3</v>
      </c>
      <c r="T60" s="28">
        <f t="shared" si="11"/>
        <v>63594</v>
      </c>
      <c r="U60" s="29">
        <v>140941</v>
      </c>
      <c r="V60" s="29">
        <v>1153</v>
      </c>
      <c r="W60" s="26">
        <v>1182</v>
      </c>
      <c r="X60" s="28">
        <f t="shared" si="22"/>
        <v>205688</v>
      </c>
    </row>
    <row r="61" spans="1:24" ht="7.5" customHeight="1" x14ac:dyDescent="0.15">
      <c r="A61" s="42"/>
      <c r="B61" s="67"/>
      <c r="C61" s="79"/>
      <c r="D61" s="111"/>
      <c r="E61" s="30" t="s">
        <v>10</v>
      </c>
      <c r="F61" s="40">
        <f>SUM(F59:F60)</f>
        <v>57186</v>
      </c>
      <c r="G61" s="27">
        <f>SUM(G59:G60)</f>
        <v>12</v>
      </c>
      <c r="H61" s="28">
        <f t="shared" si="23"/>
        <v>57198</v>
      </c>
      <c r="I61" s="40">
        <f>SUM(I59:I60)</f>
        <v>214766</v>
      </c>
      <c r="J61" s="40">
        <f>SUM(J59:J60)</f>
        <v>1623</v>
      </c>
      <c r="K61" s="40">
        <f>SUM(K59:K60)</f>
        <v>6619</v>
      </c>
      <c r="L61" s="28">
        <f t="shared" si="24"/>
        <v>273587</v>
      </c>
      <c r="M61" s="13"/>
      <c r="N61" s="67"/>
      <c r="O61" s="79"/>
      <c r="P61" s="81" t="s">
        <v>130</v>
      </c>
      <c r="Q61" s="74"/>
      <c r="R61" s="31">
        <v>24035</v>
      </c>
      <c r="S61" s="32">
        <v>2</v>
      </c>
      <c r="T61" s="28">
        <f t="shared" si="11"/>
        <v>24037</v>
      </c>
      <c r="U61" s="33">
        <v>61953</v>
      </c>
      <c r="V61" s="33">
        <v>426</v>
      </c>
      <c r="W61" s="31">
        <v>387</v>
      </c>
      <c r="X61" s="39">
        <f t="shared" si="22"/>
        <v>86416</v>
      </c>
    </row>
    <row r="62" spans="1:24" ht="7.5" customHeight="1" x14ac:dyDescent="0.15">
      <c r="A62" s="42"/>
      <c r="B62" s="67"/>
      <c r="C62" s="79"/>
      <c r="D62" s="99" t="s">
        <v>131</v>
      </c>
      <c r="E62" s="30" t="s">
        <v>132</v>
      </c>
      <c r="F62" s="26">
        <v>57395</v>
      </c>
      <c r="G62" s="27">
        <v>14</v>
      </c>
      <c r="H62" s="28">
        <f t="shared" si="23"/>
        <v>57409</v>
      </c>
      <c r="I62" s="29">
        <v>204419</v>
      </c>
      <c r="J62" s="29">
        <v>1232</v>
      </c>
      <c r="K62" s="26">
        <v>5912</v>
      </c>
      <c r="L62" s="28">
        <f t="shared" si="24"/>
        <v>263060</v>
      </c>
      <c r="M62" s="13"/>
      <c r="N62" s="67"/>
      <c r="O62" s="80"/>
      <c r="P62" s="81" t="s">
        <v>10</v>
      </c>
      <c r="Q62" s="74"/>
      <c r="R62" s="31">
        <f>SUM(R60:R61)</f>
        <v>87626</v>
      </c>
      <c r="S62" s="32">
        <f>SUM(S60:S61)</f>
        <v>5</v>
      </c>
      <c r="T62" s="28">
        <f t="shared" si="11"/>
        <v>87631</v>
      </c>
      <c r="U62" s="33">
        <f>SUM(U60:U61)</f>
        <v>202894</v>
      </c>
      <c r="V62" s="33">
        <f>SUM(V60:V61)</f>
        <v>1579</v>
      </c>
      <c r="W62" s="31">
        <f>SUM(W60:W61)</f>
        <v>1569</v>
      </c>
      <c r="X62" s="39">
        <f t="shared" si="22"/>
        <v>292104</v>
      </c>
    </row>
    <row r="63" spans="1:24" ht="7.5" customHeight="1" x14ac:dyDescent="0.15">
      <c r="A63" s="42"/>
      <c r="B63" s="67"/>
      <c r="C63" s="79"/>
      <c r="D63" s="99"/>
      <c r="E63" s="30" t="s">
        <v>133</v>
      </c>
      <c r="F63" s="26">
        <v>26173</v>
      </c>
      <c r="G63" s="27">
        <v>6</v>
      </c>
      <c r="H63" s="28">
        <f t="shared" si="23"/>
        <v>26179</v>
      </c>
      <c r="I63" s="29">
        <v>104978</v>
      </c>
      <c r="J63" s="29">
        <v>453</v>
      </c>
      <c r="K63" s="26">
        <v>1929</v>
      </c>
      <c r="L63" s="28">
        <f t="shared" si="24"/>
        <v>131610</v>
      </c>
      <c r="M63" s="13"/>
      <c r="N63" s="67"/>
      <c r="O63" s="78" t="s">
        <v>134</v>
      </c>
      <c r="P63" s="81" t="s">
        <v>135</v>
      </c>
      <c r="Q63" s="74"/>
      <c r="R63" s="31">
        <v>136873</v>
      </c>
      <c r="S63" s="32">
        <v>32</v>
      </c>
      <c r="T63" s="28">
        <f t="shared" si="11"/>
        <v>136905</v>
      </c>
      <c r="U63" s="33">
        <v>347589</v>
      </c>
      <c r="V63" s="33">
        <v>2360</v>
      </c>
      <c r="W63" s="31">
        <v>3954</v>
      </c>
      <c r="X63" s="39">
        <f t="shared" si="22"/>
        <v>486854</v>
      </c>
    </row>
    <row r="64" spans="1:24" ht="7.5" customHeight="1" x14ac:dyDescent="0.15">
      <c r="A64" s="42"/>
      <c r="B64" s="67"/>
      <c r="C64" s="79"/>
      <c r="D64" s="99"/>
      <c r="E64" s="30" t="s">
        <v>10</v>
      </c>
      <c r="F64" s="40">
        <f>SUM(F62:F63)</f>
        <v>83568</v>
      </c>
      <c r="G64" s="27">
        <f>SUM(G62:G63)</f>
        <v>20</v>
      </c>
      <c r="H64" s="28">
        <f t="shared" si="23"/>
        <v>83588</v>
      </c>
      <c r="I64" s="26">
        <f>SUM(I62:I63)</f>
        <v>309397</v>
      </c>
      <c r="J64" s="26">
        <f>SUM(J62:J63)</f>
        <v>1685</v>
      </c>
      <c r="K64" s="26">
        <f>SUM(K62:K63)</f>
        <v>7841</v>
      </c>
      <c r="L64" s="28">
        <f t="shared" si="24"/>
        <v>394670</v>
      </c>
      <c r="M64" s="13"/>
      <c r="N64" s="67"/>
      <c r="O64" s="79"/>
      <c r="P64" s="81" t="s">
        <v>136</v>
      </c>
      <c r="Q64" s="74"/>
      <c r="R64" s="31">
        <v>57517</v>
      </c>
      <c r="S64" s="32">
        <v>12</v>
      </c>
      <c r="T64" s="28">
        <f t="shared" si="11"/>
        <v>57529</v>
      </c>
      <c r="U64" s="33">
        <v>190564</v>
      </c>
      <c r="V64" s="33">
        <v>877</v>
      </c>
      <c r="W64" s="31">
        <v>1420</v>
      </c>
      <c r="X64" s="39">
        <f t="shared" si="22"/>
        <v>248970</v>
      </c>
    </row>
    <row r="65" spans="1:24" ht="7.5" customHeight="1" x14ac:dyDescent="0.15">
      <c r="A65" s="42"/>
      <c r="B65" s="67"/>
      <c r="C65" s="80"/>
      <c r="D65" s="81" t="s">
        <v>137</v>
      </c>
      <c r="E65" s="74"/>
      <c r="F65" s="26">
        <v>100603</v>
      </c>
      <c r="G65" s="27">
        <v>17</v>
      </c>
      <c r="H65" s="28">
        <f t="shared" si="23"/>
        <v>100620</v>
      </c>
      <c r="I65" s="29">
        <v>318615</v>
      </c>
      <c r="J65" s="29">
        <v>1613</v>
      </c>
      <c r="K65" s="26">
        <v>3092</v>
      </c>
      <c r="L65" s="28">
        <f t="shared" si="24"/>
        <v>420848</v>
      </c>
      <c r="M65" s="13"/>
      <c r="N65" s="67"/>
      <c r="O65" s="80"/>
      <c r="P65" s="81" t="s">
        <v>10</v>
      </c>
      <c r="Q65" s="74"/>
      <c r="R65" s="26">
        <f>SUM(R63:R64)</f>
        <v>194390</v>
      </c>
      <c r="S65" s="27">
        <f>SUM(S63:S64)</f>
        <v>44</v>
      </c>
      <c r="T65" s="28">
        <f t="shared" si="11"/>
        <v>194434</v>
      </c>
      <c r="U65" s="29">
        <f>SUM(U63:U64)</f>
        <v>538153</v>
      </c>
      <c r="V65" s="29">
        <f>SUM(V63:V64)</f>
        <v>3237</v>
      </c>
      <c r="W65" s="26">
        <f>SUM(W63:W64)</f>
        <v>5374</v>
      </c>
      <c r="X65" s="28">
        <f t="shared" si="22"/>
        <v>735824</v>
      </c>
    </row>
    <row r="66" spans="1:24" ht="7.5" customHeight="1" x14ac:dyDescent="0.15">
      <c r="A66" s="42"/>
      <c r="B66" s="67"/>
      <c r="C66" s="78" t="s">
        <v>138</v>
      </c>
      <c r="D66" s="96" t="s">
        <v>139</v>
      </c>
      <c r="E66" s="25" t="s">
        <v>140</v>
      </c>
      <c r="F66" s="26">
        <v>98759</v>
      </c>
      <c r="G66" s="27">
        <v>15</v>
      </c>
      <c r="H66" s="28">
        <f t="shared" si="23"/>
        <v>98774</v>
      </c>
      <c r="I66" s="29">
        <v>287550</v>
      </c>
      <c r="J66" s="29">
        <v>1675</v>
      </c>
      <c r="K66" s="26">
        <v>5942</v>
      </c>
      <c r="L66" s="28">
        <f t="shared" si="24"/>
        <v>387999</v>
      </c>
      <c r="M66" s="13"/>
      <c r="N66" s="67"/>
      <c r="O66" s="78" t="s">
        <v>141</v>
      </c>
      <c r="P66" s="81" t="s">
        <v>125</v>
      </c>
      <c r="Q66" s="74"/>
      <c r="R66" s="26">
        <v>126118</v>
      </c>
      <c r="S66" s="27">
        <v>23</v>
      </c>
      <c r="T66" s="28">
        <f t="shared" si="11"/>
        <v>126141</v>
      </c>
      <c r="U66" s="29">
        <v>411349</v>
      </c>
      <c r="V66" s="29">
        <v>2346</v>
      </c>
      <c r="W66" s="26">
        <v>6168</v>
      </c>
      <c r="X66" s="39">
        <f t="shared" si="22"/>
        <v>539836</v>
      </c>
    </row>
    <row r="67" spans="1:24" ht="7.5" customHeight="1" x14ac:dyDescent="0.15">
      <c r="A67" s="42"/>
      <c r="B67" s="67"/>
      <c r="C67" s="79"/>
      <c r="D67" s="112"/>
      <c r="E67" s="25" t="s">
        <v>142</v>
      </c>
      <c r="F67" s="26">
        <v>32963</v>
      </c>
      <c r="G67" s="27">
        <v>1</v>
      </c>
      <c r="H67" s="28">
        <f t="shared" si="23"/>
        <v>32964</v>
      </c>
      <c r="I67" s="29">
        <v>72173</v>
      </c>
      <c r="J67" s="29">
        <v>374</v>
      </c>
      <c r="K67" s="26">
        <v>1161</v>
      </c>
      <c r="L67" s="28">
        <f t="shared" si="24"/>
        <v>105511</v>
      </c>
      <c r="M67" s="13"/>
      <c r="N67" s="67"/>
      <c r="O67" s="80"/>
      <c r="P67" s="81" t="s">
        <v>143</v>
      </c>
      <c r="Q67" s="74"/>
      <c r="R67" s="26">
        <v>75386</v>
      </c>
      <c r="S67" s="27">
        <v>13</v>
      </c>
      <c r="T67" s="28">
        <f t="shared" si="11"/>
        <v>75399</v>
      </c>
      <c r="U67" s="29">
        <v>229123</v>
      </c>
      <c r="V67" s="29">
        <v>1222</v>
      </c>
      <c r="W67" s="26">
        <v>1928</v>
      </c>
      <c r="X67" s="28">
        <f t="shared" si="22"/>
        <v>305744</v>
      </c>
    </row>
    <row r="68" spans="1:24" ht="7.5" customHeight="1" x14ac:dyDescent="0.15">
      <c r="A68" s="42"/>
      <c r="B68" s="67"/>
      <c r="C68" s="79"/>
      <c r="D68" s="112"/>
      <c r="E68" s="30" t="s">
        <v>10</v>
      </c>
      <c r="F68" s="40">
        <f>SUM(F66:F67)</f>
        <v>131722</v>
      </c>
      <c r="G68" s="27">
        <f>SUM(G66:G67)</f>
        <v>16</v>
      </c>
      <c r="H68" s="28">
        <f t="shared" si="23"/>
        <v>131738</v>
      </c>
      <c r="I68" s="26">
        <f>SUM(I66:I67)</f>
        <v>359723</v>
      </c>
      <c r="J68" s="26">
        <f>SUM(J66:J67)</f>
        <v>2049</v>
      </c>
      <c r="K68" s="26">
        <f>SUM(K66:K67)</f>
        <v>7103</v>
      </c>
      <c r="L68" s="28">
        <f t="shared" si="24"/>
        <v>493510</v>
      </c>
      <c r="M68" s="13"/>
      <c r="N68" s="67"/>
      <c r="O68" s="78" t="s">
        <v>144</v>
      </c>
      <c r="P68" s="81" t="s">
        <v>145</v>
      </c>
      <c r="Q68" s="74"/>
      <c r="R68" s="26">
        <v>105802</v>
      </c>
      <c r="S68" s="27">
        <v>11</v>
      </c>
      <c r="T68" s="28">
        <f t="shared" si="11"/>
        <v>105813</v>
      </c>
      <c r="U68" s="29">
        <v>300839</v>
      </c>
      <c r="V68" s="29">
        <v>1607</v>
      </c>
      <c r="W68" s="26">
        <v>2266</v>
      </c>
      <c r="X68" s="28">
        <f t="shared" si="22"/>
        <v>408259</v>
      </c>
    </row>
    <row r="69" spans="1:24" ht="7.5" customHeight="1" x14ac:dyDescent="0.15">
      <c r="A69" s="42"/>
      <c r="B69" s="67"/>
      <c r="C69" s="79"/>
      <c r="D69" s="96" t="s">
        <v>146</v>
      </c>
      <c r="E69" s="30" t="s">
        <v>147</v>
      </c>
      <c r="F69" s="26">
        <v>24659</v>
      </c>
      <c r="G69" s="27">
        <v>2</v>
      </c>
      <c r="H69" s="28">
        <f t="shared" ref="H69:H75" si="25">SUM(F69:G69)</f>
        <v>24661</v>
      </c>
      <c r="I69" s="29">
        <v>91493</v>
      </c>
      <c r="J69" s="29">
        <v>529</v>
      </c>
      <c r="K69" s="26">
        <v>2448</v>
      </c>
      <c r="L69" s="28">
        <f t="shared" ref="L69:L75" si="26">SUM(H69:J69)</f>
        <v>116683</v>
      </c>
      <c r="M69" s="13"/>
      <c r="N69" s="67"/>
      <c r="O69" s="79"/>
      <c r="P69" s="81" t="s">
        <v>148</v>
      </c>
      <c r="Q69" s="74"/>
      <c r="R69" s="31">
        <v>20241</v>
      </c>
      <c r="S69" s="32">
        <v>0</v>
      </c>
      <c r="T69" s="28">
        <f t="shared" si="11"/>
        <v>20241</v>
      </c>
      <c r="U69" s="33">
        <v>66285</v>
      </c>
      <c r="V69" s="33">
        <v>364</v>
      </c>
      <c r="W69" s="31">
        <v>609</v>
      </c>
      <c r="X69" s="28">
        <f t="shared" si="22"/>
        <v>86890</v>
      </c>
    </row>
    <row r="70" spans="1:24" ht="7.5" customHeight="1" x14ac:dyDescent="0.15">
      <c r="A70" s="42"/>
      <c r="B70" s="67"/>
      <c r="C70" s="79"/>
      <c r="D70" s="97"/>
      <c r="E70" s="30" t="s">
        <v>149</v>
      </c>
      <c r="F70" s="26">
        <v>9988</v>
      </c>
      <c r="G70" s="27">
        <v>1</v>
      </c>
      <c r="H70" s="28">
        <f t="shared" si="25"/>
        <v>9989</v>
      </c>
      <c r="I70" s="29">
        <v>27558</v>
      </c>
      <c r="J70" s="29">
        <v>286</v>
      </c>
      <c r="K70" s="26">
        <v>1757</v>
      </c>
      <c r="L70" s="28">
        <f t="shared" si="26"/>
        <v>37833</v>
      </c>
      <c r="M70" s="13"/>
      <c r="N70" s="67"/>
      <c r="O70" s="80"/>
      <c r="P70" s="81" t="s">
        <v>10</v>
      </c>
      <c r="Q70" s="74"/>
      <c r="R70" s="26">
        <f>SUM(R68:R69)</f>
        <v>126043</v>
      </c>
      <c r="S70" s="27">
        <f>SUM(S68:S69)</f>
        <v>11</v>
      </c>
      <c r="T70" s="28">
        <f t="shared" si="11"/>
        <v>126054</v>
      </c>
      <c r="U70" s="29">
        <f>SUM(U68:U69)</f>
        <v>367124</v>
      </c>
      <c r="V70" s="29">
        <f>SUM(V68:V69)</f>
        <v>1971</v>
      </c>
      <c r="W70" s="26">
        <f>SUM(W68:W69)</f>
        <v>2875</v>
      </c>
      <c r="X70" s="28">
        <f t="shared" si="22"/>
        <v>495149</v>
      </c>
    </row>
    <row r="71" spans="1:24" ht="7.5" customHeight="1" x14ac:dyDescent="0.15">
      <c r="A71" s="42"/>
      <c r="B71" s="67"/>
      <c r="C71" s="79"/>
      <c r="D71" s="97"/>
      <c r="E71" s="30" t="s">
        <v>150</v>
      </c>
      <c r="F71" s="26">
        <v>15381</v>
      </c>
      <c r="G71" s="27">
        <v>0</v>
      </c>
      <c r="H71" s="28">
        <f t="shared" si="25"/>
        <v>15381</v>
      </c>
      <c r="I71" s="29">
        <v>53520</v>
      </c>
      <c r="J71" s="29">
        <v>473</v>
      </c>
      <c r="K71" s="26">
        <v>2296</v>
      </c>
      <c r="L71" s="28">
        <f t="shared" si="26"/>
        <v>69374</v>
      </c>
      <c r="M71" s="13"/>
      <c r="N71" s="68"/>
      <c r="O71" s="101" t="s">
        <v>40</v>
      </c>
      <c r="P71" s="102"/>
      <c r="Q71" s="103"/>
      <c r="R71" s="34">
        <f>SUM(R59,R65:R67,R70,R62)</f>
        <v>683159</v>
      </c>
      <c r="S71" s="35">
        <f>SUM(S59,S65:S67,S70,S62)</f>
        <v>100</v>
      </c>
      <c r="T71" s="36">
        <f t="shared" si="11"/>
        <v>683259</v>
      </c>
      <c r="U71" s="34">
        <f>SUM(U59,U65:U67,U70,U62)</f>
        <v>1915917</v>
      </c>
      <c r="V71" s="34">
        <f>SUM(V59,V65:V67,V70,V62)</f>
        <v>11289</v>
      </c>
      <c r="W71" s="34">
        <f>SUM(W59,W65:W67,W70,W62)</f>
        <v>19154</v>
      </c>
      <c r="X71" s="36">
        <f t="shared" si="22"/>
        <v>2610465</v>
      </c>
    </row>
    <row r="72" spans="1:24" ht="7.5" customHeight="1" x14ac:dyDescent="0.15">
      <c r="A72" s="42"/>
      <c r="B72" s="67"/>
      <c r="C72" s="79"/>
      <c r="D72" s="98"/>
      <c r="E72" s="30" t="s">
        <v>10</v>
      </c>
      <c r="F72" s="40">
        <f>SUM(F69:F71)</f>
        <v>50028</v>
      </c>
      <c r="G72" s="27">
        <f>SUM(G69:G71)</f>
        <v>3</v>
      </c>
      <c r="H72" s="28">
        <f t="shared" si="25"/>
        <v>50031</v>
      </c>
      <c r="I72" s="26">
        <f t="shared" ref="I72:K72" si="27">SUM(I69:I71)</f>
        <v>172571</v>
      </c>
      <c r="J72" s="26">
        <f t="shared" si="27"/>
        <v>1288</v>
      </c>
      <c r="K72" s="26">
        <f t="shared" si="27"/>
        <v>6501</v>
      </c>
      <c r="L72" s="28">
        <f t="shared" si="26"/>
        <v>223890</v>
      </c>
      <c r="M72" s="13"/>
      <c r="N72" s="66" t="s">
        <v>151</v>
      </c>
      <c r="O72" s="69" t="s">
        <v>152</v>
      </c>
      <c r="P72" s="70"/>
      <c r="Q72" s="71"/>
      <c r="R72" s="31">
        <v>88554</v>
      </c>
      <c r="S72" s="32">
        <v>12</v>
      </c>
      <c r="T72" s="39">
        <f t="shared" si="11"/>
        <v>88566</v>
      </c>
      <c r="U72" s="33">
        <v>210941</v>
      </c>
      <c r="V72" s="33">
        <v>1128</v>
      </c>
      <c r="W72" s="31">
        <v>1785</v>
      </c>
      <c r="X72" s="39">
        <f t="shared" si="22"/>
        <v>300635</v>
      </c>
    </row>
    <row r="73" spans="1:24" ht="7.5" customHeight="1" x14ac:dyDescent="0.15">
      <c r="A73" s="42"/>
      <c r="B73" s="67"/>
      <c r="C73" s="79"/>
      <c r="D73" s="109" t="s">
        <v>153</v>
      </c>
      <c r="E73" s="30" t="s">
        <v>154</v>
      </c>
      <c r="F73" s="26">
        <v>77498</v>
      </c>
      <c r="G73" s="27">
        <v>4</v>
      </c>
      <c r="H73" s="28">
        <f t="shared" si="25"/>
        <v>77502</v>
      </c>
      <c r="I73" s="29">
        <v>179173</v>
      </c>
      <c r="J73" s="29">
        <v>972</v>
      </c>
      <c r="K73" s="26">
        <v>1575</v>
      </c>
      <c r="L73" s="28">
        <f t="shared" si="26"/>
        <v>257647</v>
      </c>
      <c r="M73" s="13"/>
      <c r="N73" s="67"/>
      <c r="O73" s="89" t="s">
        <v>155</v>
      </c>
      <c r="P73" s="81" t="s">
        <v>156</v>
      </c>
      <c r="Q73" s="74"/>
      <c r="R73" s="26">
        <v>69727</v>
      </c>
      <c r="S73" s="27">
        <v>19</v>
      </c>
      <c r="T73" s="28">
        <f t="shared" si="11"/>
        <v>69746</v>
      </c>
      <c r="U73" s="29">
        <v>173510</v>
      </c>
      <c r="V73" s="29">
        <v>1117</v>
      </c>
      <c r="W73" s="26">
        <v>1476</v>
      </c>
      <c r="X73" s="28">
        <f t="shared" si="22"/>
        <v>244373</v>
      </c>
    </row>
    <row r="74" spans="1:24" ht="7.5" customHeight="1" x14ac:dyDescent="0.15">
      <c r="A74" s="42"/>
      <c r="B74" s="67"/>
      <c r="C74" s="79"/>
      <c r="D74" s="110"/>
      <c r="E74" s="30" t="s">
        <v>157</v>
      </c>
      <c r="F74" s="26">
        <v>20448</v>
      </c>
      <c r="G74" s="27">
        <v>0</v>
      </c>
      <c r="H74" s="28">
        <f t="shared" si="25"/>
        <v>20448</v>
      </c>
      <c r="I74" s="29">
        <v>60178</v>
      </c>
      <c r="J74" s="29">
        <v>317</v>
      </c>
      <c r="K74" s="26">
        <v>801</v>
      </c>
      <c r="L74" s="28">
        <f t="shared" si="26"/>
        <v>80943</v>
      </c>
      <c r="M74" s="5"/>
      <c r="N74" s="67"/>
      <c r="O74" s="79"/>
      <c r="P74" s="81" t="s">
        <v>158</v>
      </c>
      <c r="Q74" s="74"/>
      <c r="R74" s="31">
        <v>30226</v>
      </c>
      <c r="S74" s="32">
        <v>10</v>
      </c>
      <c r="T74" s="28">
        <f t="shared" si="11"/>
        <v>30236</v>
      </c>
      <c r="U74" s="33">
        <v>109053</v>
      </c>
      <c r="V74" s="33">
        <v>676</v>
      </c>
      <c r="W74" s="31">
        <v>1401</v>
      </c>
      <c r="X74" s="39">
        <f t="shared" si="22"/>
        <v>139965</v>
      </c>
    </row>
    <row r="75" spans="1:24" ht="7.5" customHeight="1" x14ac:dyDescent="0.15">
      <c r="A75" s="42"/>
      <c r="B75" s="67"/>
      <c r="C75" s="79"/>
      <c r="D75" s="111"/>
      <c r="E75" s="30" t="s">
        <v>10</v>
      </c>
      <c r="F75" s="40">
        <f>SUM(F73:F74)</f>
        <v>97946</v>
      </c>
      <c r="G75" s="27">
        <f>SUM(G73:G74)</f>
        <v>4</v>
      </c>
      <c r="H75" s="28">
        <f t="shared" si="25"/>
        <v>97950</v>
      </c>
      <c r="I75" s="26">
        <f>SUM(I73:I74)</f>
        <v>239351</v>
      </c>
      <c r="J75" s="26">
        <f>SUM(J73:J74)</f>
        <v>1289</v>
      </c>
      <c r="K75" s="26">
        <f>SUM(K73:K74)</f>
        <v>2376</v>
      </c>
      <c r="L75" s="28">
        <f t="shared" si="26"/>
        <v>338590</v>
      </c>
      <c r="M75" s="5"/>
      <c r="N75" s="67"/>
      <c r="O75" s="80"/>
      <c r="P75" s="81" t="s">
        <v>10</v>
      </c>
      <c r="Q75" s="74"/>
      <c r="R75" s="31">
        <f>SUM(R73:R74)</f>
        <v>99953</v>
      </c>
      <c r="S75" s="32">
        <f>SUM(S73:S74)</f>
        <v>29</v>
      </c>
      <c r="T75" s="28">
        <f t="shared" si="11"/>
        <v>99982</v>
      </c>
      <c r="U75" s="33">
        <f>SUM(U73:U74)</f>
        <v>282563</v>
      </c>
      <c r="V75" s="33">
        <f>SUM(V73:V74)</f>
        <v>1793</v>
      </c>
      <c r="W75" s="31">
        <f>SUM(W73:W74)</f>
        <v>2877</v>
      </c>
      <c r="X75" s="39">
        <f t="shared" si="22"/>
        <v>384338</v>
      </c>
    </row>
    <row r="76" spans="1:24" ht="7.5" customHeight="1" x14ac:dyDescent="0.15">
      <c r="A76" s="42"/>
      <c r="B76" s="67"/>
      <c r="C76" s="79"/>
      <c r="D76" s="96" t="s">
        <v>159</v>
      </c>
      <c r="E76" s="30" t="s">
        <v>159</v>
      </c>
      <c r="F76" s="26">
        <v>14185</v>
      </c>
      <c r="G76" s="27">
        <v>5</v>
      </c>
      <c r="H76" s="28">
        <f t="shared" si="23"/>
        <v>14190</v>
      </c>
      <c r="I76" s="29">
        <v>54923</v>
      </c>
      <c r="J76" s="29">
        <v>343</v>
      </c>
      <c r="K76" s="26">
        <v>1138</v>
      </c>
      <c r="L76" s="28">
        <f t="shared" si="24"/>
        <v>69456</v>
      </c>
      <c r="M76" s="5"/>
      <c r="N76" s="67"/>
      <c r="O76" s="72" t="s">
        <v>160</v>
      </c>
      <c r="P76" s="73"/>
      <c r="Q76" s="74"/>
      <c r="R76" s="26">
        <v>148802</v>
      </c>
      <c r="S76" s="27">
        <v>30</v>
      </c>
      <c r="T76" s="28">
        <f t="shared" si="11"/>
        <v>148832</v>
      </c>
      <c r="U76" s="29">
        <v>370023</v>
      </c>
      <c r="V76" s="29">
        <v>2681</v>
      </c>
      <c r="W76" s="26">
        <v>3613</v>
      </c>
      <c r="X76" s="28">
        <f t="shared" si="22"/>
        <v>521536</v>
      </c>
    </row>
    <row r="77" spans="1:24" ht="7.5" customHeight="1" x14ac:dyDescent="0.15">
      <c r="A77" s="42"/>
      <c r="B77" s="67"/>
      <c r="C77" s="79"/>
      <c r="D77" s="97"/>
      <c r="E77" s="30" t="s">
        <v>161</v>
      </c>
      <c r="F77" s="26">
        <v>18137</v>
      </c>
      <c r="G77" s="27">
        <v>1</v>
      </c>
      <c r="H77" s="28">
        <f t="shared" si="23"/>
        <v>18138</v>
      </c>
      <c r="I77" s="29">
        <v>68229</v>
      </c>
      <c r="J77" s="29">
        <v>471</v>
      </c>
      <c r="K77" s="26">
        <v>2102</v>
      </c>
      <c r="L77" s="28">
        <f t="shared" si="24"/>
        <v>86838</v>
      </c>
      <c r="M77" s="5"/>
      <c r="N77" s="67"/>
      <c r="O77" s="72" t="s">
        <v>162</v>
      </c>
      <c r="P77" s="73"/>
      <c r="Q77" s="74"/>
      <c r="R77" s="26">
        <v>96130</v>
      </c>
      <c r="S77" s="27">
        <v>19</v>
      </c>
      <c r="T77" s="28">
        <f t="shared" si="11"/>
        <v>96149</v>
      </c>
      <c r="U77" s="29">
        <v>203377</v>
      </c>
      <c r="V77" s="29">
        <v>1214</v>
      </c>
      <c r="W77" s="26">
        <v>1731</v>
      </c>
      <c r="X77" s="28">
        <f t="shared" si="22"/>
        <v>300740</v>
      </c>
    </row>
    <row r="78" spans="1:24" ht="7.5" customHeight="1" x14ac:dyDescent="0.15">
      <c r="A78" s="42"/>
      <c r="B78" s="67"/>
      <c r="C78" s="79"/>
      <c r="D78" s="97"/>
      <c r="E78" s="30" t="s">
        <v>163</v>
      </c>
      <c r="F78" s="45">
        <v>13034</v>
      </c>
      <c r="G78" s="46">
        <v>2</v>
      </c>
      <c r="H78" s="28">
        <f t="shared" si="23"/>
        <v>13036</v>
      </c>
      <c r="I78" s="48">
        <v>44560</v>
      </c>
      <c r="J78" s="48">
        <v>453</v>
      </c>
      <c r="K78" s="45">
        <v>2180</v>
      </c>
      <c r="L78" s="28">
        <f t="shared" si="24"/>
        <v>58049</v>
      </c>
      <c r="M78" s="5"/>
      <c r="N78" s="68"/>
      <c r="O78" s="101" t="s">
        <v>40</v>
      </c>
      <c r="P78" s="102"/>
      <c r="Q78" s="103"/>
      <c r="R78" s="34">
        <f>SUM(R75:R77,R72)</f>
        <v>433439</v>
      </c>
      <c r="S78" s="37">
        <f>SUM(S75:S77,S72)</f>
        <v>90</v>
      </c>
      <c r="T78" s="36">
        <f t="shared" si="11"/>
        <v>433529</v>
      </c>
      <c r="U78" s="38">
        <f>SUM(U75:U77,U72)</f>
        <v>1066904</v>
      </c>
      <c r="V78" s="38">
        <f>SUM(V75:V77,V72)</f>
        <v>6816</v>
      </c>
      <c r="W78" s="34">
        <f>SUM(W75:W77,W72)</f>
        <v>10006</v>
      </c>
      <c r="X78" s="36">
        <f t="shared" si="22"/>
        <v>1507249</v>
      </c>
    </row>
    <row r="79" spans="1:24" ht="7.5" customHeight="1" x14ac:dyDescent="0.15">
      <c r="A79" s="42"/>
      <c r="B79" s="67"/>
      <c r="C79" s="80"/>
      <c r="D79" s="98"/>
      <c r="E79" s="30" t="s">
        <v>10</v>
      </c>
      <c r="F79" s="40">
        <f>SUM(F76:F78)</f>
        <v>45356</v>
      </c>
      <c r="G79" s="27">
        <f>SUM(G76:G78)</f>
        <v>8</v>
      </c>
      <c r="H79" s="28">
        <f t="shared" si="23"/>
        <v>45364</v>
      </c>
      <c r="I79" s="26">
        <f t="shared" ref="I79:K79" si="28">SUM(I76:I78)</f>
        <v>167712</v>
      </c>
      <c r="J79" s="26">
        <f t="shared" si="28"/>
        <v>1267</v>
      </c>
      <c r="K79" s="26">
        <f t="shared" si="28"/>
        <v>5420</v>
      </c>
      <c r="L79" s="28">
        <f t="shared" si="24"/>
        <v>214343</v>
      </c>
      <c r="M79" s="5"/>
      <c r="N79" s="66" t="s">
        <v>164</v>
      </c>
      <c r="O79" s="93" t="s">
        <v>165</v>
      </c>
      <c r="P79" s="108" t="s">
        <v>166</v>
      </c>
      <c r="Q79" s="71"/>
      <c r="R79" s="14">
        <v>108487</v>
      </c>
      <c r="S79" s="15">
        <v>4</v>
      </c>
      <c r="T79" s="16">
        <f t="shared" si="11"/>
        <v>108491</v>
      </c>
      <c r="U79" s="17">
        <v>398118</v>
      </c>
      <c r="V79" s="17">
        <v>2550</v>
      </c>
      <c r="W79" s="14">
        <v>9729</v>
      </c>
      <c r="X79" s="16">
        <f t="shared" si="22"/>
        <v>509159</v>
      </c>
    </row>
    <row r="80" spans="1:24" ht="7.5" customHeight="1" x14ac:dyDescent="0.15">
      <c r="A80" s="42"/>
      <c r="B80" s="67"/>
      <c r="C80" s="78" t="s">
        <v>167</v>
      </c>
      <c r="D80" s="99" t="s">
        <v>168</v>
      </c>
      <c r="E80" s="30" t="s">
        <v>169</v>
      </c>
      <c r="F80" s="45">
        <v>42005</v>
      </c>
      <c r="G80" s="46">
        <v>14</v>
      </c>
      <c r="H80" s="47">
        <f>SUM(F80:G80)</f>
        <v>42019</v>
      </c>
      <c r="I80" s="48">
        <v>42389</v>
      </c>
      <c r="J80" s="48">
        <v>1500</v>
      </c>
      <c r="K80" s="45">
        <v>8005</v>
      </c>
      <c r="L80" s="47">
        <f>SUM(H80:J80)</f>
        <v>85908</v>
      </c>
      <c r="M80" s="5"/>
      <c r="N80" s="67"/>
      <c r="O80" s="79"/>
      <c r="P80" s="81" t="s">
        <v>170</v>
      </c>
      <c r="Q80" s="74"/>
      <c r="R80" s="26">
        <v>80333</v>
      </c>
      <c r="S80" s="27">
        <v>8</v>
      </c>
      <c r="T80" s="28">
        <f t="shared" si="11"/>
        <v>80341</v>
      </c>
      <c r="U80" s="29">
        <v>289248</v>
      </c>
      <c r="V80" s="29">
        <v>1400</v>
      </c>
      <c r="W80" s="26">
        <v>3286</v>
      </c>
      <c r="X80" s="28">
        <f t="shared" si="22"/>
        <v>370989</v>
      </c>
    </row>
    <row r="81" spans="1:24" ht="7.5" customHeight="1" x14ac:dyDescent="0.15">
      <c r="A81" s="42"/>
      <c r="B81" s="67"/>
      <c r="C81" s="79"/>
      <c r="D81" s="99"/>
      <c r="E81" s="30" t="s">
        <v>171</v>
      </c>
      <c r="F81" s="45">
        <v>12503</v>
      </c>
      <c r="G81" s="46">
        <v>5</v>
      </c>
      <c r="H81" s="47">
        <f>SUM(F81:G81)</f>
        <v>12508</v>
      </c>
      <c r="I81" s="48">
        <v>15489</v>
      </c>
      <c r="J81" s="48">
        <v>439</v>
      </c>
      <c r="K81" s="45">
        <v>1980</v>
      </c>
      <c r="L81" s="47">
        <f>SUM(H81:J81)</f>
        <v>28436</v>
      </c>
      <c r="M81" s="5"/>
      <c r="N81" s="67"/>
      <c r="O81" s="79"/>
      <c r="P81" s="81" t="s">
        <v>172</v>
      </c>
      <c r="Q81" s="74"/>
      <c r="R81" s="26">
        <v>91953</v>
      </c>
      <c r="S81" s="27">
        <v>6</v>
      </c>
      <c r="T81" s="28">
        <f t="shared" si="11"/>
        <v>91959</v>
      </c>
      <c r="U81" s="29">
        <v>251224</v>
      </c>
      <c r="V81" s="29">
        <v>1252</v>
      </c>
      <c r="W81" s="26">
        <v>2218</v>
      </c>
      <c r="X81" s="28">
        <f t="shared" ref="X81:X97" si="29">SUM(T81:V81)</f>
        <v>344435</v>
      </c>
    </row>
    <row r="82" spans="1:24" ht="7.5" customHeight="1" x14ac:dyDescent="0.15">
      <c r="A82" s="42"/>
      <c r="B82" s="67"/>
      <c r="C82" s="79"/>
      <c r="D82" s="99"/>
      <c r="E82" s="30" t="s">
        <v>10</v>
      </c>
      <c r="F82" s="40">
        <f>SUM(F80:F81)</f>
        <v>54508</v>
      </c>
      <c r="G82" s="27">
        <f>SUM(G80:G81)</f>
        <v>19</v>
      </c>
      <c r="H82" s="28">
        <f>SUM(F82:G82)</f>
        <v>54527</v>
      </c>
      <c r="I82" s="40">
        <f>SUM(I80:I81)</f>
        <v>57878</v>
      </c>
      <c r="J82" s="40">
        <f>SUM(J80:J81)</f>
        <v>1939</v>
      </c>
      <c r="K82" s="40">
        <f>SUM(K80:K81)</f>
        <v>9985</v>
      </c>
      <c r="L82" s="47">
        <f>SUM(H82:J82)</f>
        <v>114344</v>
      </c>
      <c r="M82" s="5"/>
      <c r="N82" s="67"/>
      <c r="O82" s="80"/>
      <c r="P82" s="81" t="s">
        <v>173</v>
      </c>
      <c r="Q82" s="74"/>
      <c r="R82" s="26">
        <v>43372</v>
      </c>
      <c r="S82" s="27">
        <v>4</v>
      </c>
      <c r="T82" s="28">
        <f t="shared" si="11"/>
        <v>43376</v>
      </c>
      <c r="U82" s="29">
        <v>126420</v>
      </c>
      <c r="V82" s="29">
        <v>536</v>
      </c>
      <c r="W82" s="26">
        <v>1080</v>
      </c>
      <c r="X82" s="28">
        <f t="shared" si="29"/>
        <v>170332</v>
      </c>
    </row>
    <row r="83" spans="1:24" ht="7.5" customHeight="1" x14ac:dyDescent="0.15">
      <c r="A83" s="42"/>
      <c r="B83" s="67"/>
      <c r="C83" s="79"/>
      <c r="D83" s="96" t="s">
        <v>174</v>
      </c>
      <c r="E83" s="30" t="s">
        <v>174</v>
      </c>
      <c r="F83" s="26">
        <v>35173</v>
      </c>
      <c r="G83" s="27">
        <v>6</v>
      </c>
      <c r="H83" s="28">
        <f t="shared" si="23"/>
        <v>35179</v>
      </c>
      <c r="I83" s="29">
        <v>46537</v>
      </c>
      <c r="J83" s="29">
        <v>1154</v>
      </c>
      <c r="K83" s="26">
        <v>5899</v>
      </c>
      <c r="L83" s="28">
        <f t="shared" si="24"/>
        <v>82870</v>
      </c>
      <c r="M83" s="5"/>
      <c r="N83" s="67"/>
      <c r="O83" s="72" t="s">
        <v>175</v>
      </c>
      <c r="P83" s="73"/>
      <c r="Q83" s="74"/>
      <c r="R83" s="26">
        <v>89592</v>
      </c>
      <c r="S83" s="27">
        <v>16</v>
      </c>
      <c r="T83" s="28">
        <f t="shared" ref="T83:T90" si="30">SUM(R83:S83)</f>
        <v>89608</v>
      </c>
      <c r="U83" s="29">
        <v>252081</v>
      </c>
      <c r="V83" s="29">
        <v>1337</v>
      </c>
      <c r="W83" s="26">
        <v>1684</v>
      </c>
      <c r="X83" s="28">
        <f t="shared" si="29"/>
        <v>343026</v>
      </c>
    </row>
    <row r="84" spans="1:24" ht="7.5" customHeight="1" x14ac:dyDescent="0.15">
      <c r="A84" s="42"/>
      <c r="B84" s="67"/>
      <c r="C84" s="79"/>
      <c r="D84" s="97"/>
      <c r="E84" s="30" t="s">
        <v>176</v>
      </c>
      <c r="F84" s="45">
        <v>7482</v>
      </c>
      <c r="G84" s="46">
        <v>2</v>
      </c>
      <c r="H84" s="47">
        <f>SUM(F84:G84)</f>
        <v>7484</v>
      </c>
      <c r="I84" s="48">
        <v>10119</v>
      </c>
      <c r="J84" s="48">
        <v>244</v>
      </c>
      <c r="K84" s="45">
        <v>1151</v>
      </c>
      <c r="L84" s="47">
        <f>SUM(H84:J84)</f>
        <v>17847</v>
      </c>
      <c r="M84" s="5"/>
      <c r="N84" s="67"/>
      <c r="O84" s="78" t="s">
        <v>177</v>
      </c>
      <c r="P84" s="81" t="s">
        <v>178</v>
      </c>
      <c r="Q84" s="74"/>
      <c r="R84" s="26">
        <v>82874</v>
      </c>
      <c r="S84" s="27">
        <v>8</v>
      </c>
      <c r="T84" s="28">
        <f t="shared" si="30"/>
        <v>82882</v>
      </c>
      <c r="U84" s="29">
        <v>240134</v>
      </c>
      <c r="V84" s="29">
        <v>1266</v>
      </c>
      <c r="W84" s="26">
        <v>2334</v>
      </c>
      <c r="X84" s="28">
        <f t="shared" si="29"/>
        <v>324282</v>
      </c>
    </row>
    <row r="85" spans="1:24" ht="7.5" customHeight="1" x14ac:dyDescent="0.15">
      <c r="A85" s="42"/>
      <c r="B85" s="67"/>
      <c r="C85" s="79"/>
      <c r="D85" s="97"/>
      <c r="E85" s="30" t="s">
        <v>179</v>
      </c>
      <c r="F85" s="45">
        <v>10264</v>
      </c>
      <c r="G85" s="46">
        <v>3</v>
      </c>
      <c r="H85" s="47">
        <f>SUM(F85:G85)</f>
        <v>10267</v>
      </c>
      <c r="I85" s="48">
        <v>14690</v>
      </c>
      <c r="J85" s="48">
        <v>327</v>
      </c>
      <c r="K85" s="45">
        <v>1979</v>
      </c>
      <c r="L85" s="47">
        <f>SUM(H85:J85)</f>
        <v>25284</v>
      </c>
      <c r="M85" s="5"/>
      <c r="N85" s="67"/>
      <c r="O85" s="79"/>
      <c r="P85" s="81" t="s">
        <v>180</v>
      </c>
      <c r="Q85" s="74"/>
      <c r="R85" s="26">
        <v>41237</v>
      </c>
      <c r="S85" s="27">
        <v>4</v>
      </c>
      <c r="T85" s="28">
        <f t="shared" si="30"/>
        <v>41241</v>
      </c>
      <c r="U85" s="29">
        <v>108966</v>
      </c>
      <c r="V85" s="29">
        <v>493</v>
      </c>
      <c r="W85" s="26">
        <v>877</v>
      </c>
      <c r="X85" s="28">
        <f t="shared" si="29"/>
        <v>150700</v>
      </c>
    </row>
    <row r="86" spans="1:24" ht="7.5" customHeight="1" x14ac:dyDescent="0.15">
      <c r="A86" s="42"/>
      <c r="B86" s="67"/>
      <c r="C86" s="79"/>
      <c r="D86" s="98"/>
      <c r="E86" s="30" t="s">
        <v>10</v>
      </c>
      <c r="F86" s="40">
        <f>SUM(F83:F85)</f>
        <v>52919</v>
      </c>
      <c r="G86" s="27">
        <f>SUM(G83:G85)</f>
        <v>11</v>
      </c>
      <c r="H86" s="28">
        <f>SUM(F86:G86)</f>
        <v>52930</v>
      </c>
      <c r="I86" s="40">
        <f t="shared" ref="I86:K86" si="31">SUM(I83:I85)</f>
        <v>71346</v>
      </c>
      <c r="J86" s="40">
        <f t="shared" si="31"/>
        <v>1725</v>
      </c>
      <c r="K86" s="40">
        <f t="shared" si="31"/>
        <v>9029</v>
      </c>
      <c r="L86" s="47">
        <f>SUM(H86:J86)</f>
        <v>126001</v>
      </c>
      <c r="M86" s="5"/>
      <c r="N86" s="67"/>
      <c r="O86" s="80"/>
      <c r="P86" s="81" t="s">
        <v>181</v>
      </c>
      <c r="Q86" s="74"/>
      <c r="R86" s="26">
        <v>12313</v>
      </c>
      <c r="S86" s="27">
        <v>0</v>
      </c>
      <c r="T86" s="28">
        <f t="shared" si="30"/>
        <v>12313</v>
      </c>
      <c r="U86" s="29">
        <v>20342</v>
      </c>
      <c r="V86" s="29">
        <v>192</v>
      </c>
      <c r="W86" s="26">
        <v>159</v>
      </c>
      <c r="X86" s="28">
        <f t="shared" si="29"/>
        <v>32847</v>
      </c>
    </row>
    <row r="87" spans="1:24" ht="7.5" customHeight="1" x14ac:dyDescent="0.15">
      <c r="A87" s="49"/>
      <c r="B87" s="67"/>
      <c r="C87" s="79"/>
      <c r="D87" s="96" t="s">
        <v>182</v>
      </c>
      <c r="E87" s="25" t="s">
        <v>182</v>
      </c>
      <c r="F87" s="45">
        <v>31246</v>
      </c>
      <c r="G87" s="46">
        <v>5</v>
      </c>
      <c r="H87" s="47">
        <f>SUM(F87:G87)</f>
        <v>31251</v>
      </c>
      <c r="I87" s="48">
        <v>48186</v>
      </c>
      <c r="J87" s="48">
        <v>1079</v>
      </c>
      <c r="K87" s="45">
        <v>5638</v>
      </c>
      <c r="L87" s="47">
        <f>SUM(H87:J87)</f>
        <v>80516</v>
      </c>
      <c r="M87" s="5"/>
      <c r="N87" s="67"/>
      <c r="O87" s="72" t="s">
        <v>183</v>
      </c>
      <c r="P87" s="73"/>
      <c r="Q87" s="74"/>
      <c r="R87" s="26">
        <v>185841</v>
      </c>
      <c r="S87" s="27">
        <v>12</v>
      </c>
      <c r="T87" s="28">
        <f t="shared" si="30"/>
        <v>185853</v>
      </c>
      <c r="U87" s="29">
        <v>488061</v>
      </c>
      <c r="V87" s="29">
        <v>3352</v>
      </c>
      <c r="W87" s="26">
        <v>4169</v>
      </c>
      <c r="X87" s="28">
        <f t="shared" si="29"/>
        <v>677266</v>
      </c>
    </row>
    <row r="88" spans="1:24" ht="7.5" customHeight="1" x14ac:dyDescent="0.15">
      <c r="A88" s="5"/>
      <c r="B88" s="67"/>
      <c r="C88" s="79"/>
      <c r="D88" s="97"/>
      <c r="E88" s="30" t="s">
        <v>184</v>
      </c>
      <c r="F88" s="45">
        <v>7704</v>
      </c>
      <c r="G88" s="46">
        <v>0</v>
      </c>
      <c r="H88" s="47">
        <f>SUM(F88:G88)</f>
        <v>7704</v>
      </c>
      <c r="I88" s="48">
        <v>8334</v>
      </c>
      <c r="J88" s="48">
        <v>591</v>
      </c>
      <c r="K88" s="45">
        <v>2078</v>
      </c>
      <c r="L88" s="47">
        <f>SUM(H88:J88)</f>
        <v>16629</v>
      </c>
      <c r="M88" s="50"/>
      <c r="N88" s="67"/>
      <c r="O88" s="72" t="s">
        <v>185</v>
      </c>
      <c r="P88" s="73"/>
      <c r="Q88" s="74"/>
      <c r="R88" s="26">
        <v>124274</v>
      </c>
      <c r="S88" s="27">
        <v>14</v>
      </c>
      <c r="T88" s="28">
        <f t="shared" si="30"/>
        <v>124288</v>
      </c>
      <c r="U88" s="51">
        <v>326585</v>
      </c>
      <c r="V88" s="51">
        <v>1822</v>
      </c>
      <c r="W88" s="26">
        <v>2668</v>
      </c>
      <c r="X88" s="28">
        <f t="shared" si="29"/>
        <v>452695</v>
      </c>
    </row>
    <row r="89" spans="1:24" ht="7.5" customHeight="1" x14ac:dyDescent="0.15">
      <c r="A89" s="5"/>
      <c r="B89" s="67"/>
      <c r="C89" s="79"/>
      <c r="D89" s="97"/>
      <c r="E89" s="30" t="s">
        <v>186</v>
      </c>
      <c r="F89" s="26">
        <v>9598</v>
      </c>
      <c r="G89" s="27">
        <v>5</v>
      </c>
      <c r="H89" s="28">
        <f t="shared" si="23"/>
        <v>9603</v>
      </c>
      <c r="I89" s="29">
        <v>18622</v>
      </c>
      <c r="J89" s="29">
        <v>338</v>
      </c>
      <c r="K89" s="26">
        <v>1914</v>
      </c>
      <c r="L89" s="28">
        <f t="shared" si="24"/>
        <v>28563</v>
      </c>
      <c r="M89" s="50"/>
      <c r="N89" s="67"/>
      <c r="O89" s="72" t="s">
        <v>187</v>
      </c>
      <c r="P89" s="73"/>
      <c r="Q89" s="74"/>
      <c r="R89" s="26">
        <v>143161</v>
      </c>
      <c r="S89" s="27">
        <v>6</v>
      </c>
      <c r="T89" s="28">
        <f t="shared" si="30"/>
        <v>143167</v>
      </c>
      <c r="U89" s="51">
        <v>325156</v>
      </c>
      <c r="V89" s="51">
        <v>1715</v>
      </c>
      <c r="W89" s="52">
        <v>2266</v>
      </c>
      <c r="X89" s="28">
        <f t="shared" si="29"/>
        <v>470038</v>
      </c>
    </row>
    <row r="90" spans="1:24" ht="7.5" customHeight="1" x14ac:dyDescent="0.15">
      <c r="A90" s="5"/>
      <c r="B90" s="67"/>
      <c r="C90" s="79"/>
      <c r="D90" s="97"/>
      <c r="E90" s="30" t="s">
        <v>188</v>
      </c>
      <c r="F90" s="40">
        <v>15468</v>
      </c>
      <c r="G90" s="27">
        <v>3</v>
      </c>
      <c r="H90" s="28">
        <f t="shared" si="23"/>
        <v>15471</v>
      </c>
      <c r="I90" s="40">
        <v>25536</v>
      </c>
      <c r="J90" s="40">
        <v>604</v>
      </c>
      <c r="K90" s="40">
        <v>3462</v>
      </c>
      <c r="L90" s="28">
        <f t="shared" si="24"/>
        <v>41611</v>
      </c>
      <c r="M90" s="50"/>
      <c r="N90" s="67"/>
      <c r="O90" s="113" t="s">
        <v>189</v>
      </c>
      <c r="P90" s="81" t="s">
        <v>190</v>
      </c>
      <c r="Q90" s="74"/>
      <c r="R90" s="26">
        <v>191946</v>
      </c>
      <c r="S90" s="27">
        <v>11</v>
      </c>
      <c r="T90" s="28">
        <f t="shared" si="30"/>
        <v>191957</v>
      </c>
      <c r="U90" s="51">
        <v>442318</v>
      </c>
      <c r="V90" s="51">
        <v>2220</v>
      </c>
      <c r="W90" s="52">
        <v>3533</v>
      </c>
      <c r="X90" s="28">
        <f t="shared" si="29"/>
        <v>636495</v>
      </c>
    </row>
    <row r="91" spans="1:24" ht="7.5" customHeight="1" x14ac:dyDescent="0.15">
      <c r="B91" s="67"/>
      <c r="C91" s="79"/>
      <c r="D91" s="98"/>
      <c r="E91" s="30" t="s">
        <v>10</v>
      </c>
      <c r="F91" s="40">
        <f>SUM(F87:F90)</f>
        <v>64016</v>
      </c>
      <c r="G91" s="27">
        <f>SUM(G87:G90)</f>
        <v>13</v>
      </c>
      <c r="H91" s="28">
        <f t="shared" si="23"/>
        <v>64029</v>
      </c>
      <c r="I91" s="40">
        <f>SUM(I87:I90)</f>
        <v>100678</v>
      </c>
      <c r="J91" s="40">
        <f>SUM(J87:J90)</f>
        <v>2612</v>
      </c>
      <c r="K91" s="40">
        <f>SUM(K87:K90)</f>
        <v>13092</v>
      </c>
      <c r="L91" s="28">
        <f t="shared" si="24"/>
        <v>167319</v>
      </c>
      <c r="M91" s="50"/>
      <c r="N91" s="67"/>
      <c r="O91" s="114"/>
      <c r="P91" s="115" t="s">
        <v>191</v>
      </c>
      <c r="Q91" s="116"/>
      <c r="R91" s="26">
        <f t="shared" ref="R91:W91" si="32">SUM(R105:R106)</f>
        <v>24536</v>
      </c>
      <c r="S91" s="52">
        <f t="shared" si="32"/>
        <v>0</v>
      </c>
      <c r="T91" s="28">
        <f t="shared" si="32"/>
        <v>24536</v>
      </c>
      <c r="U91" s="51">
        <f t="shared" si="32"/>
        <v>35950</v>
      </c>
      <c r="V91" s="51">
        <f t="shared" si="32"/>
        <v>285</v>
      </c>
      <c r="W91" s="52">
        <f t="shared" si="32"/>
        <v>395</v>
      </c>
      <c r="X91" s="28">
        <f t="shared" si="29"/>
        <v>60771</v>
      </c>
    </row>
    <row r="92" spans="1:24" ht="7.5" customHeight="1" x14ac:dyDescent="0.15">
      <c r="B92" s="67"/>
      <c r="C92" s="79"/>
      <c r="D92" s="81" t="s">
        <v>192</v>
      </c>
      <c r="E92" s="74"/>
      <c r="F92" s="26">
        <v>49000</v>
      </c>
      <c r="G92" s="27">
        <v>13</v>
      </c>
      <c r="H92" s="28">
        <f t="shared" si="23"/>
        <v>49013</v>
      </c>
      <c r="I92" s="29">
        <v>153190</v>
      </c>
      <c r="J92" s="29">
        <v>1121</v>
      </c>
      <c r="K92" s="26">
        <v>4392</v>
      </c>
      <c r="L92" s="28">
        <f t="shared" si="24"/>
        <v>203324</v>
      </c>
      <c r="M92" s="50"/>
      <c r="N92" s="67"/>
      <c r="O92" s="101" t="s">
        <v>40</v>
      </c>
      <c r="P92" s="102"/>
      <c r="Q92" s="103"/>
      <c r="R92" s="34">
        <f>SUM(R79:R91)</f>
        <v>1219919</v>
      </c>
      <c r="S92" s="37">
        <f>SUM(S79:S91)</f>
        <v>93</v>
      </c>
      <c r="T92" s="36">
        <f t="shared" ref="T92:T97" si="33">SUM(R92:S92)</f>
        <v>1220012</v>
      </c>
      <c r="U92" s="44">
        <f>SUM(U79:U91)</f>
        <v>3304603</v>
      </c>
      <c r="V92" s="44">
        <f>SUM(V79:V91)</f>
        <v>18420</v>
      </c>
      <c r="W92" s="35">
        <f>SUM(W79:W91)</f>
        <v>34398</v>
      </c>
      <c r="X92" s="36">
        <f t="shared" si="29"/>
        <v>4543035</v>
      </c>
    </row>
    <row r="93" spans="1:24" ht="7.5" customHeight="1" x14ac:dyDescent="0.15">
      <c r="B93" s="67"/>
      <c r="C93" s="80"/>
      <c r="D93" s="81" t="s">
        <v>193</v>
      </c>
      <c r="E93" s="74"/>
      <c r="F93" s="26">
        <v>76862</v>
      </c>
      <c r="G93" s="27">
        <v>21</v>
      </c>
      <c r="H93" s="28">
        <f t="shared" si="23"/>
        <v>76883</v>
      </c>
      <c r="I93" s="29">
        <v>202268</v>
      </c>
      <c r="J93" s="29">
        <v>1926</v>
      </c>
      <c r="K93" s="26">
        <v>9568</v>
      </c>
      <c r="L93" s="28">
        <f t="shared" si="24"/>
        <v>281077</v>
      </c>
      <c r="N93" s="66" t="s">
        <v>194</v>
      </c>
      <c r="O93" s="69" t="s">
        <v>195</v>
      </c>
      <c r="P93" s="70"/>
      <c r="Q93" s="71"/>
      <c r="R93" s="14">
        <v>122833</v>
      </c>
      <c r="S93" s="15">
        <v>3</v>
      </c>
      <c r="T93" s="16">
        <f t="shared" si="33"/>
        <v>122836</v>
      </c>
      <c r="U93" s="53">
        <v>446166</v>
      </c>
      <c r="V93" s="17">
        <v>2545</v>
      </c>
      <c r="W93" s="14">
        <v>3139</v>
      </c>
      <c r="X93" s="16">
        <f t="shared" si="29"/>
        <v>571547</v>
      </c>
    </row>
    <row r="94" spans="1:24" ht="7.5" customHeight="1" x14ac:dyDescent="0.15">
      <c r="B94" s="67"/>
      <c r="C94" s="92" t="s">
        <v>196</v>
      </c>
      <c r="D94" s="109" t="s">
        <v>196</v>
      </c>
      <c r="E94" s="25" t="s">
        <v>197</v>
      </c>
      <c r="F94" s="26">
        <v>112964</v>
      </c>
      <c r="G94" s="27">
        <v>24</v>
      </c>
      <c r="H94" s="28">
        <f t="shared" si="23"/>
        <v>112988</v>
      </c>
      <c r="I94" s="29">
        <v>283725</v>
      </c>
      <c r="J94" s="29">
        <v>3660</v>
      </c>
      <c r="K94" s="26">
        <v>14757</v>
      </c>
      <c r="L94" s="28">
        <f t="shared" si="24"/>
        <v>400373</v>
      </c>
      <c r="N94" s="67"/>
      <c r="O94" s="72" t="s">
        <v>198</v>
      </c>
      <c r="P94" s="73"/>
      <c r="Q94" s="74"/>
      <c r="R94" s="26">
        <v>11961</v>
      </c>
      <c r="S94" s="27">
        <v>0</v>
      </c>
      <c r="T94" s="28">
        <f t="shared" si="33"/>
        <v>11961</v>
      </c>
      <c r="U94" s="29">
        <v>22969</v>
      </c>
      <c r="V94" s="29">
        <v>241</v>
      </c>
      <c r="W94" s="26">
        <v>150</v>
      </c>
      <c r="X94" s="28">
        <f t="shared" si="29"/>
        <v>35171</v>
      </c>
    </row>
    <row r="95" spans="1:24" ht="7.5" customHeight="1" x14ac:dyDescent="0.15">
      <c r="B95" s="67"/>
      <c r="C95" s="92"/>
      <c r="D95" s="110"/>
      <c r="E95" s="25" t="s">
        <v>199</v>
      </c>
      <c r="F95" s="26">
        <v>28799</v>
      </c>
      <c r="G95" s="27">
        <v>5</v>
      </c>
      <c r="H95" s="28">
        <f t="shared" si="23"/>
        <v>28804</v>
      </c>
      <c r="I95" s="29">
        <v>57563</v>
      </c>
      <c r="J95" s="29">
        <v>1031</v>
      </c>
      <c r="K95" s="26">
        <v>5057</v>
      </c>
      <c r="L95" s="28">
        <f t="shared" si="24"/>
        <v>87398</v>
      </c>
      <c r="N95" s="67"/>
      <c r="O95" s="72" t="s">
        <v>200</v>
      </c>
      <c r="P95" s="73"/>
      <c r="Q95" s="74"/>
      <c r="R95" s="26">
        <v>11198</v>
      </c>
      <c r="S95" s="27">
        <v>0</v>
      </c>
      <c r="T95" s="28">
        <f t="shared" si="33"/>
        <v>11198</v>
      </c>
      <c r="U95" s="29">
        <v>20307</v>
      </c>
      <c r="V95" s="29">
        <v>193</v>
      </c>
      <c r="W95" s="26">
        <v>212</v>
      </c>
      <c r="X95" s="28">
        <f t="shared" si="29"/>
        <v>31698</v>
      </c>
    </row>
    <row r="96" spans="1:24" ht="7.5" customHeight="1" x14ac:dyDescent="0.15">
      <c r="B96" s="67"/>
      <c r="C96" s="92"/>
      <c r="D96" s="111"/>
      <c r="E96" s="25" t="s">
        <v>10</v>
      </c>
      <c r="F96" s="26">
        <f>SUM(F94:F95)</f>
        <v>141763</v>
      </c>
      <c r="G96" s="27">
        <f>SUM(G94:G95)</f>
        <v>29</v>
      </c>
      <c r="H96" s="28">
        <f t="shared" si="23"/>
        <v>141792</v>
      </c>
      <c r="I96" s="29">
        <f>SUM(I94:I95)</f>
        <v>341288</v>
      </c>
      <c r="J96" s="29">
        <f>SUM(J94:J95)</f>
        <v>4691</v>
      </c>
      <c r="K96" s="26">
        <f>SUM(K94:K95)</f>
        <v>19814</v>
      </c>
      <c r="L96" s="28">
        <f t="shared" si="24"/>
        <v>487771</v>
      </c>
      <c r="N96" s="68"/>
      <c r="O96" s="101" t="s">
        <v>40</v>
      </c>
      <c r="P96" s="102"/>
      <c r="Q96" s="103"/>
      <c r="R96" s="34">
        <f>SUM(R93:R95)</f>
        <v>145992</v>
      </c>
      <c r="S96" s="37">
        <f>SUM(S93:S95)</f>
        <v>3</v>
      </c>
      <c r="T96" s="36">
        <f t="shared" si="33"/>
        <v>145995</v>
      </c>
      <c r="U96" s="38">
        <f>SUM(U93:U95)</f>
        <v>489442</v>
      </c>
      <c r="V96" s="38">
        <f>SUM(V93:V95)</f>
        <v>2979</v>
      </c>
      <c r="W96" s="34">
        <f>SUM(W93:W95)</f>
        <v>3501</v>
      </c>
      <c r="X96" s="36">
        <f t="shared" si="29"/>
        <v>638416</v>
      </c>
    </row>
    <row r="97" spans="2:24" ht="7.5" customHeight="1" x14ac:dyDescent="0.15">
      <c r="B97" s="67"/>
      <c r="C97" s="92"/>
      <c r="D97" s="81" t="s">
        <v>201</v>
      </c>
      <c r="E97" s="74"/>
      <c r="F97" s="26">
        <v>76340</v>
      </c>
      <c r="G97" s="27">
        <v>10</v>
      </c>
      <c r="H97" s="28">
        <f t="shared" si="23"/>
        <v>76350</v>
      </c>
      <c r="I97" s="29">
        <v>232775</v>
      </c>
      <c r="J97" s="29">
        <v>1677</v>
      </c>
      <c r="K97" s="26">
        <v>4987</v>
      </c>
      <c r="L97" s="28">
        <f t="shared" si="24"/>
        <v>310802</v>
      </c>
      <c r="N97" s="119" t="s">
        <v>202</v>
      </c>
      <c r="O97" s="120"/>
      <c r="P97" s="120"/>
      <c r="Q97" s="121"/>
      <c r="R97" s="55">
        <f>SUM(F42,F21,F102,R18,R44,R58,R71,R78,R92,R96)</f>
        <v>8428812</v>
      </c>
      <c r="S97" s="55">
        <f>SUM(G42,G21,G102,S18,S44,S58,S71,S78,S92,S96)</f>
        <v>1181</v>
      </c>
      <c r="T97" s="56">
        <f t="shared" si="33"/>
        <v>8429993</v>
      </c>
      <c r="U97" s="57">
        <f>SUM(I42,I21,I102,U18,U44,U58,U71,U78,U92,U96)</f>
        <v>23709218</v>
      </c>
      <c r="V97" s="57">
        <f>SUM(J42,J21,J102,V18,V44,V58,V71,V78,V92,V96)</f>
        <v>160178</v>
      </c>
      <c r="W97" s="58">
        <f>SUM(K42,K21,K102,W18,W44,W58,W71,W78,W92,W96)</f>
        <v>377787</v>
      </c>
      <c r="X97" s="56">
        <f t="shared" si="29"/>
        <v>32299389</v>
      </c>
    </row>
    <row r="98" spans="2:24" ht="7.5" customHeight="1" x14ac:dyDescent="0.15">
      <c r="B98" s="67"/>
      <c r="C98" s="92"/>
      <c r="D98" s="81" t="s">
        <v>203</v>
      </c>
      <c r="E98" s="74"/>
      <c r="F98" s="26">
        <v>67625</v>
      </c>
      <c r="G98" s="27">
        <v>18</v>
      </c>
      <c r="H98" s="28">
        <f t="shared" si="23"/>
        <v>67643</v>
      </c>
      <c r="I98" s="29">
        <v>209005</v>
      </c>
      <c r="J98" s="29">
        <v>1675</v>
      </c>
      <c r="K98" s="26">
        <v>7029</v>
      </c>
      <c r="L98" s="28">
        <f t="shared" si="24"/>
        <v>278323</v>
      </c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</row>
    <row r="99" spans="2:24" ht="7.5" customHeight="1" x14ac:dyDescent="0.15">
      <c r="B99" s="67"/>
      <c r="C99" s="92" t="s">
        <v>204</v>
      </c>
      <c r="D99" s="81" t="s">
        <v>205</v>
      </c>
      <c r="E99" s="74"/>
      <c r="F99" s="26">
        <v>98915</v>
      </c>
      <c r="G99" s="27">
        <v>24</v>
      </c>
      <c r="H99" s="28">
        <f t="shared" si="23"/>
        <v>98939</v>
      </c>
      <c r="I99" s="29">
        <v>208544</v>
      </c>
      <c r="J99" s="29">
        <v>1489</v>
      </c>
      <c r="K99" s="26">
        <v>2098</v>
      </c>
      <c r="L99" s="28">
        <f t="shared" si="24"/>
        <v>308972</v>
      </c>
      <c r="N99" s="50"/>
      <c r="O99" s="50"/>
      <c r="P99" s="59"/>
      <c r="Q99" s="59"/>
      <c r="R99" s="60"/>
      <c r="S99" s="60"/>
      <c r="T99" s="60"/>
      <c r="U99" s="60"/>
      <c r="V99" s="60"/>
      <c r="W99" s="60"/>
      <c r="X99" s="60"/>
    </row>
    <row r="100" spans="2:24" ht="7.5" customHeight="1" x14ac:dyDescent="0.15">
      <c r="B100" s="67"/>
      <c r="C100" s="92"/>
      <c r="D100" s="81" t="s">
        <v>206</v>
      </c>
      <c r="E100" s="74"/>
      <c r="F100" s="26">
        <v>11586</v>
      </c>
      <c r="G100" s="27">
        <v>4</v>
      </c>
      <c r="H100" s="28">
        <f t="shared" si="23"/>
        <v>11590</v>
      </c>
      <c r="I100" s="29">
        <v>27753</v>
      </c>
      <c r="J100" s="29">
        <v>230</v>
      </c>
      <c r="K100" s="26">
        <v>156</v>
      </c>
      <c r="L100" s="28">
        <f t="shared" si="24"/>
        <v>39573</v>
      </c>
      <c r="N100" s="50"/>
      <c r="O100" s="50"/>
      <c r="P100" s="59"/>
      <c r="Q100" s="59"/>
      <c r="R100" s="60"/>
      <c r="S100" s="60"/>
      <c r="T100" s="60"/>
      <c r="U100" s="60"/>
      <c r="V100" s="60"/>
      <c r="W100" s="60"/>
      <c r="X100" s="60"/>
    </row>
    <row r="101" spans="2:24" ht="7.5" customHeight="1" x14ac:dyDescent="0.15">
      <c r="B101" s="67"/>
      <c r="C101" s="92"/>
      <c r="D101" s="81" t="s">
        <v>10</v>
      </c>
      <c r="E101" s="74"/>
      <c r="F101" s="40">
        <f>SUM(F99:F100)</f>
        <v>110501</v>
      </c>
      <c r="G101" s="27">
        <f>SUM(G99:G100)</f>
        <v>28</v>
      </c>
      <c r="H101" s="28">
        <f t="shared" si="23"/>
        <v>110529</v>
      </c>
      <c r="I101" s="26">
        <f>SUM(I99:I100)</f>
        <v>236297</v>
      </c>
      <c r="J101" s="26">
        <f>SUM(J99:J100)</f>
        <v>1719</v>
      </c>
      <c r="K101" s="26">
        <f>SUM(K99:K100)</f>
        <v>2254</v>
      </c>
      <c r="L101" s="28">
        <f t="shared" si="24"/>
        <v>348545</v>
      </c>
      <c r="N101" s="50"/>
      <c r="O101" s="50"/>
      <c r="P101" s="59"/>
      <c r="Q101" s="59"/>
      <c r="R101" s="60"/>
      <c r="S101" s="60"/>
      <c r="T101" s="60"/>
      <c r="U101" s="60"/>
      <c r="V101" s="60"/>
      <c r="W101" s="60"/>
      <c r="X101" s="60"/>
    </row>
    <row r="102" spans="2:24" ht="7.5" customHeight="1" x14ac:dyDescent="0.15">
      <c r="B102" s="68"/>
      <c r="C102" s="101" t="s">
        <v>40</v>
      </c>
      <c r="D102" s="102"/>
      <c r="E102" s="103"/>
      <c r="F102" s="43">
        <f>SUM(F43,F46,F50:F51,F55,F58,F61,F64:F65,F68,F72,F75,F79,F82,F86,F91:F93,F96:F98,F101)</f>
        <v>1968290</v>
      </c>
      <c r="G102" s="37">
        <f>SUM(G43,G46,G50:G51,G55,G58,G61,G64:G65,G68,G72,G75,G79,G82,G86,G91:G93,G96:G98,G101)</f>
        <v>333</v>
      </c>
      <c r="H102" s="36">
        <f t="shared" si="23"/>
        <v>1968623</v>
      </c>
      <c r="I102" s="34">
        <f>SUM(I43,I46,I50:I51,I55,I58,I61,I64:I65,I68,I72,I75,I79,I82,I86,I91:I93,I96:I98,I101)</f>
        <v>5417478</v>
      </c>
      <c r="J102" s="34">
        <f>SUM(J43,J46,J50:J51,J55,J58,J61,J64:J65,J68,J72,J75,J79,J82,J86,J91:J93,J96:J98,J101)</f>
        <v>41377</v>
      </c>
      <c r="K102" s="34">
        <f>SUM(K43,K46,K50:K51,K55,K58,K61,K64:K65,K68,K72,K75,K79,K82,K86,K91:K93,K96:K98,K101)</f>
        <v>147299</v>
      </c>
      <c r="L102" s="36">
        <f t="shared" si="24"/>
        <v>7427478</v>
      </c>
      <c r="N102" s="50"/>
      <c r="O102" s="50"/>
      <c r="P102" s="59"/>
      <c r="Q102" s="59"/>
      <c r="R102" s="60"/>
      <c r="S102" s="60"/>
      <c r="T102" s="60"/>
      <c r="U102" s="60"/>
      <c r="V102" s="60"/>
      <c r="W102" s="60"/>
      <c r="X102" s="60"/>
    </row>
    <row r="103" spans="2:24" x14ac:dyDescent="0.15">
      <c r="B103" s="5"/>
      <c r="C103" s="5"/>
      <c r="D103" s="6"/>
      <c r="E103" s="6"/>
      <c r="F103" s="7"/>
      <c r="G103" s="7"/>
      <c r="H103" s="7"/>
      <c r="I103" s="7"/>
      <c r="J103" s="7"/>
      <c r="K103" s="7"/>
      <c r="L103" s="7"/>
      <c r="N103" s="61"/>
      <c r="O103" s="62"/>
      <c r="P103" s="61"/>
      <c r="Q103" s="63"/>
      <c r="R103" s="60"/>
      <c r="S103" s="60"/>
      <c r="T103" s="60"/>
      <c r="U103" s="60"/>
      <c r="V103" s="60"/>
      <c r="W103" s="60"/>
      <c r="X103" s="60"/>
    </row>
    <row r="104" spans="2:24" x14ac:dyDescent="0.15">
      <c r="B104" s="5"/>
      <c r="C104" s="5"/>
      <c r="D104" s="6"/>
      <c r="E104" s="6"/>
      <c r="F104" s="7"/>
      <c r="G104" s="7"/>
      <c r="H104" s="7"/>
      <c r="I104" s="7"/>
      <c r="J104" s="7"/>
      <c r="K104" s="7"/>
      <c r="L104" s="7"/>
      <c r="N104" s="61"/>
      <c r="O104" s="62"/>
      <c r="P104" s="61"/>
      <c r="Q104" s="63"/>
      <c r="R104" s="60"/>
      <c r="S104" s="60"/>
      <c r="T104" s="60"/>
      <c r="U104" s="60"/>
      <c r="V104" s="60"/>
      <c r="W104" s="60"/>
      <c r="X104" s="60"/>
    </row>
    <row r="105" spans="2:24" ht="19.5" hidden="1" customHeight="1" x14ac:dyDescent="0.15">
      <c r="B105" s="5"/>
      <c r="C105" s="5"/>
      <c r="D105" s="6"/>
      <c r="E105" s="6"/>
      <c r="F105" s="7"/>
      <c r="G105" s="7"/>
      <c r="H105" s="7"/>
      <c r="I105" s="7"/>
      <c r="J105" s="7"/>
      <c r="K105" s="7"/>
      <c r="L105" s="7"/>
      <c r="N105" s="66" t="s">
        <v>207</v>
      </c>
      <c r="O105" s="117" t="s">
        <v>189</v>
      </c>
      <c r="P105" s="66" t="s">
        <v>208</v>
      </c>
      <c r="Q105" s="54" t="s">
        <v>189</v>
      </c>
      <c r="R105" s="64">
        <v>717</v>
      </c>
      <c r="S105" s="64">
        <v>0</v>
      </c>
      <c r="T105" s="64">
        <f>SUM(R105:S105)</f>
        <v>717</v>
      </c>
      <c r="U105" s="64">
        <v>312</v>
      </c>
      <c r="V105" s="64">
        <v>3</v>
      </c>
      <c r="W105" s="64">
        <v>12</v>
      </c>
      <c r="X105" s="64">
        <f t="shared" ref="X105:X106" si="34">SUM(T105:V105)</f>
        <v>1032</v>
      </c>
    </row>
    <row r="106" spans="2:24" hidden="1" x14ac:dyDescent="0.15">
      <c r="B106" s="5"/>
      <c r="C106" s="5"/>
      <c r="D106" s="6"/>
      <c r="E106" s="6"/>
      <c r="F106" s="7"/>
      <c r="G106" s="7"/>
      <c r="H106" s="7"/>
      <c r="I106" s="7"/>
      <c r="J106" s="7"/>
      <c r="K106" s="7"/>
      <c r="L106" s="7"/>
      <c r="N106" s="68"/>
      <c r="O106" s="118"/>
      <c r="P106" s="68"/>
      <c r="Q106" s="54" t="s">
        <v>209</v>
      </c>
      <c r="R106" s="64">
        <v>23819</v>
      </c>
      <c r="S106" s="64">
        <v>0</v>
      </c>
      <c r="T106" s="64">
        <f>SUM(R106:S106)</f>
        <v>23819</v>
      </c>
      <c r="U106" s="64">
        <v>35638</v>
      </c>
      <c r="V106" s="64">
        <v>282</v>
      </c>
      <c r="W106" s="64">
        <v>383</v>
      </c>
      <c r="X106" s="64">
        <f t="shared" si="34"/>
        <v>59739</v>
      </c>
    </row>
    <row r="107" spans="2:24" x14ac:dyDescent="0.15">
      <c r="B107" s="5"/>
      <c r="C107" s="5"/>
      <c r="D107" s="6"/>
      <c r="E107" s="6"/>
      <c r="F107" s="7"/>
      <c r="G107" s="7"/>
      <c r="H107" s="7"/>
      <c r="I107" s="7"/>
      <c r="J107" s="7"/>
      <c r="K107" s="7"/>
      <c r="L107" s="7"/>
    </row>
  </sheetData>
  <mergeCells count="189">
    <mergeCell ref="B6:B21"/>
    <mergeCell ref="C6:E6"/>
    <mergeCell ref="C7:E7"/>
    <mergeCell ref="C8:E8"/>
    <mergeCell ref="O8:Q8"/>
    <mergeCell ref="C9:C11"/>
    <mergeCell ref="D9:E9"/>
    <mergeCell ref="B1:L1"/>
    <mergeCell ref="F4:H4"/>
    <mergeCell ref="I4:I5"/>
    <mergeCell ref="J4:J5"/>
    <mergeCell ref="K4:L4"/>
    <mergeCell ref="N4:N18"/>
    <mergeCell ref="C12:C14"/>
    <mergeCell ref="D12:E12"/>
    <mergeCell ref="C18:C20"/>
    <mergeCell ref="D18:E18"/>
    <mergeCell ref="O9:O11"/>
    <mergeCell ref="P9:Q9"/>
    <mergeCell ref="D10:E10"/>
    <mergeCell ref="P10:Q10"/>
    <mergeCell ref="D11:E11"/>
    <mergeCell ref="P11:Q11"/>
    <mergeCell ref="O4:O7"/>
    <mergeCell ref="P4:Q4"/>
    <mergeCell ref="P5:P7"/>
    <mergeCell ref="O12:O17"/>
    <mergeCell ref="P12:Q12"/>
    <mergeCell ref="D13:E13"/>
    <mergeCell ref="P13:P17"/>
    <mergeCell ref="D14:E14"/>
    <mergeCell ref="C15:C17"/>
    <mergeCell ref="D15:E15"/>
    <mergeCell ref="D16:E16"/>
    <mergeCell ref="D17:E17"/>
    <mergeCell ref="O18:Q18"/>
    <mergeCell ref="D19:E19"/>
    <mergeCell ref="N19:N44"/>
    <mergeCell ref="O19:Q19"/>
    <mergeCell ref="D20:E20"/>
    <mergeCell ref="O20:O22"/>
    <mergeCell ref="P20:Q20"/>
    <mergeCell ref="C21:E21"/>
    <mergeCell ref="P21:Q21"/>
    <mergeCell ref="D26:E26"/>
    <mergeCell ref="D27:E27"/>
    <mergeCell ref="D28:E28"/>
    <mergeCell ref="D29:E29"/>
    <mergeCell ref="O29:O38"/>
    <mergeCell ref="P29:Q29"/>
    <mergeCell ref="C30:C32"/>
    <mergeCell ref="D30:E30"/>
    <mergeCell ref="P30:Q30"/>
    <mergeCell ref="D31:E31"/>
    <mergeCell ref="P31:P34"/>
    <mergeCell ref="O23:O28"/>
    <mergeCell ref="P23:Q23"/>
    <mergeCell ref="P24:Q24"/>
    <mergeCell ref="D25:E25"/>
    <mergeCell ref="P25:P28"/>
    <mergeCell ref="C26:C29"/>
    <mergeCell ref="D32:E32"/>
    <mergeCell ref="C33:E33"/>
    <mergeCell ref="C34:C35"/>
    <mergeCell ref="D34:E34"/>
    <mergeCell ref="D35:E35"/>
    <mergeCell ref="P35:P38"/>
    <mergeCell ref="C36:C41"/>
    <mergeCell ref="D36:D40"/>
    <mergeCell ref="O39:O43"/>
    <mergeCell ref="P39:Q39"/>
    <mergeCell ref="P40:Q40"/>
    <mergeCell ref="D41:E41"/>
    <mergeCell ref="P41:Q41"/>
    <mergeCell ref="C42:E42"/>
    <mergeCell ref="P42:Q42"/>
    <mergeCell ref="B43:B102"/>
    <mergeCell ref="C43:C46"/>
    <mergeCell ref="D43:E43"/>
    <mergeCell ref="P43:Q43"/>
    <mergeCell ref="D44:D46"/>
    <mergeCell ref="B22:B42"/>
    <mergeCell ref="C22:C25"/>
    <mergeCell ref="D22:D24"/>
    <mergeCell ref="P22:Q22"/>
    <mergeCell ref="O44:Q44"/>
    <mergeCell ref="N45:N58"/>
    <mergeCell ref="O45:Q45"/>
    <mergeCell ref="O46:Q46"/>
    <mergeCell ref="C47:C51"/>
    <mergeCell ref="D47:D50"/>
    <mergeCell ref="O47:O51"/>
    <mergeCell ref="P47:Q47"/>
    <mergeCell ref="P48:Q48"/>
    <mergeCell ref="P49:P51"/>
    <mergeCell ref="D51:E51"/>
    <mergeCell ref="C52:C55"/>
    <mergeCell ref="D52:E52"/>
    <mergeCell ref="O52:O54"/>
    <mergeCell ref="P52:Q52"/>
    <mergeCell ref="D53:E53"/>
    <mergeCell ref="P53:Q53"/>
    <mergeCell ref="D54:E54"/>
    <mergeCell ref="P54:Q54"/>
    <mergeCell ref="D55:E55"/>
    <mergeCell ref="O55:Q55"/>
    <mergeCell ref="C56:C65"/>
    <mergeCell ref="D56:D58"/>
    <mergeCell ref="O56:O57"/>
    <mergeCell ref="P56:Q56"/>
    <mergeCell ref="P57:Q57"/>
    <mergeCell ref="O58:Q58"/>
    <mergeCell ref="D59:D61"/>
    <mergeCell ref="N59:N71"/>
    <mergeCell ref="O59:Q59"/>
    <mergeCell ref="O60:O62"/>
    <mergeCell ref="P60:Q60"/>
    <mergeCell ref="P61:Q61"/>
    <mergeCell ref="D62:D64"/>
    <mergeCell ref="P62:Q62"/>
    <mergeCell ref="O63:O65"/>
    <mergeCell ref="P63:Q63"/>
    <mergeCell ref="P64:Q64"/>
    <mergeCell ref="D65:E65"/>
    <mergeCell ref="P65:Q65"/>
    <mergeCell ref="O71:Q71"/>
    <mergeCell ref="N72:N78"/>
    <mergeCell ref="O72:Q72"/>
    <mergeCell ref="D73:D75"/>
    <mergeCell ref="O73:O75"/>
    <mergeCell ref="P73:Q73"/>
    <mergeCell ref="P74:Q74"/>
    <mergeCell ref="P75:Q75"/>
    <mergeCell ref="D76:D79"/>
    <mergeCell ref="O76:Q76"/>
    <mergeCell ref="D69:D72"/>
    <mergeCell ref="P69:Q69"/>
    <mergeCell ref="P70:Q70"/>
    <mergeCell ref="O77:Q77"/>
    <mergeCell ref="O78:Q78"/>
    <mergeCell ref="N79:N92"/>
    <mergeCell ref="O79:O82"/>
    <mergeCell ref="P79:Q79"/>
    <mergeCell ref="P86:Q86"/>
    <mergeCell ref="D92:E92"/>
    <mergeCell ref="O92:Q92"/>
    <mergeCell ref="C66:C79"/>
    <mergeCell ref="D66:D68"/>
    <mergeCell ref="O66:O67"/>
    <mergeCell ref="P66:Q66"/>
    <mergeCell ref="P67:Q67"/>
    <mergeCell ref="O68:O70"/>
    <mergeCell ref="P68:Q68"/>
    <mergeCell ref="D87:D91"/>
    <mergeCell ref="O87:Q87"/>
    <mergeCell ref="O88:Q88"/>
    <mergeCell ref="O89:Q89"/>
    <mergeCell ref="O90:O91"/>
    <mergeCell ref="P90:Q90"/>
    <mergeCell ref="P91:Q91"/>
    <mergeCell ref="D83:D86"/>
    <mergeCell ref="O83:Q83"/>
    <mergeCell ref="O84:O86"/>
    <mergeCell ref="P84:Q84"/>
    <mergeCell ref="P85:Q85"/>
    <mergeCell ref="D93:E93"/>
    <mergeCell ref="N93:N96"/>
    <mergeCell ref="O93:Q93"/>
    <mergeCell ref="C94:C98"/>
    <mergeCell ref="D94:D96"/>
    <mergeCell ref="O94:Q94"/>
    <mergeCell ref="O95:Q95"/>
    <mergeCell ref="O96:Q96"/>
    <mergeCell ref="C102:E102"/>
    <mergeCell ref="C80:C93"/>
    <mergeCell ref="D80:D82"/>
    <mergeCell ref="P80:Q80"/>
    <mergeCell ref="P81:Q81"/>
    <mergeCell ref="P82:Q82"/>
    <mergeCell ref="N105:N106"/>
    <mergeCell ref="O105:O106"/>
    <mergeCell ref="P105:P106"/>
    <mergeCell ref="D97:E97"/>
    <mergeCell ref="N97:Q97"/>
    <mergeCell ref="D98:E98"/>
    <mergeCell ref="C99:C101"/>
    <mergeCell ref="D99:E99"/>
    <mergeCell ref="D100:E100"/>
    <mergeCell ref="D101:E101"/>
  </mergeCells>
  <phoneticPr fontId="2"/>
  <printOptions horizontalCentered="1"/>
  <pageMargins left="0" right="0" top="0.19685039370078741" bottom="0.19685039370078741" header="0" footer="0"/>
  <pageSetup paperSize="9" scale="7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CBB29-3071-4BC9-9193-284446B4D053}">
  <sheetPr>
    <pageSetUpPr fitToPage="1"/>
  </sheetPr>
  <dimension ref="A1:X107"/>
  <sheetViews>
    <sheetView topLeftCell="B1" zoomScaleNormal="100" zoomScaleSheetLayoutView="100" workbookViewId="0">
      <selection activeCell="B1" sqref="B1:L1"/>
    </sheetView>
  </sheetViews>
  <sheetFormatPr defaultColWidth="9" defaultRowHeight="10.8" x14ac:dyDescent="0.15"/>
  <cols>
    <col min="1" max="1" width="0.21875" style="2" hidden="1" customWidth="1"/>
    <col min="2" max="2" width="2.77734375" style="2" customWidth="1"/>
    <col min="3" max="3" width="3.109375" style="2" customWidth="1"/>
    <col min="4" max="4" width="3.109375" style="65" customWidth="1"/>
    <col min="5" max="5" width="6.6640625" style="65" customWidth="1"/>
    <col min="6" max="6" width="9.109375" style="3" customWidth="1"/>
    <col min="7" max="7" width="7.109375" style="3" customWidth="1"/>
    <col min="8" max="10" width="9.109375" style="3" customWidth="1"/>
    <col min="11" max="12" width="8.109375" style="3" customWidth="1"/>
    <col min="13" max="13" width="3.77734375" style="2" customWidth="1"/>
    <col min="14" max="14" width="2.77734375" style="2" customWidth="1"/>
    <col min="15" max="15" width="3.109375" style="2" customWidth="1"/>
    <col min="16" max="16" width="3.109375" style="65" customWidth="1"/>
    <col min="17" max="17" width="6.6640625" style="65" customWidth="1"/>
    <col min="18" max="18" width="9.109375" style="3" customWidth="1"/>
    <col min="19" max="19" width="7.109375" style="3" customWidth="1"/>
    <col min="20" max="22" width="9.109375" style="3" customWidth="1"/>
    <col min="23" max="24" width="8.109375" style="3" customWidth="1"/>
    <col min="25" max="16384" width="9" style="2"/>
  </cols>
  <sheetData>
    <row r="1" spans="1:24" ht="17.25" customHeight="1" x14ac:dyDescent="0.2">
      <c r="A1" s="1"/>
      <c r="B1" s="82" t="s">
        <v>0</v>
      </c>
      <c r="C1" s="82"/>
      <c r="D1" s="82"/>
      <c r="E1" s="82"/>
      <c r="F1" s="82"/>
      <c r="G1" s="82"/>
      <c r="H1" s="82"/>
      <c r="I1" s="82"/>
      <c r="J1" s="82"/>
      <c r="K1" s="82"/>
      <c r="L1" s="82"/>
      <c r="N1" s="3"/>
      <c r="O1" s="3"/>
      <c r="P1" s="3"/>
      <c r="Q1" s="3"/>
    </row>
    <row r="2" spans="1:24" s="5" customFormat="1" ht="6" customHeight="1" x14ac:dyDescent="0.15">
      <c r="A2" s="4"/>
      <c r="D2" s="6"/>
      <c r="E2" s="6"/>
      <c r="F2" s="7"/>
      <c r="G2" s="7"/>
      <c r="H2" s="7"/>
      <c r="I2" s="7"/>
      <c r="J2" s="7"/>
      <c r="K2" s="7"/>
      <c r="L2" s="7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s="5" customFormat="1" ht="9.9" customHeight="1" x14ac:dyDescent="0.15">
      <c r="A3" s="4"/>
      <c r="B3" s="8" t="s">
        <v>212</v>
      </c>
      <c r="C3" s="8"/>
      <c r="D3" s="6"/>
      <c r="E3" s="6"/>
      <c r="F3" s="7"/>
      <c r="G3" s="7"/>
      <c r="H3" s="7"/>
      <c r="I3" s="7"/>
      <c r="J3" s="7"/>
      <c r="K3" s="7"/>
      <c r="L3" s="7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s="13" customFormat="1" ht="7.5" customHeight="1" x14ac:dyDescent="0.2">
      <c r="A4" s="9"/>
      <c r="B4" s="10"/>
      <c r="C4" s="11"/>
      <c r="D4" s="11"/>
      <c r="E4" s="12"/>
      <c r="F4" s="83" t="s">
        <v>2</v>
      </c>
      <c r="G4" s="84"/>
      <c r="H4" s="85"/>
      <c r="I4" s="86" t="s">
        <v>3</v>
      </c>
      <c r="J4" s="87" t="s">
        <v>4</v>
      </c>
      <c r="K4" s="83" t="s">
        <v>5</v>
      </c>
      <c r="L4" s="88"/>
      <c r="N4" s="66" t="s">
        <v>6</v>
      </c>
      <c r="O4" s="93" t="s">
        <v>7</v>
      </c>
      <c r="P4" s="94" t="s">
        <v>6</v>
      </c>
      <c r="Q4" s="95"/>
      <c r="R4" s="14">
        <v>110421</v>
      </c>
      <c r="S4" s="15">
        <v>5</v>
      </c>
      <c r="T4" s="16">
        <f t="shared" ref="T4:T17" si="0">SUM(R4:S4)</f>
        <v>110426</v>
      </c>
      <c r="U4" s="17">
        <v>391158</v>
      </c>
      <c r="V4" s="17">
        <v>2222</v>
      </c>
      <c r="W4" s="14">
        <v>2764</v>
      </c>
      <c r="X4" s="16">
        <f t="shared" ref="X4:X48" si="1">SUM(T4:V4)</f>
        <v>503806</v>
      </c>
    </row>
    <row r="5" spans="1:24" s="13" customFormat="1" ht="7.5" customHeight="1" x14ac:dyDescent="0.2">
      <c r="A5" s="9"/>
      <c r="B5" s="18"/>
      <c r="C5" s="19"/>
      <c r="D5" s="19"/>
      <c r="E5" s="20"/>
      <c r="F5" s="21" t="s">
        <v>8</v>
      </c>
      <c r="G5" s="22" t="s">
        <v>9</v>
      </c>
      <c r="H5" s="23" t="s">
        <v>10</v>
      </c>
      <c r="I5" s="86"/>
      <c r="J5" s="87"/>
      <c r="K5" s="21" t="s">
        <v>11</v>
      </c>
      <c r="L5" s="24"/>
      <c r="N5" s="67"/>
      <c r="O5" s="79"/>
      <c r="P5" s="96" t="s">
        <v>12</v>
      </c>
      <c r="Q5" s="25" t="s">
        <v>13</v>
      </c>
      <c r="R5" s="26">
        <v>61604</v>
      </c>
      <c r="S5" s="27">
        <v>1</v>
      </c>
      <c r="T5" s="28">
        <f t="shared" si="0"/>
        <v>61605</v>
      </c>
      <c r="U5" s="29">
        <v>171939</v>
      </c>
      <c r="V5" s="29">
        <v>1140</v>
      </c>
      <c r="W5" s="26">
        <v>1056</v>
      </c>
      <c r="X5" s="28">
        <f t="shared" si="1"/>
        <v>234684</v>
      </c>
    </row>
    <row r="6" spans="1:24" s="13" customFormat="1" ht="7.5" customHeight="1" x14ac:dyDescent="0.2">
      <c r="A6" s="9"/>
      <c r="B6" s="66" t="s">
        <v>14</v>
      </c>
      <c r="C6" s="69" t="s">
        <v>15</v>
      </c>
      <c r="D6" s="70"/>
      <c r="E6" s="71"/>
      <c r="F6" s="14">
        <v>93419</v>
      </c>
      <c r="G6" s="15">
        <v>9</v>
      </c>
      <c r="H6" s="16">
        <f t="shared" ref="H6:H54" si="2">SUM(F6:G6)</f>
        <v>93428</v>
      </c>
      <c r="I6" s="17">
        <v>425758</v>
      </c>
      <c r="J6" s="17">
        <v>3619</v>
      </c>
      <c r="K6" s="14">
        <v>12877</v>
      </c>
      <c r="L6" s="16">
        <f t="shared" ref="L6:L54" si="3">SUM(H6:J6)</f>
        <v>522805</v>
      </c>
      <c r="N6" s="67"/>
      <c r="O6" s="79"/>
      <c r="P6" s="97"/>
      <c r="Q6" s="30" t="s">
        <v>16</v>
      </c>
      <c r="R6" s="26">
        <v>31498</v>
      </c>
      <c r="S6" s="27">
        <v>2</v>
      </c>
      <c r="T6" s="28">
        <f t="shared" si="0"/>
        <v>31500</v>
      </c>
      <c r="U6" s="29">
        <v>79136</v>
      </c>
      <c r="V6" s="29">
        <v>331</v>
      </c>
      <c r="W6" s="26">
        <v>510</v>
      </c>
      <c r="X6" s="28">
        <f t="shared" si="1"/>
        <v>110967</v>
      </c>
    </row>
    <row r="7" spans="1:24" s="13" customFormat="1" ht="7.5" customHeight="1" x14ac:dyDescent="0.2">
      <c r="A7" s="9"/>
      <c r="B7" s="67"/>
      <c r="C7" s="72" t="s">
        <v>17</v>
      </c>
      <c r="D7" s="73"/>
      <c r="E7" s="74"/>
      <c r="F7" s="26">
        <v>28674</v>
      </c>
      <c r="G7" s="27">
        <v>1</v>
      </c>
      <c r="H7" s="28">
        <f t="shared" si="2"/>
        <v>28675</v>
      </c>
      <c r="I7" s="29">
        <v>97190</v>
      </c>
      <c r="J7" s="29">
        <v>545</v>
      </c>
      <c r="K7" s="26">
        <v>1118</v>
      </c>
      <c r="L7" s="28">
        <f t="shared" si="3"/>
        <v>126410</v>
      </c>
      <c r="N7" s="67"/>
      <c r="O7" s="80"/>
      <c r="P7" s="98"/>
      <c r="Q7" s="30" t="s">
        <v>10</v>
      </c>
      <c r="R7" s="26">
        <f>SUM(R5:R6)</f>
        <v>93102</v>
      </c>
      <c r="S7" s="27">
        <f>SUM(S5:S6)</f>
        <v>3</v>
      </c>
      <c r="T7" s="28">
        <f t="shared" si="0"/>
        <v>93105</v>
      </c>
      <c r="U7" s="29">
        <f t="shared" ref="U7:W7" si="4">SUM(U5:U6)</f>
        <v>251075</v>
      </c>
      <c r="V7" s="29">
        <f t="shared" si="4"/>
        <v>1471</v>
      </c>
      <c r="W7" s="26">
        <f t="shared" si="4"/>
        <v>1566</v>
      </c>
      <c r="X7" s="28">
        <f t="shared" si="1"/>
        <v>345651</v>
      </c>
    </row>
    <row r="8" spans="1:24" s="13" customFormat="1" ht="7.5" customHeight="1" x14ac:dyDescent="0.2">
      <c r="A8" s="9"/>
      <c r="B8" s="67"/>
      <c r="C8" s="72" t="s">
        <v>18</v>
      </c>
      <c r="D8" s="73"/>
      <c r="E8" s="74"/>
      <c r="F8" s="26">
        <v>42685</v>
      </c>
      <c r="G8" s="27">
        <v>4</v>
      </c>
      <c r="H8" s="28">
        <f t="shared" si="2"/>
        <v>42689</v>
      </c>
      <c r="I8" s="29">
        <v>125395</v>
      </c>
      <c r="J8" s="29">
        <v>823</v>
      </c>
      <c r="K8" s="26">
        <v>1885</v>
      </c>
      <c r="L8" s="28">
        <f>SUM(H8:J8)</f>
        <v>168907</v>
      </c>
      <c r="N8" s="67"/>
      <c r="O8" s="75" t="s">
        <v>19</v>
      </c>
      <c r="P8" s="76"/>
      <c r="Q8" s="77"/>
      <c r="R8" s="26">
        <v>84423</v>
      </c>
      <c r="S8" s="27">
        <v>9</v>
      </c>
      <c r="T8" s="28">
        <f t="shared" si="0"/>
        <v>84432</v>
      </c>
      <c r="U8" s="29">
        <v>295597</v>
      </c>
      <c r="V8" s="29">
        <v>1299</v>
      </c>
      <c r="W8" s="26">
        <v>2223</v>
      </c>
      <c r="X8" s="28">
        <f t="shared" si="1"/>
        <v>381328</v>
      </c>
    </row>
    <row r="9" spans="1:24" s="13" customFormat="1" ht="7.5" customHeight="1" x14ac:dyDescent="0.2">
      <c r="A9" s="9"/>
      <c r="B9" s="67"/>
      <c r="C9" s="78" t="s">
        <v>20</v>
      </c>
      <c r="D9" s="81" t="s">
        <v>21</v>
      </c>
      <c r="E9" s="74"/>
      <c r="F9" s="26">
        <v>22460</v>
      </c>
      <c r="G9" s="27">
        <v>2</v>
      </c>
      <c r="H9" s="28">
        <f t="shared" si="2"/>
        <v>22462</v>
      </c>
      <c r="I9" s="29">
        <v>56878</v>
      </c>
      <c r="J9" s="29">
        <v>316</v>
      </c>
      <c r="K9" s="26">
        <v>613</v>
      </c>
      <c r="L9" s="28">
        <f t="shared" si="3"/>
        <v>79656</v>
      </c>
      <c r="N9" s="67"/>
      <c r="O9" s="92" t="s">
        <v>22</v>
      </c>
      <c r="P9" s="76" t="s">
        <v>23</v>
      </c>
      <c r="Q9" s="77"/>
      <c r="R9" s="26">
        <v>55335</v>
      </c>
      <c r="S9" s="27">
        <v>5</v>
      </c>
      <c r="T9" s="28">
        <f t="shared" si="0"/>
        <v>55340</v>
      </c>
      <c r="U9" s="29">
        <v>154466</v>
      </c>
      <c r="V9" s="29">
        <v>773</v>
      </c>
      <c r="W9" s="26">
        <v>1126</v>
      </c>
      <c r="X9" s="28">
        <f t="shared" si="1"/>
        <v>210579</v>
      </c>
    </row>
    <row r="10" spans="1:24" s="13" customFormat="1" ht="7.5" customHeight="1" x14ac:dyDescent="0.2">
      <c r="A10" s="9"/>
      <c r="B10" s="67"/>
      <c r="C10" s="79"/>
      <c r="D10" s="76" t="s">
        <v>24</v>
      </c>
      <c r="E10" s="77"/>
      <c r="F10" s="26">
        <v>6568</v>
      </c>
      <c r="G10" s="27">
        <v>1</v>
      </c>
      <c r="H10" s="28">
        <f>SUM(F10:G10)</f>
        <v>6569</v>
      </c>
      <c r="I10" s="29">
        <v>38398</v>
      </c>
      <c r="J10" s="29">
        <v>179</v>
      </c>
      <c r="K10" s="26">
        <v>438</v>
      </c>
      <c r="L10" s="28">
        <f>SUM(H10:J10)</f>
        <v>45146</v>
      </c>
      <c r="N10" s="67"/>
      <c r="O10" s="92"/>
      <c r="P10" s="76" t="s">
        <v>25</v>
      </c>
      <c r="Q10" s="77"/>
      <c r="R10" s="26">
        <v>29174</v>
      </c>
      <c r="S10" s="27">
        <v>9</v>
      </c>
      <c r="T10" s="28">
        <f t="shared" si="0"/>
        <v>29183</v>
      </c>
      <c r="U10" s="26">
        <v>132672</v>
      </c>
      <c r="V10" s="26">
        <v>750</v>
      </c>
      <c r="W10" s="26">
        <v>1698</v>
      </c>
      <c r="X10" s="28">
        <f t="shared" si="1"/>
        <v>162605</v>
      </c>
    </row>
    <row r="11" spans="1:24" s="13" customFormat="1" ht="7.5" customHeight="1" x14ac:dyDescent="0.2">
      <c r="A11" s="9"/>
      <c r="B11" s="67"/>
      <c r="C11" s="80"/>
      <c r="D11" s="76" t="s">
        <v>10</v>
      </c>
      <c r="E11" s="77"/>
      <c r="F11" s="26">
        <f>SUM(F9:F10)</f>
        <v>29028</v>
      </c>
      <c r="G11" s="27">
        <f>SUM(G9:G10)</f>
        <v>3</v>
      </c>
      <c r="H11" s="28">
        <f>SUM(F11:G11)</f>
        <v>29031</v>
      </c>
      <c r="I11" s="29">
        <f t="shared" ref="I11:K11" si="5">SUM(I9:I10)</f>
        <v>95276</v>
      </c>
      <c r="J11" s="29">
        <f t="shared" si="5"/>
        <v>495</v>
      </c>
      <c r="K11" s="26">
        <f t="shared" si="5"/>
        <v>1051</v>
      </c>
      <c r="L11" s="28">
        <f>SUM(H11:J11)</f>
        <v>124802</v>
      </c>
      <c r="N11" s="67"/>
      <c r="O11" s="92"/>
      <c r="P11" s="76" t="s">
        <v>10</v>
      </c>
      <c r="Q11" s="77"/>
      <c r="R11" s="26">
        <f>SUM(R9:R10)</f>
        <v>84509</v>
      </c>
      <c r="S11" s="27">
        <f>SUM(S9:S10)</f>
        <v>14</v>
      </c>
      <c r="T11" s="28">
        <f t="shared" si="0"/>
        <v>84523</v>
      </c>
      <c r="U11" s="29">
        <f t="shared" ref="U11:W11" si="6">SUM(U9:U10)</f>
        <v>287138</v>
      </c>
      <c r="V11" s="29">
        <f t="shared" si="6"/>
        <v>1523</v>
      </c>
      <c r="W11" s="26">
        <f t="shared" si="6"/>
        <v>2824</v>
      </c>
      <c r="X11" s="28">
        <f t="shared" si="1"/>
        <v>373184</v>
      </c>
    </row>
    <row r="12" spans="1:24" s="13" customFormat="1" ht="7.5" customHeight="1" x14ac:dyDescent="0.2">
      <c r="A12" s="9"/>
      <c r="B12" s="67"/>
      <c r="C12" s="89" t="s">
        <v>26</v>
      </c>
      <c r="D12" s="81" t="s">
        <v>27</v>
      </c>
      <c r="E12" s="74"/>
      <c r="F12" s="26">
        <v>16192</v>
      </c>
      <c r="G12" s="27">
        <v>1</v>
      </c>
      <c r="H12" s="28">
        <f t="shared" si="2"/>
        <v>16193</v>
      </c>
      <c r="I12" s="29">
        <v>58753</v>
      </c>
      <c r="J12" s="29">
        <v>294</v>
      </c>
      <c r="K12" s="26">
        <v>699</v>
      </c>
      <c r="L12" s="28">
        <f t="shared" si="3"/>
        <v>75240</v>
      </c>
      <c r="N12" s="67"/>
      <c r="O12" s="92" t="s">
        <v>28</v>
      </c>
      <c r="P12" s="76" t="s">
        <v>29</v>
      </c>
      <c r="Q12" s="77"/>
      <c r="R12" s="26">
        <v>151354</v>
      </c>
      <c r="S12" s="27">
        <v>25</v>
      </c>
      <c r="T12" s="28">
        <f t="shared" si="0"/>
        <v>151379</v>
      </c>
      <c r="U12" s="29">
        <v>299809</v>
      </c>
      <c r="V12" s="29">
        <v>2035</v>
      </c>
      <c r="W12" s="26">
        <v>2589</v>
      </c>
      <c r="X12" s="28">
        <f t="shared" si="1"/>
        <v>453223</v>
      </c>
    </row>
    <row r="13" spans="1:24" s="13" customFormat="1" ht="7.5" customHeight="1" x14ac:dyDescent="0.2">
      <c r="A13" s="9"/>
      <c r="B13" s="67"/>
      <c r="C13" s="90"/>
      <c r="D13" s="81" t="s">
        <v>30</v>
      </c>
      <c r="E13" s="74"/>
      <c r="F13" s="26">
        <v>5751</v>
      </c>
      <c r="G13" s="27">
        <v>1</v>
      </c>
      <c r="H13" s="28">
        <f t="shared" si="2"/>
        <v>5752</v>
      </c>
      <c r="I13" s="29">
        <v>10390</v>
      </c>
      <c r="J13" s="29">
        <v>68</v>
      </c>
      <c r="K13" s="26">
        <v>148</v>
      </c>
      <c r="L13" s="28">
        <f t="shared" si="3"/>
        <v>16210</v>
      </c>
      <c r="N13" s="67"/>
      <c r="O13" s="92"/>
      <c r="P13" s="99" t="s">
        <v>31</v>
      </c>
      <c r="Q13" s="30" t="s">
        <v>31</v>
      </c>
      <c r="R13" s="31">
        <v>82819</v>
      </c>
      <c r="S13" s="32">
        <v>13</v>
      </c>
      <c r="T13" s="28">
        <f t="shared" si="0"/>
        <v>82832</v>
      </c>
      <c r="U13" s="33">
        <v>166586</v>
      </c>
      <c r="V13" s="33">
        <v>1145</v>
      </c>
      <c r="W13" s="31">
        <v>1684</v>
      </c>
      <c r="X13" s="28">
        <f t="shared" si="1"/>
        <v>250563</v>
      </c>
    </row>
    <row r="14" spans="1:24" s="13" customFormat="1" ht="7.5" customHeight="1" x14ac:dyDescent="0.2">
      <c r="A14" s="9"/>
      <c r="B14" s="67"/>
      <c r="C14" s="91"/>
      <c r="D14" s="76" t="s">
        <v>10</v>
      </c>
      <c r="E14" s="77"/>
      <c r="F14" s="26">
        <f>SUM(F12:F13)</f>
        <v>21943</v>
      </c>
      <c r="G14" s="27">
        <f>SUM(G12:G13)</f>
        <v>2</v>
      </c>
      <c r="H14" s="28">
        <f t="shared" si="2"/>
        <v>21945</v>
      </c>
      <c r="I14" s="29">
        <f t="shared" ref="I14:J14" si="7">SUM(I12:I13)</f>
        <v>69143</v>
      </c>
      <c r="J14" s="29">
        <f t="shared" si="7"/>
        <v>362</v>
      </c>
      <c r="K14" s="26">
        <f>SUM(K12:K13)</f>
        <v>847</v>
      </c>
      <c r="L14" s="28">
        <f t="shared" si="3"/>
        <v>91450</v>
      </c>
      <c r="N14" s="67"/>
      <c r="O14" s="92"/>
      <c r="P14" s="100"/>
      <c r="Q14" s="30" t="s">
        <v>32</v>
      </c>
      <c r="R14" s="31">
        <v>25966</v>
      </c>
      <c r="S14" s="32">
        <v>5</v>
      </c>
      <c r="T14" s="28">
        <f t="shared" si="0"/>
        <v>25971</v>
      </c>
      <c r="U14" s="33">
        <v>59137</v>
      </c>
      <c r="V14" s="33">
        <v>352</v>
      </c>
      <c r="W14" s="31">
        <v>493</v>
      </c>
      <c r="X14" s="28">
        <f t="shared" si="1"/>
        <v>85460</v>
      </c>
    </row>
    <row r="15" spans="1:24" s="13" customFormat="1" ht="7.5" customHeight="1" x14ac:dyDescent="0.2">
      <c r="A15" s="9"/>
      <c r="B15" s="67"/>
      <c r="C15" s="78" t="s">
        <v>33</v>
      </c>
      <c r="D15" s="81" t="s">
        <v>34</v>
      </c>
      <c r="E15" s="74"/>
      <c r="F15" s="26">
        <v>8711</v>
      </c>
      <c r="G15" s="27">
        <v>1</v>
      </c>
      <c r="H15" s="28">
        <f t="shared" si="2"/>
        <v>8712</v>
      </c>
      <c r="I15" s="29">
        <v>41694</v>
      </c>
      <c r="J15" s="29">
        <v>186</v>
      </c>
      <c r="K15" s="26">
        <v>564</v>
      </c>
      <c r="L15" s="28">
        <f t="shared" si="3"/>
        <v>50592</v>
      </c>
      <c r="N15" s="67"/>
      <c r="O15" s="92"/>
      <c r="P15" s="100"/>
      <c r="Q15" s="30" t="s">
        <v>35</v>
      </c>
      <c r="R15" s="31">
        <v>15378</v>
      </c>
      <c r="S15" s="32">
        <v>1</v>
      </c>
      <c r="T15" s="28">
        <f t="shared" si="0"/>
        <v>15379</v>
      </c>
      <c r="U15" s="33">
        <v>34903</v>
      </c>
      <c r="V15" s="33">
        <v>160</v>
      </c>
      <c r="W15" s="31">
        <v>276</v>
      </c>
      <c r="X15" s="28">
        <f t="shared" si="1"/>
        <v>50442</v>
      </c>
    </row>
    <row r="16" spans="1:24" s="13" customFormat="1" ht="7.5" customHeight="1" x14ac:dyDescent="0.2">
      <c r="A16" s="9"/>
      <c r="B16" s="67"/>
      <c r="C16" s="79"/>
      <c r="D16" s="73" t="s">
        <v>36</v>
      </c>
      <c r="E16" s="74"/>
      <c r="F16" s="26">
        <v>18320</v>
      </c>
      <c r="G16" s="27">
        <v>2</v>
      </c>
      <c r="H16" s="28">
        <f>SUM(F16:G16)</f>
        <v>18322</v>
      </c>
      <c r="I16" s="29">
        <v>39118</v>
      </c>
      <c r="J16" s="29">
        <v>210</v>
      </c>
      <c r="K16" s="26">
        <v>482</v>
      </c>
      <c r="L16" s="28">
        <f t="shared" si="3"/>
        <v>57650</v>
      </c>
      <c r="N16" s="67"/>
      <c r="O16" s="92"/>
      <c r="P16" s="100"/>
      <c r="Q16" s="30" t="s">
        <v>37</v>
      </c>
      <c r="R16" s="31">
        <v>28184</v>
      </c>
      <c r="S16" s="32">
        <v>7</v>
      </c>
      <c r="T16" s="28">
        <f t="shared" si="0"/>
        <v>28191</v>
      </c>
      <c r="U16" s="33">
        <v>48685</v>
      </c>
      <c r="V16" s="33">
        <v>394</v>
      </c>
      <c r="W16" s="31">
        <v>386</v>
      </c>
      <c r="X16" s="28">
        <f>SUM(T16:V16)</f>
        <v>77270</v>
      </c>
    </row>
    <row r="17" spans="1:24" s="13" customFormat="1" ht="7.5" customHeight="1" x14ac:dyDescent="0.2">
      <c r="A17" s="9"/>
      <c r="B17" s="67"/>
      <c r="C17" s="80"/>
      <c r="D17" s="73" t="s">
        <v>10</v>
      </c>
      <c r="E17" s="74"/>
      <c r="F17" s="26">
        <f>SUM(F15:F16)</f>
        <v>27031</v>
      </c>
      <c r="G17" s="27">
        <f>SUM(G15:G16)</f>
        <v>3</v>
      </c>
      <c r="H17" s="28">
        <f t="shared" si="2"/>
        <v>27034</v>
      </c>
      <c r="I17" s="29">
        <f t="shared" ref="I17:K17" si="8">SUM(I15:I16)</f>
        <v>80812</v>
      </c>
      <c r="J17" s="29">
        <f t="shared" si="8"/>
        <v>396</v>
      </c>
      <c r="K17" s="26">
        <f t="shared" si="8"/>
        <v>1046</v>
      </c>
      <c r="L17" s="28">
        <f t="shared" si="3"/>
        <v>108242</v>
      </c>
      <c r="N17" s="67"/>
      <c r="O17" s="92"/>
      <c r="P17" s="100"/>
      <c r="Q17" s="30" t="s">
        <v>10</v>
      </c>
      <c r="R17" s="26">
        <f>SUM(R13:R16)</f>
        <v>152347</v>
      </c>
      <c r="S17" s="27">
        <f>SUM(S13:S16)</f>
        <v>26</v>
      </c>
      <c r="T17" s="28">
        <f t="shared" si="0"/>
        <v>152373</v>
      </c>
      <c r="U17" s="29">
        <f>SUM(U13:U16)</f>
        <v>309311</v>
      </c>
      <c r="V17" s="29">
        <f>SUM(V13:V16)</f>
        <v>2051</v>
      </c>
      <c r="W17" s="26">
        <f>SUM(W13:W16)</f>
        <v>2839</v>
      </c>
      <c r="X17" s="28">
        <f>SUM(T17:V17)</f>
        <v>463735</v>
      </c>
    </row>
    <row r="18" spans="1:24" s="13" customFormat="1" ht="7.5" customHeight="1" x14ac:dyDescent="0.2">
      <c r="A18" s="9"/>
      <c r="B18" s="67"/>
      <c r="C18" s="89" t="s">
        <v>38</v>
      </c>
      <c r="D18" s="81" t="s">
        <v>39</v>
      </c>
      <c r="E18" s="74"/>
      <c r="F18" s="26">
        <v>22478</v>
      </c>
      <c r="G18" s="27">
        <v>2</v>
      </c>
      <c r="H18" s="28">
        <f t="shared" si="2"/>
        <v>22480</v>
      </c>
      <c r="I18" s="29">
        <v>59325</v>
      </c>
      <c r="J18" s="29">
        <v>357</v>
      </c>
      <c r="K18" s="26">
        <v>682</v>
      </c>
      <c r="L18" s="28">
        <f t="shared" si="3"/>
        <v>82162</v>
      </c>
      <c r="N18" s="68"/>
      <c r="O18" s="101" t="s">
        <v>40</v>
      </c>
      <c r="P18" s="102"/>
      <c r="Q18" s="103"/>
      <c r="R18" s="34">
        <f>SUM(R4,R11:R12,R17,R7:R8)</f>
        <v>676156</v>
      </c>
      <c r="S18" s="35">
        <f>SUM(S4,S11:S12,S17,S7:S8)</f>
        <v>82</v>
      </c>
      <c r="T18" s="36">
        <f t="shared" ref="T18" si="9">SUM(R18:S18)</f>
        <v>676238</v>
      </c>
      <c r="U18" s="34">
        <f>SUM(U4,U11:U12,U17,U7:U8)</f>
        <v>1834088</v>
      </c>
      <c r="V18" s="34">
        <f>SUM(V4,V11:V12,V17,V7:V8)</f>
        <v>10601</v>
      </c>
      <c r="W18" s="34">
        <f>SUM(W4,W11:W12,W17,W7:W8)</f>
        <v>14805</v>
      </c>
      <c r="X18" s="36">
        <f t="shared" ref="X18" si="10">SUM(T18:V18)</f>
        <v>2520927</v>
      </c>
    </row>
    <row r="19" spans="1:24" s="13" customFormat="1" ht="7.5" customHeight="1" x14ac:dyDescent="0.2">
      <c r="A19" s="9"/>
      <c r="B19" s="67"/>
      <c r="C19" s="90"/>
      <c r="D19" s="81" t="s">
        <v>30</v>
      </c>
      <c r="E19" s="74"/>
      <c r="F19" s="26">
        <v>2794</v>
      </c>
      <c r="G19" s="27">
        <v>0</v>
      </c>
      <c r="H19" s="28">
        <f t="shared" si="2"/>
        <v>2794</v>
      </c>
      <c r="I19" s="29">
        <v>4199</v>
      </c>
      <c r="J19" s="29">
        <v>37</v>
      </c>
      <c r="K19" s="26">
        <v>54</v>
      </c>
      <c r="L19" s="28">
        <f t="shared" si="3"/>
        <v>7030</v>
      </c>
      <c r="N19" s="66" t="s">
        <v>41</v>
      </c>
      <c r="O19" s="69" t="s">
        <v>42</v>
      </c>
      <c r="P19" s="70"/>
      <c r="Q19" s="71"/>
      <c r="R19" s="26">
        <v>78858</v>
      </c>
      <c r="S19" s="27">
        <v>4</v>
      </c>
      <c r="T19" s="28">
        <f t="shared" ref="T19:T82" si="11">SUM(R19:S19)</f>
        <v>78862</v>
      </c>
      <c r="U19" s="29">
        <v>212694</v>
      </c>
      <c r="V19" s="29">
        <v>1196</v>
      </c>
      <c r="W19" s="26">
        <v>1447</v>
      </c>
      <c r="X19" s="28">
        <f t="shared" si="1"/>
        <v>292752</v>
      </c>
    </row>
    <row r="20" spans="1:24" s="13" customFormat="1" ht="7.5" customHeight="1" x14ac:dyDescent="0.2">
      <c r="A20" s="9"/>
      <c r="B20" s="67"/>
      <c r="C20" s="91"/>
      <c r="D20" s="76" t="s">
        <v>10</v>
      </c>
      <c r="E20" s="77"/>
      <c r="F20" s="26">
        <f>SUM(F18:F19)</f>
        <v>25272</v>
      </c>
      <c r="G20" s="27">
        <f>SUM(G18:G19)</f>
        <v>2</v>
      </c>
      <c r="H20" s="28">
        <f t="shared" si="2"/>
        <v>25274</v>
      </c>
      <c r="I20" s="29">
        <f t="shared" ref="I20:K20" si="12">SUM(I18:I19)</f>
        <v>63524</v>
      </c>
      <c r="J20" s="29">
        <f t="shared" si="12"/>
        <v>394</v>
      </c>
      <c r="K20" s="26">
        <f t="shared" si="12"/>
        <v>736</v>
      </c>
      <c r="L20" s="28">
        <f t="shared" si="3"/>
        <v>89192</v>
      </c>
      <c r="N20" s="67"/>
      <c r="O20" s="78" t="s">
        <v>43</v>
      </c>
      <c r="P20" s="81" t="s">
        <v>44</v>
      </c>
      <c r="Q20" s="74"/>
      <c r="R20" s="26">
        <v>151401</v>
      </c>
      <c r="S20" s="27">
        <v>28</v>
      </c>
      <c r="T20" s="28">
        <f t="shared" si="11"/>
        <v>151429</v>
      </c>
      <c r="U20" s="29">
        <v>484754</v>
      </c>
      <c r="V20" s="29">
        <v>2400</v>
      </c>
      <c r="W20" s="26">
        <v>4740</v>
      </c>
      <c r="X20" s="28">
        <f t="shared" si="1"/>
        <v>638583</v>
      </c>
    </row>
    <row r="21" spans="1:24" s="13" customFormat="1" ht="7.5" customHeight="1" x14ac:dyDescent="0.2">
      <c r="A21" s="9"/>
      <c r="B21" s="68"/>
      <c r="C21" s="101" t="s">
        <v>40</v>
      </c>
      <c r="D21" s="102"/>
      <c r="E21" s="103"/>
      <c r="F21" s="34">
        <f>SUM(F6:F8,F11,F14,F17,F20)</f>
        <v>268052</v>
      </c>
      <c r="G21" s="37">
        <f>SUM(G6:G8,G11,G14,G17,G20)</f>
        <v>24</v>
      </c>
      <c r="H21" s="36">
        <f>SUM(F21:G21)</f>
        <v>268076</v>
      </c>
      <c r="I21" s="38">
        <f>SUM(I6:I8,I11,I14,I17,I20)</f>
        <v>957098</v>
      </c>
      <c r="J21" s="38">
        <f>SUM(J6:J8,J11,J14,J17,J20)</f>
        <v>6634</v>
      </c>
      <c r="K21" s="34">
        <f>SUM(K6:K8,K11,K14,K17,K20)</f>
        <v>19560</v>
      </c>
      <c r="L21" s="36">
        <f>SUM(H21:J21)</f>
        <v>1231808</v>
      </c>
      <c r="N21" s="67"/>
      <c r="O21" s="79"/>
      <c r="P21" s="81" t="s">
        <v>45</v>
      </c>
      <c r="Q21" s="74"/>
      <c r="R21" s="26">
        <v>22427</v>
      </c>
      <c r="S21" s="27">
        <v>5</v>
      </c>
      <c r="T21" s="28">
        <f t="shared" si="11"/>
        <v>22432</v>
      </c>
      <c r="U21" s="29">
        <v>39402</v>
      </c>
      <c r="V21" s="29">
        <v>275</v>
      </c>
      <c r="W21" s="26">
        <v>284</v>
      </c>
      <c r="X21" s="28">
        <f t="shared" si="1"/>
        <v>62109</v>
      </c>
    </row>
    <row r="22" spans="1:24" s="13" customFormat="1" ht="7.5" customHeight="1" x14ac:dyDescent="0.2">
      <c r="A22" s="9"/>
      <c r="B22" s="66" t="s">
        <v>46</v>
      </c>
      <c r="C22" s="93" t="s">
        <v>47</v>
      </c>
      <c r="D22" s="99" t="s">
        <v>48</v>
      </c>
      <c r="E22" s="30" t="s">
        <v>49</v>
      </c>
      <c r="F22" s="26">
        <v>64486</v>
      </c>
      <c r="G22" s="27">
        <v>3</v>
      </c>
      <c r="H22" s="28">
        <f t="shared" si="2"/>
        <v>64489</v>
      </c>
      <c r="I22" s="29">
        <v>158039</v>
      </c>
      <c r="J22" s="29">
        <v>1151</v>
      </c>
      <c r="K22" s="26">
        <v>1283</v>
      </c>
      <c r="L22" s="28">
        <f t="shared" si="3"/>
        <v>223679</v>
      </c>
      <c r="N22" s="67"/>
      <c r="O22" s="80"/>
      <c r="P22" s="81" t="s">
        <v>10</v>
      </c>
      <c r="Q22" s="74"/>
      <c r="R22" s="26">
        <f>SUM(R20:R21)</f>
        <v>173828</v>
      </c>
      <c r="S22" s="27">
        <f>SUM(S20:S21)</f>
        <v>33</v>
      </c>
      <c r="T22" s="28">
        <f t="shared" si="11"/>
        <v>173861</v>
      </c>
      <c r="U22" s="29">
        <f t="shared" ref="U22:W22" si="13">SUM(U20:U21)</f>
        <v>524156</v>
      </c>
      <c r="V22" s="29">
        <f t="shared" si="13"/>
        <v>2675</v>
      </c>
      <c r="W22" s="26">
        <f t="shared" si="13"/>
        <v>5024</v>
      </c>
      <c r="X22" s="28">
        <f t="shared" si="1"/>
        <v>700692</v>
      </c>
    </row>
    <row r="23" spans="1:24" s="13" customFormat="1" ht="7.5" customHeight="1" x14ac:dyDescent="0.2">
      <c r="A23" s="9"/>
      <c r="B23" s="67"/>
      <c r="C23" s="79"/>
      <c r="D23" s="100"/>
      <c r="E23" s="30" t="s">
        <v>50</v>
      </c>
      <c r="F23" s="26">
        <v>18975</v>
      </c>
      <c r="G23" s="27">
        <v>0</v>
      </c>
      <c r="H23" s="28">
        <f t="shared" si="2"/>
        <v>18975</v>
      </c>
      <c r="I23" s="29">
        <v>46750</v>
      </c>
      <c r="J23" s="29">
        <v>303</v>
      </c>
      <c r="K23" s="26">
        <v>347</v>
      </c>
      <c r="L23" s="28">
        <f t="shared" si="3"/>
        <v>66028</v>
      </c>
      <c r="N23" s="67"/>
      <c r="O23" s="78" t="s">
        <v>51</v>
      </c>
      <c r="P23" s="81" t="s">
        <v>52</v>
      </c>
      <c r="Q23" s="74"/>
      <c r="R23" s="26">
        <v>75752</v>
      </c>
      <c r="S23" s="27">
        <v>17</v>
      </c>
      <c r="T23" s="28">
        <f t="shared" si="11"/>
        <v>75769</v>
      </c>
      <c r="U23" s="29">
        <v>274564</v>
      </c>
      <c r="V23" s="29">
        <v>1233</v>
      </c>
      <c r="W23" s="26">
        <v>2506</v>
      </c>
      <c r="X23" s="28">
        <f t="shared" si="1"/>
        <v>351566</v>
      </c>
    </row>
    <row r="24" spans="1:24" s="13" customFormat="1" ht="7.5" customHeight="1" x14ac:dyDescent="0.2">
      <c r="A24" s="9"/>
      <c r="B24" s="67"/>
      <c r="C24" s="79"/>
      <c r="D24" s="100"/>
      <c r="E24" s="30" t="s">
        <v>10</v>
      </c>
      <c r="F24" s="26">
        <f>SUM(F22:F23)</f>
        <v>83461</v>
      </c>
      <c r="G24" s="27">
        <f>SUM(G22:G23)</f>
        <v>3</v>
      </c>
      <c r="H24" s="28">
        <f t="shared" si="2"/>
        <v>83464</v>
      </c>
      <c r="I24" s="29">
        <f t="shared" ref="I24:K24" si="14">SUM(I22:I23)</f>
        <v>204789</v>
      </c>
      <c r="J24" s="29">
        <f t="shared" si="14"/>
        <v>1454</v>
      </c>
      <c r="K24" s="26">
        <f t="shared" si="14"/>
        <v>1630</v>
      </c>
      <c r="L24" s="28">
        <f t="shared" si="3"/>
        <v>289707</v>
      </c>
      <c r="N24" s="67"/>
      <c r="O24" s="79"/>
      <c r="P24" s="81" t="s">
        <v>53</v>
      </c>
      <c r="Q24" s="74"/>
      <c r="R24" s="31">
        <v>103783</v>
      </c>
      <c r="S24" s="32">
        <v>17</v>
      </c>
      <c r="T24" s="39">
        <f t="shared" si="11"/>
        <v>103800</v>
      </c>
      <c r="U24" s="33">
        <v>374443</v>
      </c>
      <c r="V24" s="33">
        <v>1323</v>
      </c>
      <c r="W24" s="31">
        <v>3815</v>
      </c>
      <c r="X24" s="39">
        <f t="shared" si="1"/>
        <v>479566</v>
      </c>
    </row>
    <row r="25" spans="1:24" s="13" customFormat="1" ht="7.5" customHeight="1" x14ac:dyDescent="0.2">
      <c r="A25" s="9"/>
      <c r="B25" s="67"/>
      <c r="C25" s="80"/>
      <c r="D25" s="81" t="s">
        <v>54</v>
      </c>
      <c r="E25" s="74"/>
      <c r="F25" s="26">
        <v>51049</v>
      </c>
      <c r="G25" s="27">
        <v>0</v>
      </c>
      <c r="H25" s="28">
        <f t="shared" si="2"/>
        <v>51049</v>
      </c>
      <c r="I25" s="29">
        <v>120139</v>
      </c>
      <c r="J25" s="29">
        <v>842</v>
      </c>
      <c r="K25" s="26">
        <v>926</v>
      </c>
      <c r="L25" s="28">
        <f t="shared" si="3"/>
        <v>172030</v>
      </c>
      <c r="N25" s="67"/>
      <c r="O25" s="79"/>
      <c r="P25" s="96" t="s">
        <v>55</v>
      </c>
      <c r="Q25" s="30" t="s">
        <v>55</v>
      </c>
      <c r="R25" s="31">
        <v>17444</v>
      </c>
      <c r="S25" s="32">
        <v>1</v>
      </c>
      <c r="T25" s="39">
        <f t="shared" si="11"/>
        <v>17445</v>
      </c>
      <c r="U25" s="33">
        <v>62090</v>
      </c>
      <c r="V25" s="33">
        <v>344</v>
      </c>
      <c r="W25" s="31">
        <v>716</v>
      </c>
      <c r="X25" s="39">
        <f t="shared" si="1"/>
        <v>79879</v>
      </c>
    </row>
    <row r="26" spans="1:24" s="13" customFormat="1" ht="7.5" customHeight="1" x14ac:dyDescent="0.2">
      <c r="A26" s="9"/>
      <c r="B26" s="67"/>
      <c r="C26" s="92" t="s">
        <v>56</v>
      </c>
      <c r="D26" s="104" t="s">
        <v>57</v>
      </c>
      <c r="E26" s="105"/>
      <c r="F26" s="26">
        <v>73868</v>
      </c>
      <c r="G26" s="27">
        <v>6</v>
      </c>
      <c r="H26" s="28">
        <f t="shared" si="2"/>
        <v>73874</v>
      </c>
      <c r="I26" s="29">
        <v>146822</v>
      </c>
      <c r="J26" s="29">
        <v>981</v>
      </c>
      <c r="K26" s="26">
        <v>1132</v>
      </c>
      <c r="L26" s="28">
        <f t="shared" si="3"/>
        <v>221677</v>
      </c>
      <c r="N26" s="67"/>
      <c r="O26" s="79"/>
      <c r="P26" s="97"/>
      <c r="Q26" s="30" t="s">
        <v>58</v>
      </c>
      <c r="R26" s="31">
        <v>36816</v>
      </c>
      <c r="S26" s="32">
        <v>5</v>
      </c>
      <c r="T26" s="39">
        <f t="shared" si="11"/>
        <v>36821</v>
      </c>
      <c r="U26" s="33">
        <v>92237</v>
      </c>
      <c r="V26" s="33">
        <v>565</v>
      </c>
      <c r="W26" s="31">
        <v>805</v>
      </c>
      <c r="X26" s="39">
        <f t="shared" si="1"/>
        <v>129623</v>
      </c>
    </row>
    <row r="27" spans="1:24" s="13" customFormat="1" ht="7.5" customHeight="1" x14ac:dyDescent="0.2">
      <c r="A27" s="9"/>
      <c r="B27" s="67"/>
      <c r="C27" s="92"/>
      <c r="D27" s="81" t="s">
        <v>59</v>
      </c>
      <c r="E27" s="74"/>
      <c r="F27" s="26">
        <v>31247</v>
      </c>
      <c r="G27" s="27">
        <v>1</v>
      </c>
      <c r="H27" s="28">
        <f t="shared" si="2"/>
        <v>31248</v>
      </c>
      <c r="I27" s="29">
        <v>101040</v>
      </c>
      <c r="J27" s="29">
        <v>574</v>
      </c>
      <c r="K27" s="26">
        <v>1220</v>
      </c>
      <c r="L27" s="28">
        <f t="shared" si="3"/>
        <v>132862</v>
      </c>
      <c r="N27" s="67"/>
      <c r="O27" s="79"/>
      <c r="P27" s="97"/>
      <c r="Q27" s="30" t="s">
        <v>60</v>
      </c>
      <c r="R27" s="31">
        <v>43024</v>
      </c>
      <c r="S27" s="27">
        <v>10</v>
      </c>
      <c r="T27" s="28">
        <f t="shared" si="11"/>
        <v>43034</v>
      </c>
      <c r="U27" s="29">
        <v>146642</v>
      </c>
      <c r="V27" s="29">
        <v>675</v>
      </c>
      <c r="W27" s="26">
        <v>1129</v>
      </c>
      <c r="X27" s="28">
        <f t="shared" si="1"/>
        <v>190351</v>
      </c>
    </row>
    <row r="28" spans="1:24" s="13" customFormat="1" ht="7.5" customHeight="1" x14ac:dyDescent="0.2">
      <c r="A28" s="9"/>
      <c r="B28" s="67"/>
      <c r="C28" s="92"/>
      <c r="D28" s="81" t="s">
        <v>61</v>
      </c>
      <c r="E28" s="74"/>
      <c r="F28" s="26">
        <v>35193</v>
      </c>
      <c r="G28" s="27">
        <v>2</v>
      </c>
      <c r="H28" s="28">
        <f t="shared" si="2"/>
        <v>35195</v>
      </c>
      <c r="I28" s="29">
        <v>72953</v>
      </c>
      <c r="J28" s="29">
        <v>352</v>
      </c>
      <c r="K28" s="26">
        <v>423</v>
      </c>
      <c r="L28" s="28">
        <f t="shared" si="3"/>
        <v>108500</v>
      </c>
      <c r="N28" s="67"/>
      <c r="O28" s="80"/>
      <c r="P28" s="98"/>
      <c r="Q28" s="30" t="s">
        <v>10</v>
      </c>
      <c r="R28" s="26">
        <f>SUM(R25:R27)</f>
        <v>97284</v>
      </c>
      <c r="S28" s="27">
        <f>SUM(S25:S27)</f>
        <v>16</v>
      </c>
      <c r="T28" s="39">
        <f t="shared" si="11"/>
        <v>97300</v>
      </c>
      <c r="U28" s="29">
        <f t="shared" ref="U28:W28" si="15">SUM(U25:U27)</f>
        <v>300969</v>
      </c>
      <c r="V28" s="29">
        <f t="shared" si="15"/>
        <v>1584</v>
      </c>
      <c r="W28" s="26">
        <f t="shared" si="15"/>
        <v>2650</v>
      </c>
      <c r="X28" s="39">
        <f t="shared" si="1"/>
        <v>399853</v>
      </c>
    </row>
    <row r="29" spans="1:24" s="13" customFormat="1" ht="7.5" customHeight="1" x14ac:dyDescent="0.2">
      <c r="A29" s="9"/>
      <c r="B29" s="67"/>
      <c r="C29" s="92"/>
      <c r="D29" s="106" t="s">
        <v>10</v>
      </c>
      <c r="E29" s="107"/>
      <c r="F29" s="40">
        <f>SUM(F26:F28)</f>
        <v>140308</v>
      </c>
      <c r="G29" s="27">
        <f>SUM(G26:G28)</f>
        <v>9</v>
      </c>
      <c r="H29" s="28">
        <f t="shared" si="2"/>
        <v>140317</v>
      </c>
      <c r="I29" s="29">
        <f>SUM(I26:I28)</f>
        <v>320815</v>
      </c>
      <c r="J29" s="29">
        <f>SUM(J26:J28)</f>
        <v>1907</v>
      </c>
      <c r="K29" s="26">
        <f>SUM(K26:K28)</f>
        <v>2775</v>
      </c>
      <c r="L29" s="28">
        <f>SUM(H29:J29)</f>
        <v>463039</v>
      </c>
      <c r="N29" s="67"/>
      <c r="O29" s="78" t="s">
        <v>62</v>
      </c>
      <c r="P29" s="81" t="s">
        <v>63</v>
      </c>
      <c r="Q29" s="74"/>
      <c r="R29" s="26">
        <v>131240</v>
      </c>
      <c r="S29" s="27">
        <v>31</v>
      </c>
      <c r="T29" s="28">
        <f t="shared" si="11"/>
        <v>131271</v>
      </c>
      <c r="U29" s="29">
        <v>520606</v>
      </c>
      <c r="V29" s="29">
        <v>3514</v>
      </c>
      <c r="W29" s="26">
        <v>11277</v>
      </c>
      <c r="X29" s="39">
        <f t="shared" si="1"/>
        <v>655391</v>
      </c>
    </row>
    <row r="30" spans="1:24" s="13" customFormat="1" ht="7.5" customHeight="1" x14ac:dyDescent="0.2">
      <c r="A30" s="9"/>
      <c r="B30" s="67"/>
      <c r="C30" s="78" t="s">
        <v>64</v>
      </c>
      <c r="D30" s="81" t="s">
        <v>65</v>
      </c>
      <c r="E30" s="74"/>
      <c r="F30" s="26">
        <v>120821</v>
      </c>
      <c r="G30" s="27">
        <v>8</v>
      </c>
      <c r="H30" s="28">
        <f t="shared" si="2"/>
        <v>120829</v>
      </c>
      <c r="I30" s="29">
        <v>328675</v>
      </c>
      <c r="J30" s="29">
        <v>2522</v>
      </c>
      <c r="K30" s="26">
        <v>2763</v>
      </c>
      <c r="L30" s="28">
        <f t="shared" si="3"/>
        <v>452026</v>
      </c>
      <c r="N30" s="67"/>
      <c r="O30" s="79"/>
      <c r="P30" s="81" t="s">
        <v>66</v>
      </c>
      <c r="Q30" s="74"/>
      <c r="R30" s="26">
        <v>66670</v>
      </c>
      <c r="S30" s="27">
        <v>9</v>
      </c>
      <c r="T30" s="28">
        <f t="shared" si="11"/>
        <v>66679</v>
      </c>
      <c r="U30" s="29">
        <v>189377</v>
      </c>
      <c r="V30" s="29">
        <v>762</v>
      </c>
      <c r="W30" s="26">
        <v>1941</v>
      </c>
      <c r="X30" s="39">
        <f t="shared" si="1"/>
        <v>256818</v>
      </c>
    </row>
    <row r="31" spans="1:24" s="13" customFormat="1" ht="7.5" customHeight="1" x14ac:dyDescent="0.2">
      <c r="A31" s="9"/>
      <c r="B31" s="67"/>
      <c r="C31" s="79"/>
      <c r="D31" s="81" t="s">
        <v>67</v>
      </c>
      <c r="E31" s="74"/>
      <c r="F31" s="26">
        <v>34242</v>
      </c>
      <c r="G31" s="27">
        <v>3</v>
      </c>
      <c r="H31" s="28">
        <f t="shared" si="2"/>
        <v>34245</v>
      </c>
      <c r="I31" s="29">
        <v>162013</v>
      </c>
      <c r="J31" s="29">
        <v>968</v>
      </c>
      <c r="K31" s="26">
        <v>3545</v>
      </c>
      <c r="L31" s="28">
        <f t="shared" si="3"/>
        <v>197226</v>
      </c>
      <c r="N31" s="67"/>
      <c r="O31" s="79"/>
      <c r="P31" s="96" t="s">
        <v>68</v>
      </c>
      <c r="Q31" s="30" t="s">
        <v>68</v>
      </c>
      <c r="R31" s="26">
        <v>46873</v>
      </c>
      <c r="S31" s="27">
        <v>9</v>
      </c>
      <c r="T31" s="28">
        <f t="shared" si="11"/>
        <v>46882</v>
      </c>
      <c r="U31" s="29">
        <v>172300</v>
      </c>
      <c r="V31" s="29">
        <v>775</v>
      </c>
      <c r="W31" s="26">
        <v>2659</v>
      </c>
      <c r="X31" s="39">
        <f t="shared" si="1"/>
        <v>219957</v>
      </c>
    </row>
    <row r="32" spans="1:24" s="13" customFormat="1" ht="7.5" customHeight="1" x14ac:dyDescent="0.2">
      <c r="A32" s="9"/>
      <c r="B32" s="67"/>
      <c r="C32" s="80"/>
      <c r="D32" s="81" t="s">
        <v>10</v>
      </c>
      <c r="E32" s="74"/>
      <c r="F32" s="40">
        <f>SUM(F30:F31)</f>
        <v>155063</v>
      </c>
      <c r="G32" s="27">
        <f>SUM(G30:G31)</f>
        <v>11</v>
      </c>
      <c r="H32" s="28">
        <f t="shared" si="2"/>
        <v>155074</v>
      </c>
      <c r="I32" s="26">
        <f>SUM(I30:I31)</f>
        <v>490688</v>
      </c>
      <c r="J32" s="26">
        <f>SUM(J30:J31)</f>
        <v>3490</v>
      </c>
      <c r="K32" s="26">
        <f>SUM(K30:K31)</f>
        <v>6308</v>
      </c>
      <c r="L32" s="28">
        <f t="shared" si="3"/>
        <v>649252</v>
      </c>
      <c r="N32" s="67"/>
      <c r="O32" s="79"/>
      <c r="P32" s="97"/>
      <c r="Q32" s="30" t="s">
        <v>69</v>
      </c>
      <c r="R32" s="26">
        <v>23701</v>
      </c>
      <c r="S32" s="27">
        <v>5</v>
      </c>
      <c r="T32" s="28">
        <f t="shared" si="11"/>
        <v>23706</v>
      </c>
      <c r="U32" s="29">
        <v>95376</v>
      </c>
      <c r="V32" s="29">
        <v>379</v>
      </c>
      <c r="W32" s="26">
        <v>1317</v>
      </c>
      <c r="X32" s="39">
        <f t="shared" si="1"/>
        <v>119461</v>
      </c>
    </row>
    <row r="33" spans="1:24" s="13" customFormat="1" ht="7.5" customHeight="1" x14ac:dyDescent="0.2">
      <c r="A33" s="41"/>
      <c r="B33" s="67"/>
      <c r="C33" s="72" t="s">
        <v>70</v>
      </c>
      <c r="D33" s="73"/>
      <c r="E33" s="74"/>
      <c r="F33" s="26">
        <v>117606</v>
      </c>
      <c r="G33" s="27">
        <v>5</v>
      </c>
      <c r="H33" s="28">
        <f t="shared" si="2"/>
        <v>117611</v>
      </c>
      <c r="I33" s="29">
        <v>250761</v>
      </c>
      <c r="J33" s="29">
        <v>1927</v>
      </c>
      <c r="K33" s="26">
        <v>2025</v>
      </c>
      <c r="L33" s="28">
        <f t="shared" si="3"/>
        <v>370299</v>
      </c>
      <c r="N33" s="67"/>
      <c r="O33" s="79"/>
      <c r="P33" s="97"/>
      <c r="Q33" s="30" t="s">
        <v>71</v>
      </c>
      <c r="R33" s="40">
        <v>25721</v>
      </c>
      <c r="S33" s="27">
        <v>12</v>
      </c>
      <c r="T33" s="28">
        <f t="shared" si="11"/>
        <v>25733</v>
      </c>
      <c r="U33" s="26">
        <v>85910</v>
      </c>
      <c r="V33" s="26">
        <v>433</v>
      </c>
      <c r="W33" s="26">
        <v>1124</v>
      </c>
      <c r="X33" s="28">
        <f t="shared" si="1"/>
        <v>112076</v>
      </c>
    </row>
    <row r="34" spans="1:24" s="13" customFormat="1" ht="7.5" customHeight="1" x14ac:dyDescent="0.2">
      <c r="A34" s="42"/>
      <c r="B34" s="67"/>
      <c r="C34" s="78" t="s">
        <v>72</v>
      </c>
      <c r="D34" s="81" t="s">
        <v>73</v>
      </c>
      <c r="E34" s="74"/>
      <c r="F34" s="26">
        <v>90479</v>
      </c>
      <c r="G34" s="27">
        <v>7</v>
      </c>
      <c r="H34" s="28">
        <f t="shared" si="2"/>
        <v>90486</v>
      </c>
      <c r="I34" s="29">
        <v>212864</v>
      </c>
      <c r="J34" s="29">
        <v>1574</v>
      </c>
      <c r="K34" s="26">
        <v>1748</v>
      </c>
      <c r="L34" s="28">
        <f t="shared" si="3"/>
        <v>304924</v>
      </c>
      <c r="N34" s="67"/>
      <c r="O34" s="79"/>
      <c r="P34" s="98"/>
      <c r="Q34" s="30" t="s">
        <v>10</v>
      </c>
      <c r="R34" s="26">
        <f>SUM(R31:R33)</f>
        <v>96295</v>
      </c>
      <c r="S34" s="27">
        <f>SUM(S31:S33)</f>
        <v>26</v>
      </c>
      <c r="T34" s="28">
        <f t="shared" si="11"/>
        <v>96321</v>
      </c>
      <c r="U34" s="29">
        <f t="shared" ref="U34:W34" si="16">SUM(U31:U33)</f>
        <v>353586</v>
      </c>
      <c r="V34" s="29">
        <f t="shared" si="16"/>
        <v>1587</v>
      </c>
      <c r="W34" s="26">
        <f t="shared" si="16"/>
        <v>5100</v>
      </c>
      <c r="X34" s="39">
        <f t="shared" si="1"/>
        <v>451494</v>
      </c>
    </row>
    <row r="35" spans="1:24" s="13" customFormat="1" ht="7.5" customHeight="1" x14ac:dyDescent="0.2">
      <c r="A35" s="42"/>
      <c r="B35" s="67"/>
      <c r="C35" s="80"/>
      <c r="D35" s="81" t="s">
        <v>74</v>
      </c>
      <c r="E35" s="74"/>
      <c r="F35" s="26">
        <v>32083</v>
      </c>
      <c r="G35" s="27">
        <v>2</v>
      </c>
      <c r="H35" s="28">
        <f t="shared" si="2"/>
        <v>32085</v>
      </c>
      <c r="I35" s="29">
        <v>75188</v>
      </c>
      <c r="J35" s="29">
        <v>685</v>
      </c>
      <c r="K35" s="26">
        <v>441</v>
      </c>
      <c r="L35" s="28">
        <f t="shared" si="3"/>
        <v>107958</v>
      </c>
      <c r="N35" s="67"/>
      <c r="O35" s="79"/>
      <c r="P35" s="96" t="s">
        <v>75</v>
      </c>
      <c r="Q35" s="30" t="s">
        <v>76</v>
      </c>
      <c r="R35" s="26">
        <v>43067</v>
      </c>
      <c r="S35" s="27">
        <v>9</v>
      </c>
      <c r="T35" s="28">
        <f t="shared" si="11"/>
        <v>43076</v>
      </c>
      <c r="U35" s="29">
        <v>195486</v>
      </c>
      <c r="V35" s="29">
        <v>988</v>
      </c>
      <c r="W35" s="26">
        <v>3103</v>
      </c>
      <c r="X35" s="39">
        <f t="shared" si="1"/>
        <v>239550</v>
      </c>
    </row>
    <row r="36" spans="1:24" s="13" customFormat="1" ht="7.5" customHeight="1" x14ac:dyDescent="0.2">
      <c r="A36" s="42"/>
      <c r="B36" s="67"/>
      <c r="C36" s="78" t="s">
        <v>77</v>
      </c>
      <c r="D36" s="96" t="s">
        <v>77</v>
      </c>
      <c r="E36" s="30" t="s">
        <v>77</v>
      </c>
      <c r="F36" s="26">
        <v>80997</v>
      </c>
      <c r="G36" s="27">
        <v>4</v>
      </c>
      <c r="H36" s="28">
        <f t="shared" si="2"/>
        <v>81001</v>
      </c>
      <c r="I36" s="29">
        <v>194062</v>
      </c>
      <c r="J36" s="29">
        <v>1169</v>
      </c>
      <c r="K36" s="26">
        <v>1413</v>
      </c>
      <c r="L36" s="28">
        <f t="shared" si="3"/>
        <v>276232</v>
      </c>
      <c r="N36" s="67"/>
      <c r="O36" s="79"/>
      <c r="P36" s="97"/>
      <c r="Q36" s="30" t="s">
        <v>78</v>
      </c>
      <c r="R36" s="26">
        <v>14411</v>
      </c>
      <c r="S36" s="27">
        <v>5</v>
      </c>
      <c r="T36" s="28">
        <f t="shared" si="11"/>
        <v>14416</v>
      </c>
      <c r="U36" s="29">
        <v>82587</v>
      </c>
      <c r="V36" s="29">
        <v>523</v>
      </c>
      <c r="W36" s="26">
        <v>1204</v>
      </c>
      <c r="X36" s="39">
        <f t="shared" si="1"/>
        <v>97526</v>
      </c>
    </row>
    <row r="37" spans="1:24" s="13" customFormat="1" ht="7.5" customHeight="1" x14ac:dyDescent="0.2">
      <c r="A37" s="42"/>
      <c r="B37" s="67"/>
      <c r="C37" s="79"/>
      <c r="D37" s="97"/>
      <c r="E37" s="30" t="s">
        <v>79</v>
      </c>
      <c r="F37" s="26">
        <v>34608</v>
      </c>
      <c r="G37" s="27">
        <v>2</v>
      </c>
      <c r="H37" s="28">
        <f t="shared" si="2"/>
        <v>34610</v>
      </c>
      <c r="I37" s="29">
        <v>61801</v>
      </c>
      <c r="J37" s="29">
        <v>761</v>
      </c>
      <c r="K37" s="26">
        <v>608</v>
      </c>
      <c r="L37" s="28">
        <f t="shared" si="3"/>
        <v>97172</v>
      </c>
      <c r="N37" s="67"/>
      <c r="O37" s="79"/>
      <c r="P37" s="97"/>
      <c r="Q37" s="30" t="s">
        <v>80</v>
      </c>
      <c r="R37" s="26">
        <v>10864</v>
      </c>
      <c r="S37" s="27">
        <v>1</v>
      </c>
      <c r="T37" s="28">
        <f t="shared" si="11"/>
        <v>10865</v>
      </c>
      <c r="U37" s="29">
        <v>57432</v>
      </c>
      <c r="V37" s="29">
        <v>259</v>
      </c>
      <c r="W37" s="26">
        <v>695</v>
      </c>
      <c r="X37" s="28">
        <f t="shared" si="1"/>
        <v>68556</v>
      </c>
    </row>
    <row r="38" spans="1:24" s="13" customFormat="1" ht="7.5" customHeight="1" x14ac:dyDescent="0.2">
      <c r="A38" s="42"/>
      <c r="B38" s="67"/>
      <c r="C38" s="79"/>
      <c r="D38" s="97"/>
      <c r="E38" s="30" t="s">
        <v>81</v>
      </c>
      <c r="F38" s="26">
        <v>22512</v>
      </c>
      <c r="G38" s="27">
        <v>0</v>
      </c>
      <c r="H38" s="28">
        <f t="shared" si="2"/>
        <v>22512</v>
      </c>
      <c r="I38" s="29">
        <v>76714</v>
      </c>
      <c r="J38" s="29">
        <v>496</v>
      </c>
      <c r="K38" s="26">
        <v>975</v>
      </c>
      <c r="L38" s="28">
        <f t="shared" si="3"/>
        <v>99722</v>
      </c>
      <c r="N38" s="67"/>
      <c r="O38" s="80"/>
      <c r="P38" s="98"/>
      <c r="Q38" s="30" t="s">
        <v>10</v>
      </c>
      <c r="R38" s="26">
        <f>SUM(R35:R37)</f>
        <v>68342</v>
      </c>
      <c r="S38" s="27">
        <f>SUM(S35:S37)</f>
        <v>15</v>
      </c>
      <c r="T38" s="28">
        <f t="shared" si="11"/>
        <v>68357</v>
      </c>
      <c r="U38" s="29">
        <f t="shared" ref="U38:W38" si="17">SUM(U35:U37)</f>
        <v>335505</v>
      </c>
      <c r="V38" s="29">
        <f t="shared" si="17"/>
        <v>1770</v>
      </c>
      <c r="W38" s="26">
        <f t="shared" si="17"/>
        <v>5002</v>
      </c>
      <c r="X38" s="39">
        <f t="shared" si="1"/>
        <v>405632</v>
      </c>
    </row>
    <row r="39" spans="1:24" s="13" customFormat="1" ht="7.5" customHeight="1" x14ac:dyDescent="0.2">
      <c r="A39" s="42"/>
      <c r="B39" s="67"/>
      <c r="C39" s="79"/>
      <c r="D39" s="97"/>
      <c r="E39" s="30" t="s">
        <v>82</v>
      </c>
      <c r="F39" s="40">
        <v>12177</v>
      </c>
      <c r="G39" s="27">
        <v>0</v>
      </c>
      <c r="H39" s="28">
        <f t="shared" si="2"/>
        <v>12177</v>
      </c>
      <c r="I39" s="40">
        <v>28203</v>
      </c>
      <c r="J39" s="40">
        <v>206</v>
      </c>
      <c r="K39" s="26">
        <v>234</v>
      </c>
      <c r="L39" s="28">
        <f t="shared" si="3"/>
        <v>40586</v>
      </c>
      <c r="N39" s="67"/>
      <c r="O39" s="78" t="s">
        <v>83</v>
      </c>
      <c r="P39" s="81" t="s">
        <v>84</v>
      </c>
      <c r="Q39" s="74"/>
      <c r="R39" s="26">
        <v>101151</v>
      </c>
      <c r="S39" s="27">
        <v>8</v>
      </c>
      <c r="T39" s="28">
        <f t="shared" ref="T39:T41" si="18">SUM(R39:S39)</f>
        <v>101159</v>
      </c>
      <c r="U39" s="29">
        <v>274308</v>
      </c>
      <c r="V39" s="29">
        <v>1934</v>
      </c>
      <c r="W39" s="26">
        <v>2526</v>
      </c>
      <c r="X39" s="39">
        <f t="shared" si="1"/>
        <v>377401</v>
      </c>
    </row>
    <row r="40" spans="1:24" s="13" customFormat="1" ht="7.5" customHeight="1" x14ac:dyDescent="0.2">
      <c r="A40" s="42"/>
      <c r="B40" s="67"/>
      <c r="C40" s="79"/>
      <c r="D40" s="98"/>
      <c r="E40" s="30" t="s">
        <v>10</v>
      </c>
      <c r="F40" s="40">
        <f>SUM(F36:F39)</f>
        <v>150294</v>
      </c>
      <c r="G40" s="27">
        <f>SUM(G36:G39)</f>
        <v>6</v>
      </c>
      <c r="H40" s="28">
        <f t="shared" si="2"/>
        <v>150300</v>
      </c>
      <c r="I40" s="26">
        <f>SUM(I36:I39)</f>
        <v>360780</v>
      </c>
      <c r="J40" s="26">
        <f>SUM(J36:J39)</f>
        <v>2632</v>
      </c>
      <c r="K40" s="26">
        <f>SUM(K36:K39)</f>
        <v>3230</v>
      </c>
      <c r="L40" s="28">
        <f t="shared" si="3"/>
        <v>513712</v>
      </c>
      <c r="N40" s="67"/>
      <c r="O40" s="79"/>
      <c r="P40" s="81" t="s">
        <v>85</v>
      </c>
      <c r="Q40" s="74"/>
      <c r="R40" s="26">
        <v>23672</v>
      </c>
      <c r="S40" s="27">
        <v>6</v>
      </c>
      <c r="T40" s="28">
        <f t="shared" si="18"/>
        <v>23678</v>
      </c>
      <c r="U40" s="29">
        <v>72870</v>
      </c>
      <c r="V40" s="29">
        <v>318</v>
      </c>
      <c r="W40" s="26">
        <v>820</v>
      </c>
      <c r="X40" s="39">
        <f t="shared" si="1"/>
        <v>96866</v>
      </c>
    </row>
    <row r="41" spans="1:24" s="13" customFormat="1" ht="7.5" customHeight="1" x14ac:dyDescent="0.2">
      <c r="A41" s="42"/>
      <c r="B41" s="67"/>
      <c r="C41" s="80"/>
      <c r="D41" s="81" t="s">
        <v>86</v>
      </c>
      <c r="E41" s="74"/>
      <c r="F41" s="26">
        <v>45220</v>
      </c>
      <c r="G41" s="27">
        <v>2</v>
      </c>
      <c r="H41" s="28">
        <f t="shared" si="2"/>
        <v>45222</v>
      </c>
      <c r="I41" s="29">
        <v>111303</v>
      </c>
      <c r="J41" s="29">
        <v>654</v>
      </c>
      <c r="K41" s="26">
        <v>862</v>
      </c>
      <c r="L41" s="28">
        <f t="shared" si="3"/>
        <v>157179</v>
      </c>
      <c r="N41" s="67"/>
      <c r="O41" s="79"/>
      <c r="P41" s="81" t="s">
        <v>87</v>
      </c>
      <c r="Q41" s="74"/>
      <c r="R41" s="26">
        <v>28387</v>
      </c>
      <c r="S41" s="27">
        <v>0</v>
      </c>
      <c r="T41" s="28">
        <f t="shared" si="18"/>
        <v>28387</v>
      </c>
      <c r="U41" s="29">
        <v>71525</v>
      </c>
      <c r="V41" s="29">
        <v>597</v>
      </c>
      <c r="W41" s="26">
        <v>421</v>
      </c>
      <c r="X41" s="39">
        <f t="shared" si="1"/>
        <v>100509</v>
      </c>
    </row>
    <row r="42" spans="1:24" s="13" customFormat="1" ht="7.5" customHeight="1" x14ac:dyDescent="0.2">
      <c r="A42" s="42"/>
      <c r="B42" s="68"/>
      <c r="C42" s="101" t="s">
        <v>40</v>
      </c>
      <c r="D42" s="102"/>
      <c r="E42" s="103"/>
      <c r="F42" s="43">
        <f>SUM(F24:F25,F29,F32:F35,F40:F41)</f>
        <v>865563</v>
      </c>
      <c r="G42" s="37">
        <f>SUM(G24:G25,G29,G32:G35,G40:G41)</f>
        <v>45</v>
      </c>
      <c r="H42" s="36">
        <f t="shared" si="2"/>
        <v>865608</v>
      </c>
      <c r="I42" s="34">
        <f t="shared" ref="I42:K42" si="19">SUM(I24:I25,I29,I32:I35,I40:I41)</f>
        <v>2147327</v>
      </c>
      <c r="J42" s="34">
        <f t="shared" si="19"/>
        <v>15165</v>
      </c>
      <c r="K42" s="34">
        <f t="shared" si="19"/>
        <v>19945</v>
      </c>
      <c r="L42" s="44">
        <f>SUM(H42:J42)</f>
        <v>3028100</v>
      </c>
      <c r="N42" s="67"/>
      <c r="O42" s="79"/>
      <c r="P42" s="81" t="s">
        <v>88</v>
      </c>
      <c r="Q42" s="74"/>
      <c r="R42" s="31">
        <v>22848</v>
      </c>
      <c r="S42" s="32">
        <v>13</v>
      </c>
      <c r="T42" s="28">
        <f t="shared" si="11"/>
        <v>22861</v>
      </c>
      <c r="U42" s="33">
        <v>77434</v>
      </c>
      <c r="V42" s="33">
        <v>516</v>
      </c>
      <c r="W42" s="31">
        <v>1020</v>
      </c>
      <c r="X42" s="39">
        <f t="shared" si="1"/>
        <v>100811</v>
      </c>
    </row>
    <row r="43" spans="1:24" s="13" customFormat="1" ht="7.5" customHeight="1" x14ac:dyDescent="0.2">
      <c r="A43" s="42"/>
      <c r="B43" s="66" t="s">
        <v>89</v>
      </c>
      <c r="C43" s="93" t="s">
        <v>90</v>
      </c>
      <c r="D43" s="108" t="s">
        <v>91</v>
      </c>
      <c r="E43" s="71"/>
      <c r="F43" s="14">
        <v>134503</v>
      </c>
      <c r="G43" s="15">
        <v>12</v>
      </c>
      <c r="H43" s="16">
        <f t="shared" si="2"/>
        <v>134515</v>
      </c>
      <c r="I43" s="17">
        <v>337554</v>
      </c>
      <c r="J43" s="17">
        <v>1707</v>
      </c>
      <c r="K43" s="14">
        <v>3114</v>
      </c>
      <c r="L43" s="16">
        <f t="shared" si="3"/>
        <v>473776</v>
      </c>
      <c r="N43" s="67"/>
      <c r="O43" s="80"/>
      <c r="P43" s="81" t="s">
        <v>10</v>
      </c>
      <c r="Q43" s="74"/>
      <c r="R43" s="26">
        <f>SUM(R39:R42)</f>
        <v>176058</v>
      </c>
      <c r="S43" s="27">
        <f>SUM(S39:S42)</f>
        <v>27</v>
      </c>
      <c r="T43" s="28">
        <f t="shared" si="11"/>
        <v>176085</v>
      </c>
      <c r="U43" s="29">
        <f t="shared" ref="U43:W43" si="20">SUM(U39:U42)</f>
        <v>496137</v>
      </c>
      <c r="V43" s="29">
        <f t="shared" si="20"/>
        <v>3365</v>
      </c>
      <c r="W43" s="26">
        <f t="shared" si="20"/>
        <v>4787</v>
      </c>
      <c r="X43" s="28">
        <f t="shared" si="1"/>
        <v>675587</v>
      </c>
    </row>
    <row r="44" spans="1:24" s="13" customFormat="1" ht="7.5" customHeight="1" x14ac:dyDescent="0.2">
      <c r="A44" s="42"/>
      <c r="B44" s="67"/>
      <c r="C44" s="79"/>
      <c r="D44" s="96" t="s">
        <v>92</v>
      </c>
      <c r="E44" s="30" t="s">
        <v>93</v>
      </c>
      <c r="F44" s="26">
        <v>54010</v>
      </c>
      <c r="G44" s="27">
        <v>5</v>
      </c>
      <c r="H44" s="28">
        <f t="shared" si="2"/>
        <v>54015</v>
      </c>
      <c r="I44" s="29">
        <v>158291</v>
      </c>
      <c r="J44" s="29">
        <v>807</v>
      </c>
      <c r="K44" s="26">
        <v>2007</v>
      </c>
      <c r="L44" s="28">
        <f t="shared" si="3"/>
        <v>213113</v>
      </c>
      <c r="N44" s="68"/>
      <c r="O44" s="101" t="s">
        <v>40</v>
      </c>
      <c r="P44" s="102"/>
      <c r="Q44" s="103"/>
      <c r="R44" s="34">
        <f>SUM(R19,R22:R24,R28:R30,R34,R38,R43)</f>
        <v>1068110</v>
      </c>
      <c r="S44" s="35">
        <f>SUM(S19,S22:S24,S28:S30,S34,S38,S43)</f>
        <v>195</v>
      </c>
      <c r="T44" s="36">
        <f t="shared" si="11"/>
        <v>1068305</v>
      </c>
      <c r="U44" s="34">
        <f t="shared" ref="U44:W44" si="21">SUM(U19,U22:U24,U28:U30,U34,U38,U43)</f>
        <v>3582037</v>
      </c>
      <c r="V44" s="34">
        <f t="shared" si="21"/>
        <v>19009</v>
      </c>
      <c r="W44" s="34">
        <f t="shared" si="21"/>
        <v>43549</v>
      </c>
      <c r="X44" s="36">
        <f t="shared" si="1"/>
        <v>4669351</v>
      </c>
    </row>
    <row r="45" spans="1:24" s="13" customFormat="1" ht="7.5" customHeight="1" x14ac:dyDescent="0.2">
      <c r="A45" s="42"/>
      <c r="B45" s="67"/>
      <c r="C45" s="79"/>
      <c r="D45" s="97"/>
      <c r="E45" s="30" t="s">
        <v>94</v>
      </c>
      <c r="F45" s="26">
        <v>84146</v>
      </c>
      <c r="G45" s="27">
        <v>6</v>
      </c>
      <c r="H45" s="28">
        <f t="shared" si="2"/>
        <v>84152</v>
      </c>
      <c r="I45" s="29">
        <v>219975</v>
      </c>
      <c r="J45" s="29">
        <v>909</v>
      </c>
      <c r="K45" s="26">
        <v>2425</v>
      </c>
      <c r="L45" s="28">
        <f t="shared" si="3"/>
        <v>305036</v>
      </c>
      <c r="N45" s="66" t="s">
        <v>95</v>
      </c>
      <c r="O45" s="69" t="s">
        <v>96</v>
      </c>
      <c r="P45" s="70"/>
      <c r="Q45" s="71"/>
      <c r="R45" s="26">
        <v>116724</v>
      </c>
      <c r="S45" s="27">
        <v>13</v>
      </c>
      <c r="T45" s="28">
        <f t="shared" si="11"/>
        <v>116737</v>
      </c>
      <c r="U45" s="29">
        <v>364056</v>
      </c>
      <c r="V45" s="29">
        <v>2353</v>
      </c>
      <c r="W45" s="26">
        <v>4257</v>
      </c>
      <c r="X45" s="28">
        <f t="shared" si="1"/>
        <v>483146</v>
      </c>
    </row>
    <row r="46" spans="1:24" s="13" customFormat="1" ht="7.5" customHeight="1" x14ac:dyDescent="0.2">
      <c r="A46" s="42"/>
      <c r="B46" s="67"/>
      <c r="C46" s="80"/>
      <c r="D46" s="98"/>
      <c r="E46" s="30" t="s">
        <v>10</v>
      </c>
      <c r="F46" s="40">
        <f>SUM(F44:F45)</f>
        <v>138156</v>
      </c>
      <c r="G46" s="27">
        <f>SUM(G44:G45)</f>
        <v>11</v>
      </c>
      <c r="H46" s="28">
        <f t="shared" si="2"/>
        <v>138167</v>
      </c>
      <c r="I46" s="26">
        <f>SUM(I44:I45)</f>
        <v>378266</v>
      </c>
      <c r="J46" s="26">
        <f>SUM(J44:J45)</f>
        <v>1716</v>
      </c>
      <c r="K46" s="26">
        <f>SUM(K44:K45)</f>
        <v>4432</v>
      </c>
      <c r="L46" s="28">
        <f t="shared" si="3"/>
        <v>518149</v>
      </c>
      <c r="N46" s="67"/>
      <c r="O46" s="72" t="s">
        <v>97</v>
      </c>
      <c r="P46" s="73"/>
      <c r="Q46" s="74"/>
      <c r="R46" s="26">
        <v>146607</v>
      </c>
      <c r="S46" s="27">
        <v>26</v>
      </c>
      <c r="T46" s="28">
        <f t="shared" si="11"/>
        <v>146633</v>
      </c>
      <c r="U46" s="29">
        <v>378228</v>
      </c>
      <c r="V46" s="29">
        <v>3699</v>
      </c>
      <c r="W46" s="26">
        <v>7800</v>
      </c>
      <c r="X46" s="28">
        <f t="shared" si="1"/>
        <v>528560</v>
      </c>
    </row>
    <row r="47" spans="1:24" s="13" customFormat="1" ht="7.5" customHeight="1" x14ac:dyDescent="0.2">
      <c r="A47" s="42"/>
      <c r="B47" s="67"/>
      <c r="C47" s="92" t="s">
        <v>98</v>
      </c>
      <c r="D47" s="99" t="s">
        <v>98</v>
      </c>
      <c r="E47" s="30" t="s">
        <v>99</v>
      </c>
      <c r="F47" s="26">
        <v>84916</v>
      </c>
      <c r="G47" s="27">
        <v>18</v>
      </c>
      <c r="H47" s="28">
        <f t="shared" si="2"/>
        <v>84934</v>
      </c>
      <c r="I47" s="29">
        <v>241622</v>
      </c>
      <c r="J47" s="29">
        <v>1287</v>
      </c>
      <c r="K47" s="26">
        <v>2514</v>
      </c>
      <c r="L47" s="28">
        <f t="shared" si="3"/>
        <v>327843</v>
      </c>
      <c r="N47" s="67"/>
      <c r="O47" s="78" t="s">
        <v>100</v>
      </c>
      <c r="P47" s="81" t="s">
        <v>101</v>
      </c>
      <c r="Q47" s="74"/>
      <c r="R47" s="45">
        <v>84749</v>
      </c>
      <c r="S47" s="46">
        <v>16</v>
      </c>
      <c r="T47" s="47">
        <f t="shared" si="11"/>
        <v>84765</v>
      </c>
      <c r="U47" s="48">
        <v>139826</v>
      </c>
      <c r="V47" s="48">
        <v>3243</v>
      </c>
      <c r="W47" s="45">
        <v>10490</v>
      </c>
      <c r="X47" s="47">
        <f t="shared" si="1"/>
        <v>227834</v>
      </c>
    </row>
    <row r="48" spans="1:24" s="13" customFormat="1" ht="7.5" customHeight="1" x14ac:dyDescent="0.2">
      <c r="A48" s="42"/>
      <c r="B48" s="67"/>
      <c r="C48" s="92"/>
      <c r="D48" s="99"/>
      <c r="E48" s="30" t="s">
        <v>102</v>
      </c>
      <c r="F48" s="26">
        <v>25181</v>
      </c>
      <c r="G48" s="27">
        <v>5</v>
      </c>
      <c r="H48" s="28">
        <f t="shared" si="2"/>
        <v>25186</v>
      </c>
      <c r="I48" s="29">
        <v>59727</v>
      </c>
      <c r="J48" s="29">
        <v>322</v>
      </c>
      <c r="K48" s="26">
        <v>410</v>
      </c>
      <c r="L48" s="28">
        <f t="shared" si="3"/>
        <v>85235</v>
      </c>
      <c r="N48" s="67"/>
      <c r="O48" s="79"/>
      <c r="P48" s="81" t="s">
        <v>103</v>
      </c>
      <c r="Q48" s="74"/>
      <c r="R48" s="26">
        <v>130747</v>
      </c>
      <c r="S48" s="27">
        <v>23</v>
      </c>
      <c r="T48" s="28">
        <f t="shared" si="11"/>
        <v>130770</v>
      </c>
      <c r="U48" s="29">
        <v>344468</v>
      </c>
      <c r="V48" s="29">
        <v>4239</v>
      </c>
      <c r="W48" s="26">
        <v>14644</v>
      </c>
      <c r="X48" s="28">
        <f t="shared" si="1"/>
        <v>479477</v>
      </c>
    </row>
    <row r="49" spans="1:24" s="13" customFormat="1" ht="7.5" customHeight="1" x14ac:dyDescent="0.2">
      <c r="A49" s="42"/>
      <c r="B49" s="67"/>
      <c r="C49" s="92"/>
      <c r="D49" s="99"/>
      <c r="E49" s="30" t="s">
        <v>104</v>
      </c>
      <c r="F49" s="40">
        <v>8952</v>
      </c>
      <c r="G49" s="27">
        <v>1</v>
      </c>
      <c r="H49" s="28">
        <f t="shared" si="2"/>
        <v>8953</v>
      </c>
      <c r="I49" s="40">
        <v>22982</v>
      </c>
      <c r="J49" s="40">
        <v>128</v>
      </c>
      <c r="K49" s="26">
        <v>180</v>
      </c>
      <c r="L49" s="28">
        <f t="shared" si="3"/>
        <v>32063</v>
      </c>
      <c r="N49" s="67"/>
      <c r="O49" s="79"/>
      <c r="P49" s="96" t="s">
        <v>105</v>
      </c>
      <c r="Q49" s="30" t="s">
        <v>106</v>
      </c>
      <c r="R49" s="26">
        <v>85385</v>
      </c>
      <c r="S49" s="27">
        <v>18</v>
      </c>
      <c r="T49" s="28">
        <f t="shared" si="11"/>
        <v>85403</v>
      </c>
      <c r="U49" s="29">
        <v>288797</v>
      </c>
      <c r="V49" s="29">
        <v>2207</v>
      </c>
      <c r="W49" s="26">
        <v>4737</v>
      </c>
      <c r="X49" s="28">
        <f t="shared" ref="X49:X80" si="22">SUM(T49:V49)</f>
        <v>376407</v>
      </c>
    </row>
    <row r="50" spans="1:24" s="13" customFormat="1" ht="7.5" customHeight="1" x14ac:dyDescent="0.2">
      <c r="A50" s="42"/>
      <c r="B50" s="67"/>
      <c r="C50" s="92"/>
      <c r="D50" s="99"/>
      <c r="E50" s="30" t="s">
        <v>10</v>
      </c>
      <c r="F50" s="40">
        <f>SUM(F47:F49)</f>
        <v>119049</v>
      </c>
      <c r="G50" s="27">
        <f>SUM(G47:G49)</f>
        <v>24</v>
      </c>
      <c r="H50" s="28">
        <f>SUM(F50:G50)</f>
        <v>119073</v>
      </c>
      <c r="I50" s="26">
        <f>SUM(I47:I49)</f>
        <v>324331</v>
      </c>
      <c r="J50" s="26">
        <f>SUM(J47:J49)</f>
        <v>1737</v>
      </c>
      <c r="K50" s="26">
        <f>SUM(K47:K49)</f>
        <v>3104</v>
      </c>
      <c r="L50" s="28">
        <f t="shared" si="3"/>
        <v>445141</v>
      </c>
      <c r="N50" s="67"/>
      <c r="O50" s="79"/>
      <c r="P50" s="97"/>
      <c r="Q50" s="30" t="s">
        <v>107</v>
      </c>
      <c r="R50" s="26">
        <v>37544</v>
      </c>
      <c r="S50" s="27">
        <v>8</v>
      </c>
      <c r="T50" s="28">
        <f t="shared" si="11"/>
        <v>37552</v>
      </c>
      <c r="U50" s="29">
        <v>110338</v>
      </c>
      <c r="V50" s="29">
        <v>928</v>
      </c>
      <c r="W50" s="26">
        <v>2877</v>
      </c>
      <c r="X50" s="28">
        <f t="shared" si="22"/>
        <v>148818</v>
      </c>
    </row>
    <row r="51" spans="1:24" s="13" customFormat="1" ht="7.5" customHeight="1" x14ac:dyDescent="0.2">
      <c r="A51" s="42"/>
      <c r="B51" s="67"/>
      <c r="C51" s="92"/>
      <c r="D51" s="81" t="s">
        <v>108</v>
      </c>
      <c r="E51" s="74"/>
      <c r="F51" s="26">
        <v>44571</v>
      </c>
      <c r="G51" s="27">
        <v>2</v>
      </c>
      <c r="H51" s="28">
        <f t="shared" si="2"/>
        <v>44573</v>
      </c>
      <c r="I51" s="29">
        <v>160502</v>
      </c>
      <c r="J51" s="29">
        <v>732</v>
      </c>
      <c r="K51" s="26">
        <v>1588</v>
      </c>
      <c r="L51" s="28">
        <f t="shared" si="3"/>
        <v>205807</v>
      </c>
      <c r="N51" s="67"/>
      <c r="O51" s="79"/>
      <c r="P51" s="97"/>
      <c r="Q51" s="30" t="s">
        <v>10</v>
      </c>
      <c r="R51" s="26">
        <f>SUM(R49:R50)</f>
        <v>122929</v>
      </c>
      <c r="S51" s="27">
        <f>SUM(S49:S50)</f>
        <v>26</v>
      </c>
      <c r="T51" s="28">
        <f t="shared" si="11"/>
        <v>122955</v>
      </c>
      <c r="U51" s="29">
        <f>SUM(U49:U50)</f>
        <v>399135</v>
      </c>
      <c r="V51" s="29">
        <f>SUM(V49:V50)</f>
        <v>3135</v>
      </c>
      <c r="W51" s="26">
        <f>SUM(W49:W50)</f>
        <v>7614</v>
      </c>
      <c r="X51" s="28">
        <f t="shared" si="22"/>
        <v>525225</v>
      </c>
    </row>
    <row r="52" spans="1:24" s="13" customFormat="1" ht="7.5" customHeight="1" x14ac:dyDescent="0.2">
      <c r="A52" s="42"/>
      <c r="B52" s="67"/>
      <c r="C52" s="92" t="s">
        <v>109</v>
      </c>
      <c r="D52" s="81" t="s">
        <v>110</v>
      </c>
      <c r="E52" s="74"/>
      <c r="F52" s="26">
        <v>125971</v>
      </c>
      <c r="G52" s="27">
        <v>14</v>
      </c>
      <c r="H52" s="28">
        <f t="shared" si="2"/>
        <v>125985</v>
      </c>
      <c r="I52" s="29">
        <v>342166</v>
      </c>
      <c r="J52" s="29">
        <v>1914</v>
      </c>
      <c r="K52" s="26">
        <v>3320</v>
      </c>
      <c r="L52" s="28">
        <f t="shared" si="3"/>
        <v>470065</v>
      </c>
      <c r="N52" s="67"/>
      <c r="O52" s="79" t="s">
        <v>111</v>
      </c>
      <c r="P52" s="81" t="s">
        <v>112</v>
      </c>
      <c r="Q52" s="74"/>
      <c r="R52" s="26">
        <v>76309</v>
      </c>
      <c r="S52" s="27">
        <v>13</v>
      </c>
      <c r="T52" s="28">
        <f t="shared" si="11"/>
        <v>76322</v>
      </c>
      <c r="U52" s="29">
        <v>234899</v>
      </c>
      <c r="V52" s="29">
        <v>1907</v>
      </c>
      <c r="W52" s="26">
        <v>3145</v>
      </c>
      <c r="X52" s="28">
        <f t="shared" si="22"/>
        <v>313128</v>
      </c>
    </row>
    <row r="53" spans="1:24" s="13" customFormat="1" ht="7.5" customHeight="1" x14ac:dyDescent="0.2">
      <c r="A53" s="42"/>
      <c r="B53" s="67"/>
      <c r="C53" s="92"/>
      <c r="D53" s="81" t="s">
        <v>113</v>
      </c>
      <c r="E53" s="74"/>
      <c r="F53" s="26">
        <v>34937</v>
      </c>
      <c r="G53" s="27">
        <v>9</v>
      </c>
      <c r="H53" s="28">
        <f t="shared" si="2"/>
        <v>34946</v>
      </c>
      <c r="I53" s="29">
        <v>105805</v>
      </c>
      <c r="J53" s="29">
        <v>597</v>
      </c>
      <c r="K53" s="26">
        <v>974</v>
      </c>
      <c r="L53" s="28">
        <f t="shared" si="3"/>
        <v>141348</v>
      </c>
      <c r="N53" s="67"/>
      <c r="O53" s="79"/>
      <c r="P53" s="81" t="s">
        <v>114</v>
      </c>
      <c r="Q53" s="74"/>
      <c r="R53" s="26">
        <v>11203</v>
      </c>
      <c r="S53" s="27">
        <v>7</v>
      </c>
      <c r="T53" s="28">
        <f t="shared" si="11"/>
        <v>11210</v>
      </c>
      <c r="U53" s="29">
        <v>40448</v>
      </c>
      <c r="V53" s="29">
        <v>238</v>
      </c>
      <c r="W53" s="26">
        <v>419</v>
      </c>
      <c r="X53" s="28">
        <f t="shared" si="22"/>
        <v>51896</v>
      </c>
    </row>
    <row r="54" spans="1:24" s="13" customFormat="1" ht="7.5" customHeight="1" x14ac:dyDescent="0.2">
      <c r="A54" s="42"/>
      <c r="B54" s="67"/>
      <c r="C54" s="92"/>
      <c r="D54" s="81" t="s">
        <v>115</v>
      </c>
      <c r="E54" s="74"/>
      <c r="F54" s="40">
        <v>28639</v>
      </c>
      <c r="G54" s="27">
        <v>3</v>
      </c>
      <c r="H54" s="28">
        <f t="shared" si="2"/>
        <v>28642</v>
      </c>
      <c r="I54" s="40">
        <v>91923</v>
      </c>
      <c r="J54" s="40">
        <v>600</v>
      </c>
      <c r="K54" s="26">
        <v>1078</v>
      </c>
      <c r="L54" s="28">
        <f t="shared" si="3"/>
        <v>121165</v>
      </c>
      <c r="N54" s="67"/>
      <c r="O54" s="79"/>
      <c r="P54" s="81" t="s">
        <v>10</v>
      </c>
      <c r="Q54" s="74"/>
      <c r="R54" s="26">
        <f>SUM(R52:R53)</f>
        <v>87512</v>
      </c>
      <c r="S54" s="27">
        <f>SUM(S52:S53)</f>
        <v>20</v>
      </c>
      <c r="T54" s="28">
        <f t="shared" si="11"/>
        <v>87532</v>
      </c>
      <c r="U54" s="29">
        <f>SUM(U52:U53)</f>
        <v>275347</v>
      </c>
      <c r="V54" s="29">
        <f>SUM(V52:V53)</f>
        <v>2145</v>
      </c>
      <c r="W54" s="26">
        <f>SUM(W52:W53)</f>
        <v>3564</v>
      </c>
      <c r="X54" s="28">
        <f t="shared" si="22"/>
        <v>365024</v>
      </c>
    </row>
    <row r="55" spans="1:24" s="13" customFormat="1" ht="7.5" customHeight="1" x14ac:dyDescent="0.2">
      <c r="A55" s="42"/>
      <c r="B55" s="67"/>
      <c r="C55" s="92"/>
      <c r="D55" s="81" t="s">
        <v>10</v>
      </c>
      <c r="E55" s="74"/>
      <c r="F55" s="40">
        <f>SUM(F52:F54)</f>
        <v>189547</v>
      </c>
      <c r="G55" s="27">
        <f>SUM(G52:G54)</f>
        <v>26</v>
      </c>
      <c r="H55" s="28">
        <f t="shared" ref="H55:H102" si="23">SUM(F55:G55)</f>
        <v>189573</v>
      </c>
      <c r="I55" s="40">
        <f>SUM(I52:I54)</f>
        <v>539894</v>
      </c>
      <c r="J55" s="40">
        <f>SUM(J52:J54)</f>
        <v>3111</v>
      </c>
      <c r="K55" s="40">
        <f>SUM(K52:K54)</f>
        <v>5372</v>
      </c>
      <c r="L55" s="28">
        <f t="shared" ref="L55:L102" si="24">SUM(H55:J55)</f>
        <v>732578</v>
      </c>
      <c r="N55" s="67"/>
      <c r="O55" s="72" t="s">
        <v>116</v>
      </c>
      <c r="P55" s="73"/>
      <c r="Q55" s="74"/>
      <c r="R55" s="26">
        <v>116663</v>
      </c>
      <c r="S55" s="27">
        <v>18</v>
      </c>
      <c r="T55" s="28">
        <f t="shared" si="11"/>
        <v>116681</v>
      </c>
      <c r="U55" s="29">
        <v>278820</v>
      </c>
      <c r="V55" s="29">
        <v>2491</v>
      </c>
      <c r="W55" s="26">
        <v>2281</v>
      </c>
      <c r="X55" s="28">
        <f t="shared" si="22"/>
        <v>397992</v>
      </c>
    </row>
    <row r="56" spans="1:24" s="13" customFormat="1" ht="7.5" customHeight="1" x14ac:dyDescent="0.2">
      <c r="A56" s="42"/>
      <c r="B56" s="67"/>
      <c r="C56" s="78" t="s">
        <v>117</v>
      </c>
      <c r="D56" s="99" t="s">
        <v>118</v>
      </c>
      <c r="E56" s="30" t="s">
        <v>119</v>
      </c>
      <c r="F56" s="26">
        <v>64476</v>
      </c>
      <c r="G56" s="27">
        <v>13</v>
      </c>
      <c r="H56" s="28">
        <f t="shared" si="23"/>
        <v>64489</v>
      </c>
      <c r="I56" s="29">
        <v>239833</v>
      </c>
      <c r="J56" s="29">
        <v>1885</v>
      </c>
      <c r="K56" s="26">
        <v>7548</v>
      </c>
      <c r="L56" s="28">
        <f t="shared" si="24"/>
        <v>306207</v>
      </c>
      <c r="N56" s="67"/>
      <c r="O56" s="89" t="s">
        <v>120</v>
      </c>
      <c r="P56" s="81" t="s">
        <v>121</v>
      </c>
      <c r="Q56" s="74"/>
      <c r="R56" s="26">
        <v>172829</v>
      </c>
      <c r="S56" s="27">
        <v>42</v>
      </c>
      <c r="T56" s="28">
        <f t="shared" si="11"/>
        <v>172871</v>
      </c>
      <c r="U56" s="29">
        <v>467733</v>
      </c>
      <c r="V56" s="29">
        <v>4235</v>
      </c>
      <c r="W56" s="26">
        <v>11617</v>
      </c>
      <c r="X56" s="28">
        <f t="shared" si="22"/>
        <v>644839</v>
      </c>
    </row>
    <row r="57" spans="1:24" s="13" customFormat="1" ht="7.5" customHeight="1" x14ac:dyDescent="0.2">
      <c r="A57" s="42"/>
      <c r="B57" s="67"/>
      <c r="C57" s="79"/>
      <c r="D57" s="99"/>
      <c r="E57" s="30" t="s">
        <v>122</v>
      </c>
      <c r="F57" s="26">
        <v>18921</v>
      </c>
      <c r="G57" s="27">
        <v>3</v>
      </c>
      <c r="H57" s="28">
        <f t="shared" si="23"/>
        <v>18924</v>
      </c>
      <c r="I57" s="29">
        <v>53911</v>
      </c>
      <c r="J57" s="29">
        <v>620</v>
      </c>
      <c r="K57" s="26">
        <v>3199</v>
      </c>
      <c r="L57" s="28">
        <f t="shared" si="24"/>
        <v>73455</v>
      </c>
      <c r="N57" s="67"/>
      <c r="O57" s="90"/>
      <c r="P57" s="81" t="s">
        <v>123</v>
      </c>
      <c r="Q57" s="74"/>
      <c r="R57" s="26">
        <v>123632</v>
      </c>
      <c r="S57" s="27">
        <v>32</v>
      </c>
      <c r="T57" s="28">
        <f t="shared" si="11"/>
        <v>123664</v>
      </c>
      <c r="U57" s="29">
        <v>359617</v>
      </c>
      <c r="V57" s="29">
        <v>2415</v>
      </c>
      <c r="W57" s="26">
        <v>3618</v>
      </c>
      <c r="X57" s="28">
        <f t="shared" si="22"/>
        <v>485696</v>
      </c>
    </row>
    <row r="58" spans="1:24" s="13" customFormat="1" ht="7.5" customHeight="1" x14ac:dyDescent="0.2">
      <c r="A58" s="42"/>
      <c r="B58" s="67"/>
      <c r="C58" s="79"/>
      <c r="D58" s="99"/>
      <c r="E58" s="30" t="s">
        <v>10</v>
      </c>
      <c r="F58" s="40">
        <f>SUM(F56:F57)</f>
        <v>83397</v>
      </c>
      <c r="G58" s="27">
        <f>SUM(G56:G57)</f>
        <v>16</v>
      </c>
      <c r="H58" s="28">
        <f t="shared" si="23"/>
        <v>83413</v>
      </c>
      <c r="I58" s="40">
        <f>SUM(I56:I57)</f>
        <v>293744</v>
      </c>
      <c r="J58" s="40">
        <f>SUM(J56:J57)</f>
        <v>2505</v>
      </c>
      <c r="K58" s="40">
        <f>SUM(K56:K57)</f>
        <v>10747</v>
      </c>
      <c r="L58" s="28">
        <f t="shared" si="24"/>
        <v>379662</v>
      </c>
      <c r="N58" s="67"/>
      <c r="O58" s="101" t="s">
        <v>40</v>
      </c>
      <c r="P58" s="102"/>
      <c r="Q58" s="103"/>
      <c r="R58" s="34">
        <f>SUM(R45:R48,R54:R57,R51)</f>
        <v>1102392</v>
      </c>
      <c r="S58" s="35">
        <f>SUM(S45:S48,S54:S57,S51)</f>
        <v>216</v>
      </c>
      <c r="T58" s="36">
        <f>SUM(R58:S58)</f>
        <v>1102608</v>
      </c>
      <c r="U58" s="34">
        <f>SUM(U45:U48,U54:U57,U51)</f>
        <v>3007230</v>
      </c>
      <c r="V58" s="34">
        <f>SUM(V45:V48,V54:V57,V51)</f>
        <v>27955</v>
      </c>
      <c r="W58" s="34">
        <f>SUM(W45:W48,W54:W57,W51)</f>
        <v>65885</v>
      </c>
      <c r="X58" s="36">
        <f t="shared" si="22"/>
        <v>4137793</v>
      </c>
    </row>
    <row r="59" spans="1:24" ht="7.5" customHeight="1" x14ac:dyDescent="0.15">
      <c r="A59" s="42"/>
      <c r="B59" s="67"/>
      <c r="C59" s="79"/>
      <c r="D59" s="109" t="s">
        <v>124</v>
      </c>
      <c r="E59" s="30" t="s">
        <v>124</v>
      </c>
      <c r="F59" s="26">
        <v>45705</v>
      </c>
      <c r="G59" s="27">
        <v>9</v>
      </c>
      <c r="H59" s="28">
        <f t="shared" si="23"/>
        <v>45714</v>
      </c>
      <c r="I59" s="29">
        <v>172993</v>
      </c>
      <c r="J59" s="29">
        <v>1165</v>
      </c>
      <c r="K59" s="26">
        <v>4837</v>
      </c>
      <c r="L59" s="28">
        <f t="shared" si="24"/>
        <v>219872</v>
      </c>
      <c r="M59" s="13"/>
      <c r="N59" s="66" t="s">
        <v>125</v>
      </c>
      <c r="O59" s="69" t="s">
        <v>126</v>
      </c>
      <c r="P59" s="70"/>
      <c r="Q59" s="71"/>
      <c r="R59" s="26">
        <v>73576</v>
      </c>
      <c r="S59" s="27">
        <v>4</v>
      </c>
      <c r="T59" s="28">
        <f t="shared" si="11"/>
        <v>73580</v>
      </c>
      <c r="U59" s="29">
        <v>167202</v>
      </c>
      <c r="V59" s="29">
        <v>944</v>
      </c>
      <c r="W59" s="26">
        <v>1240</v>
      </c>
      <c r="X59" s="28">
        <f t="shared" si="22"/>
        <v>241726</v>
      </c>
    </row>
    <row r="60" spans="1:24" ht="7.5" customHeight="1" x14ac:dyDescent="0.15">
      <c r="A60" s="42"/>
      <c r="B60" s="67"/>
      <c r="C60" s="79"/>
      <c r="D60" s="110"/>
      <c r="E60" s="30" t="s">
        <v>127</v>
      </c>
      <c r="F60" s="26">
        <v>11617</v>
      </c>
      <c r="G60" s="27">
        <v>3</v>
      </c>
      <c r="H60" s="28">
        <f t="shared" si="23"/>
        <v>11620</v>
      </c>
      <c r="I60" s="29">
        <v>42201</v>
      </c>
      <c r="J60" s="29">
        <v>463</v>
      </c>
      <c r="K60" s="26">
        <v>1823</v>
      </c>
      <c r="L60" s="28">
        <f t="shared" si="24"/>
        <v>54284</v>
      </c>
      <c r="M60" s="13"/>
      <c r="N60" s="67"/>
      <c r="O60" s="89" t="s">
        <v>128</v>
      </c>
      <c r="P60" s="81" t="s">
        <v>129</v>
      </c>
      <c r="Q60" s="74"/>
      <c r="R60" s="26">
        <v>63539</v>
      </c>
      <c r="S60" s="27">
        <v>3</v>
      </c>
      <c r="T60" s="28">
        <f t="shared" si="11"/>
        <v>63542</v>
      </c>
      <c r="U60" s="29">
        <v>140946</v>
      </c>
      <c r="V60" s="29">
        <v>1153</v>
      </c>
      <c r="W60" s="26">
        <v>1178</v>
      </c>
      <c r="X60" s="28">
        <f t="shared" si="22"/>
        <v>205641</v>
      </c>
    </row>
    <row r="61" spans="1:24" ht="7.5" customHeight="1" x14ac:dyDescent="0.15">
      <c r="A61" s="42"/>
      <c r="B61" s="67"/>
      <c r="C61" s="79"/>
      <c r="D61" s="111"/>
      <c r="E61" s="30" t="s">
        <v>10</v>
      </c>
      <c r="F61" s="40">
        <f>SUM(F59:F60)</f>
        <v>57322</v>
      </c>
      <c r="G61" s="27">
        <f>SUM(G59:G60)</f>
        <v>12</v>
      </c>
      <c r="H61" s="28">
        <f t="shared" si="23"/>
        <v>57334</v>
      </c>
      <c r="I61" s="40">
        <f>SUM(I59:I60)</f>
        <v>215194</v>
      </c>
      <c r="J61" s="40">
        <f>SUM(J59:J60)</f>
        <v>1628</v>
      </c>
      <c r="K61" s="40">
        <f>SUM(K59:K60)</f>
        <v>6660</v>
      </c>
      <c r="L61" s="28">
        <f t="shared" si="24"/>
        <v>274156</v>
      </c>
      <c r="M61" s="13"/>
      <c r="N61" s="67"/>
      <c r="O61" s="79"/>
      <c r="P61" s="81" t="s">
        <v>130</v>
      </c>
      <c r="Q61" s="74"/>
      <c r="R61" s="31">
        <v>24057</v>
      </c>
      <c r="S61" s="32">
        <v>2</v>
      </c>
      <c r="T61" s="28">
        <f t="shared" si="11"/>
        <v>24059</v>
      </c>
      <c r="U61" s="33">
        <v>62074</v>
      </c>
      <c r="V61" s="33">
        <v>424</v>
      </c>
      <c r="W61" s="31">
        <v>388</v>
      </c>
      <c r="X61" s="39">
        <f t="shared" si="22"/>
        <v>86557</v>
      </c>
    </row>
    <row r="62" spans="1:24" ht="7.5" customHeight="1" x14ac:dyDescent="0.15">
      <c r="A62" s="42"/>
      <c r="B62" s="67"/>
      <c r="C62" s="79"/>
      <c r="D62" s="99" t="s">
        <v>131</v>
      </c>
      <c r="E62" s="30" t="s">
        <v>132</v>
      </c>
      <c r="F62" s="26">
        <v>57396</v>
      </c>
      <c r="G62" s="27">
        <v>14</v>
      </c>
      <c r="H62" s="28">
        <f t="shared" si="23"/>
        <v>57410</v>
      </c>
      <c r="I62" s="29">
        <v>204871</v>
      </c>
      <c r="J62" s="29">
        <v>1232</v>
      </c>
      <c r="K62" s="26">
        <v>5937</v>
      </c>
      <c r="L62" s="28">
        <f t="shared" si="24"/>
        <v>263513</v>
      </c>
      <c r="M62" s="13"/>
      <c r="N62" s="67"/>
      <c r="O62" s="80"/>
      <c r="P62" s="81" t="s">
        <v>10</v>
      </c>
      <c r="Q62" s="74"/>
      <c r="R62" s="31">
        <f>SUM(R60:R61)</f>
        <v>87596</v>
      </c>
      <c r="S62" s="32">
        <f>SUM(S60:S61)</f>
        <v>5</v>
      </c>
      <c r="T62" s="28">
        <f t="shared" si="11"/>
        <v>87601</v>
      </c>
      <c r="U62" s="33">
        <f>SUM(U60:U61)</f>
        <v>203020</v>
      </c>
      <c r="V62" s="33">
        <f>SUM(V60:V61)</f>
        <v>1577</v>
      </c>
      <c r="W62" s="31">
        <f>SUM(W60:W61)</f>
        <v>1566</v>
      </c>
      <c r="X62" s="39">
        <f t="shared" si="22"/>
        <v>292198</v>
      </c>
    </row>
    <row r="63" spans="1:24" ht="7.5" customHeight="1" x14ac:dyDescent="0.15">
      <c r="A63" s="42"/>
      <c r="B63" s="67"/>
      <c r="C63" s="79"/>
      <c r="D63" s="99"/>
      <c r="E63" s="30" t="s">
        <v>133</v>
      </c>
      <c r="F63" s="26">
        <v>26231</v>
      </c>
      <c r="G63" s="27">
        <v>6</v>
      </c>
      <c r="H63" s="28">
        <f t="shared" si="23"/>
        <v>26237</v>
      </c>
      <c r="I63" s="29">
        <v>105373</v>
      </c>
      <c r="J63" s="29">
        <v>454</v>
      </c>
      <c r="K63" s="26">
        <v>1959</v>
      </c>
      <c r="L63" s="28">
        <f t="shared" si="24"/>
        <v>132064</v>
      </c>
      <c r="M63" s="13"/>
      <c r="N63" s="67"/>
      <c r="O63" s="78" t="s">
        <v>134</v>
      </c>
      <c r="P63" s="81" t="s">
        <v>135</v>
      </c>
      <c r="Q63" s="74"/>
      <c r="R63" s="31">
        <v>136955</v>
      </c>
      <c r="S63" s="32">
        <v>32</v>
      </c>
      <c r="T63" s="28">
        <f t="shared" si="11"/>
        <v>136987</v>
      </c>
      <c r="U63" s="33">
        <v>347791</v>
      </c>
      <c r="V63" s="33">
        <v>2364</v>
      </c>
      <c r="W63" s="31">
        <v>3957</v>
      </c>
      <c r="X63" s="39">
        <f t="shared" si="22"/>
        <v>487142</v>
      </c>
    </row>
    <row r="64" spans="1:24" ht="7.5" customHeight="1" x14ac:dyDescent="0.15">
      <c r="A64" s="42"/>
      <c r="B64" s="67"/>
      <c r="C64" s="79"/>
      <c r="D64" s="99"/>
      <c r="E64" s="30" t="s">
        <v>10</v>
      </c>
      <c r="F64" s="40">
        <f>SUM(F62:F63)</f>
        <v>83627</v>
      </c>
      <c r="G64" s="27">
        <f>SUM(G62:G63)</f>
        <v>20</v>
      </c>
      <c r="H64" s="28">
        <f t="shared" si="23"/>
        <v>83647</v>
      </c>
      <c r="I64" s="26">
        <f>SUM(I62:I63)</f>
        <v>310244</v>
      </c>
      <c r="J64" s="26">
        <f>SUM(J62:J63)</f>
        <v>1686</v>
      </c>
      <c r="K64" s="26">
        <f>SUM(K62:K63)</f>
        <v>7896</v>
      </c>
      <c r="L64" s="28">
        <f t="shared" si="24"/>
        <v>395577</v>
      </c>
      <c r="M64" s="13"/>
      <c r="N64" s="67"/>
      <c r="O64" s="79"/>
      <c r="P64" s="81" t="s">
        <v>136</v>
      </c>
      <c r="Q64" s="74"/>
      <c r="R64" s="31">
        <v>57596</v>
      </c>
      <c r="S64" s="32">
        <v>12</v>
      </c>
      <c r="T64" s="28">
        <f t="shared" si="11"/>
        <v>57608</v>
      </c>
      <c r="U64" s="33">
        <v>190675</v>
      </c>
      <c r="V64" s="33">
        <v>879</v>
      </c>
      <c r="W64" s="31">
        <v>1428</v>
      </c>
      <c r="X64" s="39">
        <f t="shared" si="22"/>
        <v>249162</v>
      </c>
    </row>
    <row r="65" spans="1:24" ht="7.5" customHeight="1" x14ac:dyDescent="0.15">
      <c r="A65" s="42"/>
      <c r="B65" s="67"/>
      <c r="C65" s="80"/>
      <c r="D65" s="81" t="s">
        <v>137</v>
      </c>
      <c r="E65" s="74"/>
      <c r="F65" s="26">
        <v>100710</v>
      </c>
      <c r="G65" s="27">
        <v>17</v>
      </c>
      <c r="H65" s="28">
        <f t="shared" si="23"/>
        <v>100727</v>
      </c>
      <c r="I65" s="29">
        <v>319044</v>
      </c>
      <c r="J65" s="29">
        <v>1616</v>
      </c>
      <c r="K65" s="26">
        <v>3103</v>
      </c>
      <c r="L65" s="28">
        <f t="shared" si="24"/>
        <v>421387</v>
      </c>
      <c r="M65" s="13"/>
      <c r="N65" s="67"/>
      <c r="O65" s="80"/>
      <c r="P65" s="81" t="s">
        <v>10</v>
      </c>
      <c r="Q65" s="74"/>
      <c r="R65" s="26">
        <f>SUM(R63:R64)</f>
        <v>194551</v>
      </c>
      <c r="S65" s="27">
        <f>SUM(S63:S64)</f>
        <v>44</v>
      </c>
      <c r="T65" s="28">
        <f t="shared" si="11"/>
        <v>194595</v>
      </c>
      <c r="U65" s="29">
        <f>SUM(U63:U64)</f>
        <v>538466</v>
      </c>
      <c r="V65" s="29">
        <f>SUM(V63:V64)</f>
        <v>3243</v>
      </c>
      <c r="W65" s="26">
        <f>SUM(W63:W64)</f>
        <v>5385</v>
      </c>
      <c r="X65" s="28">
        <f t="shared" si="22"/>
        <v>736304</v>
      </c>
    </row>
    <row r="66" spans="1:24" ht="7.5" customHeight="1" x14ac:dyDescent="0.15">
      <c r="A66" s="42"/>
      <c r="B66" s="67"/>
      <c r="C66" s="78" t="s">
        <v>138</v>
      </c>
      <c r="D66" s="96" t="s">
        <v>139</v>
      </c>
      <c r="E66" s="25" t="s">
        <v>140</v>
      </c>
      <c r="F66" s="26">
        <v>98854</v>
      </c>
      <c r="G66" s="27">
        <v>15</v>
      </c>
      <c r="H66" s="28">
        <f t="shared" si="23"/>
        <v>98869</v>
      </c>
      <c r="I66" s="29">
        <v>288087</v>
      </c>
      <c r="J66" s="29">
        <v>1666</v>
      </c>
      <c r="K66" s="26">
        <v>6004</v>
      </c>
      <c r="L66" s="28">
        <f t="shared" si="24"/>
        <v>388622</v>
      </c>
      <c r="M66" s="13"/>
      <c r="N66" s="67"/>
      <c r="O66" s="78" t="s">
        <v>141</v>
      </c>
      <c r="P66" s="81" t="s">
        <v>125</v>
      </c>
      <c r="Q66" s="74"/>
      <c r="R66" s="26">
        <v>126164</v>
      </c>
      <c r="S66" s="27">
        <v>23</v>
      </c>
      <c r="T66" s="28">
        <f t="shared" si="11"/>
        <v>126187</v>
      </c>
      <c r="U66" s="29">
        <v>411662</v>
      </c>
      <c r="V66" s="29">
        <v>2349</v>
      </c>
      <c r="W66" s="26">
        <v>6186</v>
      </c>
      <c r="X66" s="39">
        <f t="shared" si="22"/>
        <v>540198</v>
      </c>
    </row>
    <row r="67" spans="1:24" ht="7.5" customHeight="1" x14ac:dyDescent="0.15">
      <c r="A67" s="42"/>
      <c r="B67" s="67"/>
      <c r="C67" s="79"/>
      <c r="D67" s="112"/>
      <c r="E67" s="25" t="s">
        <v>142</v>
      </c>
      <c r="F67" s="26">
        <v>32974</v>
      </c>
      <c r="G67" s="27">
        <v>1</v>
      </c>
      <c r="H67" s="28">
        <f t="shared" si="23"/>
        <v>32975</v>
      </c>
      <c r="I67" s="29">
        <v>72274</v>
      </c>
      <c r="J67" s="29">
        <v>374</v>
      </c>
      <c r="K67" s="26">
        <v>1163</v>
      </c>
      <c r="L67" s="28">
        <f t="shared" si="24"/>
        <v>105623</v>
      </c>
      <c r="M67" s="13"/>
      <c r="N67" s="67"/>
      <c r="O67" s="80"/>
      <c r="P67" s="81" t="s">
        <v>143</v>
      </c>
      <c r="Q67" s="74"/>
      <c r="R67" s="26">
        <v>75353</v>
      </c>
      <c r="S67" s="27">
        <v>13</v>
      </c>
      <c r="T67" s="28">
        <f t="shared" si="11"/>
        <v>75366</v>
      </c>
      <c r="U67" s="29">
        <v>229258</v>
      </c>
      <c r="V67" s="29">
        <v>1224</v>
      </c>
      <c r="W67" s="26">
        <v>1926</v>
      </c>
      <c r="X67" s="28">
        <f t="shared" si="22"/>
        <v>305848</v>
      </c>
    </row>
    <row r="68" spans="1:24" ht="7.5" customHeight="1" x14ac:dyDescent="0.15">
      <c r="A68" s="42"/>
      <c r="B68" s="67"/>
      <c r="C68" s="79"/>
      <c r="D68" s="112"/>
      <c r="E68" s="30" t="s">
        <v>10</v>
      </c>
      <c r="F68" s="40">
        <f>SUM(F66:F67)</f>
        <v>131828</v>
      </c>
      <c r="G68" s="27">
        <f>SUM(G66:G67)</f>
        <v>16</v>
      </c>
      <c r="H68" s="28">
        <f t="shared" si="23"/>
        <v>131844</v>
      </c>
      <c r="I68" s="26">
        <f>SUM(I66:I67)</f>
        <v>360361</v>
      </c>
      <c r="J68" s="26">
        <f>SUM(J66:J67)</f>
        <v>2040</v>
      </c>
      <c r="K68" s="26">
        <f>SUM(K66:K67)</f>
        <v>7167</v>
      </c>
      <c r="L68" s="28">
        <f t="shared" si="24"/>
        <v>494245</v>
      </c>
      <c r="M68" s="13"/>
      <c r="N68" s="67"/>
      <c r="O68" s="78" t="s">
        <v>144</v>
      </c>
      <c r="P68" s="81" t="s">
        <v>145</v>
      </c>
      <c r="Q68" s="74"/>
      <c r="R68" s="26">
        <v>105819</v>
      </c>
      <c r="S68" s="27">
        <v>11</v>
      </c>
      <c r="T68" s="28">
        <f t="shared" si="11"/>
        <v>105830</v>
      </c>
      <c r="U68" s="29">
        <v>300909</v>
      </c>
      <c r="V68" s="29">
        <v>1615</v>
      </c>
      <c r="W68" s="26">
        <v>2251</v>
      </c>
      <c r="X68" s="28">
        <f t="shared" si="22"/>
        <v>408354</v>
      </c>
    </row>
    <row r="69" spans="1:24" ht="7.5" customHeight="1" x14ac:dyDescent="0.15">
      <c r="A69" s="42"/>
      <c r="B69" s="67"/>
      <c r="C69" s="79"/>
      <c r="D69" s="96" t="s">
        <v>146</v>
      </c>
      <c r="E69" s="30" t="s">
        <v>147</v>
      </c>
      <c r="F69" s="26">
        <v>24661</v>
      </c>
      <c r="G69" s="27">
        <v>2</v>
      </c>
      <c r="H69" s="28">
        <f t="shared" ref="H69:H75" si="25">SUM(F69:G69)</f>
        <v>24663</v>
      </c>
      <c r="I69" s="29">
        <v>91684</v>
      </c>
      <c r="J69" s="29">
        <v>520</v>
      </c>
      <c r="K69" s="26">
        <v>2471</v>
      </c>
      <c r="L69" s="28">
        <f t="shared" ref="L69:L75" si="26">SUM(H69:J69)</f>
        <v>116867</v>
      </c>
      <c r="M69" s="13"/>
      <c r="N69" s="67"/>
      <c r="O69" s="79"/>
      <c r="P69" s="81" t="s">
        <v>148</v>
      </c>
      <c r="Q69" s="74"/>
      <c r="R69" s="31">
        <v>20252</v>
      </c>
      <c r="S69" s="32">
        <v>0</v>
      </c>
      <c r="T69" s="28">
        <f t="shared" si="11"/>
        <v>20252</v>
      </c>
      <c r="U69" s="33">
        <v>66320</v>
      </c>
      <c r="V69" s="33">
        <v>366</v>
      </c>
      <c r="W69" s="31">
        <v>599</v>
      </c>
      <c r="X69" s="28">
        <f t="shared" si="22"/>
        <v>86938</v>
      </c>
    </row>
    <row r="70" spans="1:24" ht="7.5" customHeight="1" x14ac:dyDescent="0.15">
      <c r="A70" s="42"/>
      <c r="B70" s="67"/>
      <c r="C70" s="79"/>
      <c r="D70" s="97"/>
      <c r="E70" s="30" t="s">
        <v>149</v>
      </c>
      <c r="F70" s="26">
        <v>10038</v>
      </c>
      <c r="G70" s="27">
        <v>1</v>
      </c>
      <c r="H70" s="28">
        <f t="shared" si="25"/>
        <v>10039</v>
      </c>
      <c r="I70" s="29">
        <v>27645</v>
      </c>
      <c r="J70" s="29">
        <v>288</v>
      </c>
      <c r="K70" s="26">
        <v>1792</v>
      </c>
      <c r="L70" s="28">
        <f t="shared" si="26"/>
        <v>37972</v>
      </c>
      <c r="M70" s="13"/>
      <c r="N70" s="67"/>
      <c r="O70" s="80"/>
      <c r="P70" s="81" t="s">
        <v>10</v>
      </c>
      <c r="Q70" s="74"/>
      <c r="R70" s="26">
        <f>SUM(R68:R69)</f>
        <v>126071</v>
      </c>
      <c r="S70" s="27">
        <f>SUM(S68:S69)</f>
        <v>11</v>
      </c>
      <c r="T70" s="28">
        <f t="shared" si="11"/>
        <v>126082</v>
      </c>
      <c r="U70" s="29">
        <f>SUM(U68:U69)</f>
        <v>367229</v>
      </c>
      <c r="V70" s="29">
        <f>SUM(V68:V69)</f>
        <v>1981</v>
      </c>
      <c r="W70" s="26">
        <f>SUM(W68:W69)</f>
        <v>2850</v>
      </c>
      <c r="X70" s="28">
        <f t="shared" si="22"/>
        <v>495292</v>
      </c>
    </row>
    <row r="71" spans="1:24" ht="7.5" customHeight="1" x14ac:dyDescent="0.15">
      <c r="A71" s="42"/>
      <c r="B71" s="67"/>
      <c r="C71" s="79"/>
      <c r="D71" s="97"/>
      <c r="E71" s="30" t="s">
        <v>150</v>
      </c>
      <c r="F71" s="26">
        <v>15390</v>
      </c>
      <c r="G71" s="27">
        <v>0</v>
      </c>
      <c r="H71" s="28">
        <f t="shared" si="25"/>
        <v>15390</v>
      </c>
      <c r="I71" s="29">
        <v>53647</v>
      </c>
      <c r="J71" s="29">
        <v>468</v>
      </c>
      <c r="K71" s="26">
        <v>2284</v>
      </c>
      <c r="L71" s="28">
        <f t="shared" si="26"/>
        <v>69505</v>
      </c>
      <c r="M71" s="13"/>
      <c r="N71" s="68"/>
      <c r="O71" s="101" t="s">
        <v>40</v>
      </c>
      <c r="P71" s="102"/>
      <c r="Q71" s="103"/>
      <c r="R71" s="34">
        <f>SUM(R59,R65:R67,R70,R62)</f>
        <v>683311</v>
      </c>
      <c r="S71" s="35">
        <f>SUM(S59,S65:S67,S70,S62)</f>
        <v>100</v>
      </c>
      <c r="T71" s="36">
        <f t="shared" si="11"/>
        <v>683411</v>
      </c>
      <c r="U71" s="34">
        <f>SUM(U59,U65:U67,U70,U62)</f>
        <v>1916837</v>
      </c>
      <c r="V71" s="34">
        <f>SUM(V59,V65:V67,V70,V62)</f>
        <v>11318</v>
      </c>
      <c r="W71" s="34">
        <f>SUM(W59,W65:W67,W70,W62)</f>
        <v>19153</v>
      </c>
      <c r="X71" s="36">
        <f t="shared" si="22"/>
        <v>2611566</v>
      </c>
    </row>
    <row r="72" spans="1:24" ht="7.5" customHeight="1" x14ac:dyDescent="0.15">
      <c r="A72" s="42"/>
      <c r="B72" s="67"/>
      <c r="C72" s="79"/>
      <c r="D72" s="98"/>
      <c r="E72" s="30" t="s">
        <v>10</v>
      </c>
      <c r="F72" s="40">
        <f>SUM(F69:F71)</f>
        <v>50089</v>
      </c>
      <c r="G72" s="27">
        <f>SUM(G69:G71)</f>
        <v>3</v>
      </c>
      <c r="H72" s="28">
        <f t="shared" si="25"/>
        <v>50092</v>
      </c>
      <c r="I72" s="26">
        <f t="shared" ref="I72:K72" si="27">SUM(I69:I71)</f>
        <v>172976</v>
      </c>
      <c r="J72" s="26">
        <f t="shared" si="27"/>
        <v>1276</v>
      </c>
      <c r="K72" s="26">
        <f t="shared" si="27"/>
        <v>6547</v>
      </c>
      <c r="L72" s="28">
        <f t="shared" si="26"/>
        <v>224344</v>
      </c>
      <c r="M72" s="13"/>
      <c r="N72" s="66" t="s">
        <v>151</v>
      </c>
      <c r="O72" s="69" t="s">
        <v>152</v>
      </c>
      <c r="P72" s="70"/>
      <c r="Q72" s="71"/>
      <c r="R72" s="31">
        <v>88577</v>
      </c>
      <c r="S72" s="32">
        <v>12</v>
      </c>
      <c r="T72" s="39">
        <f t="shared" si="11"/>
        <v>88589</v>
      </c>
      <c r="U72" s="33">
        <v>211023</v>
      </c>
      <c r="V72" s="33">
        <v>1127</v>
      </c>
      <c r="W72" s="31">
        <v>1784</v>
      </c>
      <c r="X72" s="39">
        <f t="shared" si="22"/>
        <v>300739</v>
      </c>
    </row>
    <row r="73" spans="1:24" ht="7.5" customHeight="1" x14ac:dyDescent="0.15">
      <c r="A73" s="42"/>
      <c r="B73" s="67"/>
      <c r="C73" s="79"/>
      <c r="D73" s="109" t="s">
        <v>153</v>
      </c>
      <c r="E73" s="30" t="s">
        <v>154</v>
      </c>
      <c r="F73" s="26">
        <v>77605</v>
      </c>
      <c r="G73" s="27">
        <v>4</v>
      </c>
      <c r="H73" s="28">
        <f t="shared" si="25"/>
        <v>77609</v>
      </c>
      <c r="I73" s="29">
        <v>179398</v>
      </c>
      <c r="J73" s="29">
        <v>970</v>
      </c>
      <c r="K73" s="26">
        <v>1591</v>
      </c>
      <c r="L73" s="28">
        <f t="shared" si="26"/>
        <v>257977</v>
      </c>
      <c r="M73" s="13"/>
      <c r="N73" s="67"/>
      <c r="O73" s="89" t="s">
        <v>155</v>
      </c>
      <c r="P73" s="81" t="s">
        <v>156</v>
      </c>
      <c r="Q73" s="74"/>
      <c r="R73" s="26">
        <v>69780</v>
      </c>
      <c r="S73" s="27">
        <v>20</v>
      </c>
      <c r="T73" s="28">
        <f t="shared" si="11"/>
        <v>69800</v>
      </c>
      <c r="U73" s="29">
        <v>173519</v>
      </c>
      <c r="V73" s="29">
        <v>1116</v>
      </c>
      <c r="W73" s="26">
        <v>1479</v>
      </c>
      <c r="X73" s="28">
        <f t="shared" si="22"/>
        <v>244435</v>
      </c>
    </row>
    <row r="74" spans="1:24" ht="7.5" customHeight="1" x14ac:dyDescent="0.15">
      <c r="A74" s="42"/>
      <c r="B74" s="67"/>
      <c r="C74" s="79"/>
      <c r="D74" s="110"/>
      <c r="E74" s="30" t="s">
        <v>157</v>
      </c>
      <c r="F74" s="26">
        <v>20503</v>
      </c>
      <c r="G74" s="27">
        <v>0</v>
      </c>
      <c r="H74" s="28">
        <f t="shared" si="25"/>
        <v>20503</v>
      </c>
      <c r="I74" s="29">
        <v>60265</v>
      </c>
      <c r="J74" s="29">
        <v>319</v>
      </c>
      <c r="K74" s="26">
        <v>809</v>
      </c>
      <c r="L74" s="28">
        <f t="shared" si="26"/>
        <v>81087</v>
      </c>
      <c r="M74" s="5"/>
      <c r="N74" s="67"/>
      <c r="O74" s="79"/>
      <c r="P74" s="81" t="s">
        <v>158</v>
      </c>
      <c r="Q74" s="74"/>
      <c r="R74" s="31">
        <v>30210</v>
      </c>
      <c r="S74" s="32">
        <v>10</v>
      </c>
      <c r="T74" s="28">
        <f t="shared" si="11"/>
        <v>30220</v>
      </c>
      <c r="U74" s="33">
        <v>109287</v>
      </c>
      <c r="V74" s="33">
        <v>676</v>
      </c>
      <c r="W74" s="31">
        <v>1399</v>
      </c>
      <c r="X74" s="39">
        <f t="shared" si="22"/>
        <v>140183</v>
      </c>
    </row>
    <row r="75" spans="1:24" ht="7.5" customHeight="1" x14ac:dyDescent="0.15">
      <c r="A75" s="42"/>
      <c r="B75" s="67"/>
      <c r="C75" s="79"/>
      <c r="D75" s="111"/>
      <c r="E75" s="30" t="s">
        <v>10</v>
      </c>
      <c r="F75" s="40">
        <f>SUM(F73:F74)</f>
        <v>98108</v>
      </c>
      <c r="G75" s="27">
        <f>SUM(G73:G74)</f>
        <v>4</v>
      </c>
      <c r="H75" s="28">
        <f t="shared" si="25"/>
        <v>98112</v>
      </c>
      <c r="I75" s="26">
        <f>SUM(I73:I74)</f>
        <v>239663</v>
      </c>
      <c r="J75" s="26">
        <f>SUM(J73:J74)</f>
        <v>1289</v>
      </c>
      <c r="K75" s="26">
        <f>SUM(K73:K74)</f>
        <v>2400</v>
      </c>
      <c r="L75" s="28">
        <f t="shared" si="26"/>
        <v>339064</v>
      </c>
      <c r="M75" s="5"/>
      <c r="N75" s="67"/>
      <c r="O75" s="80"/>
      <c r="P75" s="81" t="s">
        <v>10</v>
      </c>
      <c r="Q75" s="74"/>
      <c r="R75" s="31">
        <f>SUM(R73:R74)</f>
        <v>99990</v>
      </c>
      <c r="S75" s="32">
        <f>SUM(S73:S74)</f>
        <v>30</v>
      </c>
      <c r="T75" s="28">
        <f t="shared" si="11"/>
        <v>100020</v>
      </c>
      <c r="U75" s="33">
        <f>SUM(U73:U74)</f>
        <v>282806</v>
      </c>
      <c r="V75" s="33">
        <f>SUM(V73:V74)</f>
        <v>1792</v>
      </c>
      <c r="W75" s="31">
        <f>SUM(W73:W74)</f>
        <v>2878</v>
      </c>
      <c r="X75" s="39">
        <f t="shared" si="22"/>
        <v>384618</v>
      </c>
    </row>
    <row r="76" spans="1:24" ht="7.5" customHeight="1" x14ac:dyDescent="0.15">
      <c r="A76" s="42"/>
      <c r="B76" s="67"/>
      <c r="C76" s="79"/>
      <c r="D76" s="96" t="s">
        <v>159</v>
      </c>
      <c r="E76" s="30" t="s">
        <v>159</v>
      </c>
      <c r="F76" s="26">
        <v>14171</v>
      </c>
      <c r="G76" s="27">
        <v>5</v>
      </c>
      <c r="H76" s="28">
        <f t="shared" si="23"/>
        <v>14176</v>
      </c>
      <c r="I76" s="29">
        <v>55014</v>
      </c>
      <c r="J76" s="29">
        <v>337</v>
      </c>
      <c r="K76" s="26">
        <v>1156</v>
      </c>
      <c r="L76" s="28">
        <f t="shared" si="24"/>
        <v>69527</v>
      </c>
      <c r="M76" s="5"/>
      <c r="N76" s="67"/>
      <c r="O76" s="72" t="s">
        <v>160</v>
      </c>
      <c r="P76" s="73"/>
      <c r="Q76" s="74"/>
      <c r="R76" s="26">
        <v>148823</v>
      </c>
      <c r="S76" s="27">
        <v>30</v>
      </c>
      <c r="T76" s="28">
        <f t="shared" si="11"/>
        <v>148853</v>
      </c>
      <c r="U76" s="29">
        <v>370648</v>
      </c>
      <c r="V76" s="29">
        <v>2673</v>
      </c>
      <c r="W76" s="26">
        <v>3611</v>
      </c>
      <c r="X76" s="28">
        <f t="shared" si="22"/>
        <v>522174</v>
      </c>
    </row>
    <row r="77" spans="1:24" ht="7.5" customHeight="1" x14ac:dyDescent="0.15">
      <c r="A77" s="42"/>
      <c r="B77" s="67"/>
      <c r="C77" s="79"/>
      <c r="D77" s="97"/>
      <c r="E77" s="30" t="s">
        <v>161</v>
      </c>
      <c r="F77" s="26">
        <v>18178</v>
      </c>
      <c r="G77" s="27">
        <v>1</v>
      </c>
      <c r="H77" s="28">
        <f t="shared" si="23"/>
        <v>18179</v>
      </c>
      <c r="I77" s="29">
        <v>68392</v>
      </c>
      <c r="J77" s="29">
        <v>461</v>
      </c>
      <c r="K77" s="26">
        <v>2122</v>
      </c>
      <c r="L77" s="28">
        <f t="shared" si="24"/>
        <v>87032</v>
      </c>
      <c r="M77" s="5"/>
      <c r="N77" s="67"/>
      <c r="O77" s="72" t="s">
        <v>162</v>
      </c>
      <c r="P77" s="73"/>
      <c r="Q77" s="74"/>
      <c r="R77" s="26">
        <v>96129</v>
      </c>
      <c r="S77" s="27">
        <v>19</v>
      </c>
      <c r="T77" s="28">
        <f t="shared" si="11"/>
        <v>96148</v>
      </c>
      <c r="U77" s="29">
        <v>203461</v>
      </c>
      <c r="V77" s="29">
        <v>1215</v>
      </c>
      <c r="W77" s="26">
        <v>1720</v>
      </c>
      <c r="X77" s="28">
        <f t="shared" si="22"/>
        <v>300824</v>
      </c>
    </row>
    <row r="78" spans="1:24" ht="7.5" customHeight="1" x14ac:dyDescent="0.15">
      <c r="A78" s="42"/>
      <c r="B78" s="67"/>
      <c r="C78" s="79"/>
      <c r="D78" s="97"/>
      <c r="E78" s="30" t="s">
        <v>163</v>
      </c>
      <c r="F78" s="45">
        <v>13042</v>
      </c>
      <c r="G78" s="46">
        <v>2</v>
      </c>
      <c r="H78" s="28">
        <f t="shared" si="23"/>
        <v>13044</v>
      </c>
      <c r="I78" s="48">
        <v>44649</v>
      </c>
      <c r="J78" s="48">
        <v>453</v>
      </c>
      <c r="K78" s="45">
        <v>2191</v>
      </c>
      <c r="L78" s="28">
        <f t="shared" si="24"/>
        <v>58146</v>
      </c>
      <c r="M78" s="5"/>
      <c r="N78" s="68"/>
      <c r="O78" s="101" t="s">
        <v>40</v>
      </c>
      <c r="P78" s="102"/>
      <c r="Q78" s="103"/>
      <c r="R78" s="34">
        <f>SUM(R75:R77,R72)</f>
        <v>433519</v>
      </c>
      <c r="S78" s="37">
        <f>SUM(S75:S77,S72)</f>
        <v>91</v>
      </c>
      <c r="T78" s="36">
        <f t="shared" si="11"/>
        <v>433610</v>
      </c>
      <c r="U78" s="38">
        <f>SUM(U75:U77,U72)</f>
        <v>1067938</v>
      </c>
      <c r="V78" s="38">
        <f>SUM(V75:V77,V72)</f>
        <v>6807</v>
      </c>
      <c r="W78" s="34">
        <f>SUM(W75:W77,W72)</f>
        <v>9993</v>
      </c>
      <c r="X78" s="36">
        <f t="shared" si="22"/>
        <v>1508355</v>
      </c>
    </row>
    <row r="79" spans="1:24" ht="7.5" customHeight="1" x14ac:dyDescent="0.15">
      <c r="A79" s="42"/>
      <c r="B79" s="67"/>
      <c r="C79" s="80"/>
      <c r="D79" s="98"/>
      <c r="E79" s="30" t="s">
        <v>10</v>
      </c>
      <c r="F79" s="40">
        <f>SUM(F76:F78)</f>
        <v>45391</v>
      </c>
      <c r="G79" s="27">
        <f>SUM(G76:G78)</f>
        <v>8</v>
      </c>
      <c r="H79" s="28">
        <f t="shared" si="23"/>
        <v>45399</v>
      </c>
      <c r="I79" s="26">
        <f t="shared" ref="I79:K79" si="28">SUM(I76:I78)</f>
        <v>168055</v>
      </c>
      <c r="J79" s="26">
        <f t="shared" si="28"/>
        <v>1251</v>
      </c>
      <c r="K79" s="26">
        <f t="shared" si="28"/>
        <v>5469</v>
      </c>
      <c r="L79" s="28">
        <f t="shared" si="24"/>
        <v>214705</v>
      </c>
      <c r="M79" s="5"/>
      <c r="N79" s="66" t="s">
        <v>164</v>
      </c>
      <c r="O79" s="93" t="s">
        <v>165</v>
      </c>
      <c r="P79" s="108" t="s">
        <v>166</v>
      </c>
      <c r="Q79" s="71"/>
      <c r="R79" s="14">
        <v>108597</v>
      </c>
      <c r="S79" s="15">
        <v>4</v>
      </c>
      <c r="T79" s="16">
        <f t="shared" si="11"/>
        <v>108601</v>
      </c>
      <c r="U79" s="17">
        <v>398736</v>
      </c>
      <c r="V79" s="17">
        <v>2556</v>
      </c>
      <c r="W79" s="14">
        <v>9753</v>
      </c>
      <c r="X79" s="16">
        <f t="shared" si="22"/>
        <v>509893</v>
      </c>
    </row>
    <row r="80" spans="1:24" ht="7.5" customHeight="1" x14ac:dyDescent="0.15">
      <c r="A80" s="42"/>
      <c r="B80" s="67"/>
      <c r="C80" s="78" t="s">
        <v>167</v>
      </c>
      <c r="D80" s="99" t="s">
        <v>168</v>
      </c>
      <c r="E80" s="30" t="s">
        <v>169</v>
      </c>
      <c r="F80" s="45">
        <v>42168</v>
      </c>
      <c r="G80" s="46">
        <v>14</v>
      </c>
      <c r="H80" s="47">
        <f>SUM(F80:G80)</f>
        <v>42182</v>
      </c>
      <c r="I80" s="48">
        <v>42473</v>
      </c>
      <c r="J80" s="48">
        <v>1495</v>
      </c>
      <c r="K80" s="45">
        <v>8115</v>
      </c>
      <c r="L80" s="47">
        <f>SUM(H80:J80)</f>
        <v>86150</v>
      </c>
      <c r="M80" s="5"/>
      <c r="N80" s="67"/>
      <c r="O80" s="79"/>
      <c r="P80" s="81" t="s">
        <v>170</v>
      </c>
      <c r="Q80" s="74"/>
      <c r="R80" s="26">
        <v>80371</v>
      </c>
      <c r="S80" s="27">
        <v>8</v>
      </c>
      <c r="T80" s="28">
        <f t="shared" si="11"/>
        <v>80379</v>
      </c>
      <c r="U80" s="29">
        <v>289604</v>
      </c>
      <c r="V80" s="29">
        <v>1399</v>
      </c>
      <c r="W80" s="26">
        <v>3298</v>
      </c>
      <c r="X80" s="28">
        <f t="shared" si="22"/>
        <v>371382</v>
      </c>
    </row>
    <row r="81" spans="1:24" ht="7.5" customHeight="1" x14ac:dyDescent="0.15">
      <c r="A81" s="42"/>
      <c r="B81" s="67"/>
      <c r="C81" s="79"/>
      <c r="D81" s="99"/>
      <c r="E81" s="30" t="s">
        <v>171</v>
      </c>
      <c r="F81" s="45">
        <v>12448</v>
      </c>
      <c r="G81" s="46">
        <v>5</v>
      </c>
      <c r="H81" s="47">
        <f>SUM(F81:G81)</f>
        <v>12453</v>
      </c>
      <c r="I81" s="48">
        <v>15484</v>
      </c>
      <c r="J81" s="48">
        <v>442</v>
      </c>
      <c r="K81" s="45">
        <v>1975</v>
      </c>
      <c r="L81" s="47">
        <f>SUM(H81:J81)</f>
        <v>28379</v>
      </c>
      <c r="M81" s="5"/>
      <c r="N81" s="67"/>
      <c r="O81" s="79"/>
      <c r="P81" s="81" t="s">
        <v>172</v>
      </c>
      <c r="Q81" s="74"/>
      <c r="R81" s="26">
        <v>91980</v>
      </c>
      <c r="S81" s="27">
        <v>6</v>
      </c>
      <c r="T81" s="28">
        <f t="shared" si="11"/>
        <v>91986</v>
      </c>
      <c r="U81" s="29">
        <v>251346</v>
      </c>
      <c r="V81" s="29">
        <v>1244</v>
      </c>
      <c r="W81" s="26">
        <v>2248</v>
      </c>
      <c r="X81" s="28">
        <f t="shared" ref="X81:X97" si="29">SUM(T81:V81)</f>
        <v>344576</v>
      </c>
    </row>
    <row r="82" spans="1:24" ht="7.5" customHeight="1" x14ac:dyDescent="0.15">
      <c r="A82" s="42"/>
      <c r="B82" s="67"/>
      <c r="C82" s="79"/>
      <c r="D82" s="99"/>
      <c r="E82" s="30" t="s">
        <v>10</v>
      </c>
      <c r="F82" s="40">
        <f>SUM(F80:F81)</f>
        <v>54616</v>
      </c>
      <c r="G82" s="27">
        <f>SUM(G80:G81)</f>
        <v>19</v>
      </c>
      <c r="H82" s="28">
        <f>SUM(F82:G82)</f>
        <v>54635</v>
      </c>
      <c r="I82" s="40">
        <f>SUM(I80:I81)</f>
        <v>57957</v>
      </c>
      <c r="J82" s="40">
        <f>SUM(J80:J81)</f>
        <v>1937</v>
      </c>
      <c r="K82" s="40">
        <f>SUM(K80:K81)</f>
        <v>10090</v>
      </c>
      <c r="L82" s="47">
        <f>SUM(H82:J82)</f>
        <v>114529</v>
      </c>
      <c r="M82" s="5"/>
      <c r="N82" s="67"/>
      <c r="O82" s="80"/>
      <c r="P82" s="81" t="s">
        <v>173</v>
      </c>
      <c r="Q82" s="74"/>
      <c r="R82" s="26">
        <v>43367</v>
      </c>
      <c r="S82" s="27">
        <v>4</v>
      </c>
      <c r="T82" s="28">
        <f t="shared" si="11"/>
        <v>43371</v>
      </c>
      <c r="U82" s="29">
        <v>126594</v>
      </c>
      <c r="V82" s="29">
        <v>536</v>
      </c>
      <c r="W82" s="26">
        <v>1087</v>
      </c>
      <c r="X82" s="28">
        <f t="shared" si="29"/>
        <v>170501</v>
      </c>
    </row>
    <row r="83" spans="1:24" ht="7.5" customHeight="1" x14ac:dyDescent="0.15">
      <c r="A83" s="42"/>
      <c r="B83" s="67"/>
      <c r="C83" s="79"/>
      <c r="D83" s="96" t="s">
        <v>174</v>
      </c>
      <c r="E83" s="30" t="s">
        <v>174</v>
      </c>
      <c r="F83" s="26">
        <v>35123</v>
      </c>
      <c r="G83" s="27">
        <v>6</v>
      </c>
      <c r="H83" s="28">
        <f t="shared" si="23"/>
        <v>35129</v>
      </c>
      <c r="I83" s="29">
        <v>46626</v>
      </c>
      <c r="J83" s="29">
        <v>1159</v>
      </c>
      <c r="K83" s="26">
        <v>5898</v>
      </c>
      <c r="L83" s="28">
        <f t="shared" si="24"/>
        <v>82914</v>
      </c>
      <c r="M83" s="5"/>
      <c r="N83" s="67"/>
      <c r="O83" s="72" t="s">
        <v>175</v>
      </c>
      <c r="P83" s="73"/>
      <c r="Q83" s="74"/>
      <c r="R83" s="26">
        <v>89719</v>
      </c>
      <c r="S83" s="27">
        <v>16</v>
      </c>
      <c r="T83" s="28">
        <f t="shared" ref="T83:T90" si="30">SUM(R83:S83)</f>
        <v>89735</v>
      </c>
      <c r="U83" s="29">
        <v>252404</v>
      </c>
      <c r="V83" s="29">
        <v>1340</v>
      </c>
      <c r="W83" s="26">
        <v>1697</v>
      </c>
      <c r="X83" s="28">
        <f t="shared" si="29"/>
        <v>343479</v>
      </c>
    </row>
    <row r="84" spans="1:24" ht="7.5" customHeight="1" x14ac:dyDescent="0.15">
      <c r="A84" s="42"/>
      <c r="B84" s="67"/>
      <c r="C84" s="79"/>
      <c r="D84" s="97"/>
      <c r="E84" s="30" t="s">
        <v>176</v>
      </c>
      <c r="F84" s="45">
        <v>7448</v>
      </c>
      <c r="G84" s="46">
        <v>2</v>
      </c>
      <c r="H84" s="47">
        <f>SUM(F84:G84)</f>
        <v>7450</v>
      </c>
      <c r="I84" s="48">
        <v>10146</v>
      </c>
      <c r="J84" s="48">
        <v>241</v>
      </c>
      <c r="K84" s="45">
        <v>1136</v>
      </c>
      <c r="L84" s="47">
        <f>SUM(H84:J84)</f>
        <v>17837</v>
      </c>
      <c r="M84" s="5"/>
      <c r="N84" s="67"/>
      <c r="O84" s="78" t="s">
        <v>177</v>
      </c>
      <c r="P84" s="81" t="s">
        <v>178</v>
      </c>
      <c r="Q84" s="74"/>
      <c r="R84" s="26">
        <v>82878</v>
      </c>
      <c r="S84" s="27">
        <v>8</v>
      </c>
      <c r="T84" s="28">
        <f t="shared" si="30"/>
        <v>82886</v>
      </c>
      <c r="U84" s="29">
        <v>240287</v>
      </c>
      <c r="V84" s="29">
        <v>1265</v>
      </c>
      <c r="W84" s="26">
        <v>2334</v>
      </c>
      <c r="X84" s="28">
        <f t="shared" si="29"/>
        <v>324438</v>
      </c>
    </row>
    <row r="85" spans="1:24" ht="7.5" customHeight="1" x14ac:dyDescent="0.15">
      <c r="A85" s="42"/>
      <c r="B85" s="67"/>
      <c r="C85" s="79"/>
      <c r="D85" s="97"/>
      <c r="E85" s="30" t="s">
        <v>179</v>
      </c>
      <c r="F85" s="45">
        <v>10255</v>
      </c>
      <c r="G85" s="46">
        <v>3</v>
      </c>
      <c r="H85" s="47">
        <f>SUM(F85:G85)</f>
        <v>10258</v>
      </c>
      <c r="I85" s="48">
        <v>14700</v>
      </c>
      <c r="J85" s="48">
        <v>330</v>
      </c>
      <c r="K85" s="45">
        <v>1990</v>
      </c>
      <c r="L85" s="47">
        <f>SUM(H85:J85)</f>
        <v>25288</v>
      </c>
      <c r="M85" s="5"/>
      <c r="N85" s="67"/>
      <c r="O85" s="79"/>
      <c r="P85" s="81" t="s">
        <v>180</v>
      </c>
      <c r="Q85" s="74"/>
      <c r="R85" s="26">
        <v>41304</v>
      </c>
      <c r="S85" s="27">
        <v>4</v>
      </c>
      <c r="T85" s="28">
        <f t="shared" si="30"/>
        <v>41308</v>
      </c>
      <c r="U85" s="29">
        <v>109108</v>
      </c>
      <c r="V85" s="29">
        <v>491</v>
      </c>
      <c r="W85" s="26">
        <v>876</v>
      </c>
      <c r="X85" s="28">
        <f t="shared" si="29"/>
        <v>150907</v>
      </c>
    </row>
    <row r="86" spans="1:24" ht="7.5" customHeight="1" x14ac:dyDescent="0.15">
      <c r="A86" s="42"/>
      <c r="B86" s="67"/>
      <c r="C86" s="79"/>
      <c r="D86" s="98"/>
      <c r="E86" s="30" t="s">
        <v>10</v>
      </c>
      <c r="F86" s="40">
        <f>SUM(F83:F85)</f>
        <v>52826</v>
      </c>
      <c r="G86" s="27">
        <f>SUM(G83:G85)</f>
        <v>11</v>
      </c>
      <c r="H86" s="28">
        <f>SUM(F86:G86)</f>
        <v>52837</v>
      </c>
      <c r="I86" s="40">
        <f t="shared" ref="I86:K86" si="31">SUM(I83:I85)</f>
        <v>71472</v>
      </c>
      <c r="J86" s="40">
        <f t="shared" si="31"/>
        <v>1730</v>
      </c>
      <c r="K86" s="40">
        <f t="shared" si="31"/>
        <v>9024</v>
      </c>
      <c r="L86" s="47">
        <f>SUM(H86:J86)</f>
        <v>126039</v>
      </c>
      <c r="M86" s="5"/>
      <c r="N86" s="67"/>
      <c r="O86" s="80"/>
      <c r="P86" s="81" t="s">
        <v>181</v>
      </c>
      <c r="Q86" s="74"/>
      <c r="R86" s="26">
        <v>12338</v>
      </c>
      <c r="S86" s="27">
        <v>0</v>
      </c>
      <c r="T86" s="28">
        <f t="shared" si="30"/>
        <v>12338</v>
      </c>
      <c r="U86" s="29">
        <v>20352</v>
      </c>
      <c r="V86" s="29">
        <v>192</v>
      </c>
      <c r="W86" s="26">
        <v>158</v>
      </c>
      <c r="X86" s="28">
        <f t="shared" si="29"/>
        <v>32882</v>
      </c>
    </row>
    <row r="87" spans="1:24" ht="7.5" customHeight="1" x14ac:dyDescent="0.15">
      <c r="A87" s="49"/>
      <c r="B87" s="67"/>
      <c r="C87" s="79"/>
      <c r="D87" s="96" t="s">
        <v>182</v>
      </c>
      <c r="E87" s="25" t="s">
        <v>182</v>
      </c>
      <c r="F87" s="45">
        <v>31227</v>
      </c>
      <c r="G87" s="46">
        <v>5</v>
      </c>
      <c r="H87" s="47">
        <f>SUM(F87:G87)</f>
        <v>31232</v>
      </c>
      <c r="I87" s="48">
        <v>48343</v>
      </c>
      <c r="J87" s="48">
        <v>1083</v>
      </c>
      <c r="K87" s="45">
        <v>5680</v>
      </c>
      <c r="L87" s="47">
        <f>SUM(H87:J87)</f>
        <v>80658</v>
      </c>
      <c r="M87" s="5"/>
      <c r="N87" s="67"/>
      <c r="O87" s="72" t="s">
        <v>183</v>
      </c>
      <c r="P87" s="73"/>
      <c r="Q87" s="74"/>
      <c r="R87" s="26">
        <v>186041</v>
      </c>
      <c r="S87" s="27">
        <v>12</v>
      </c>
      <c r="T87" s="28">
        <f t="shared" si="30"/>
        <v>186053</v>
      </c>
      <c r="U87" s="29">
        <v>488524</v>
      </c>
      <c r="V87" s="29">
        <v>3353</v>
      </c>
      <c r="W87" s="26">
        <v>4199</v>
      </c>
      <c r="X87" s="28">
        <f t="shared" si="29"/>
        <v>677930</v>
      </c>
    </row>
    <row r="88" spans="1:24" ht="7.5" customHeight="1" x14ac:dyDescent="0.15">
      <c r="A88" s="5"/>
      <c r="B88" s="67"/>
      <c r="C88" s="79"/>
      <c r="D88" s="97"/>
      <c r="E88" s="30" t="s">
        <v>184</v>
      </c>
      <c r="F88" s="45">
        <v>7708</v>
      </c>
      <c r="G88" s="46">
        <v>0</v>
      </c>
      <c r="H88" s="47">
        <f>SUM(F88:G88)</f>
        <v>7708</v>
      </c>
      <c r="I88" s="48">
        <v>8377</v>
      </c>
      <c r="J88" s="48">
        <v>588</v>
      </c>
      <c r="K88" s="45">
        <v>2067</v>
      </c>
      <c r="L88" s="47">
        <f>SUM(H88:J88)</f>
        <v>16673</v>
      </c>
      <c r="M88" s="50"/>
      <c r="N88" s="67"/>
      <c r="O88" s="72" t="s">
        <v>185</v>
      </c>
      <c r="P88" s="73"/>
      <c r="Q88" s="74"/>
      <c r="R88" s="26">
        <v>124297</v>
      </c>
      <c r="S88" s="27">
        <v>14</v>
      </c>
      <c r="T88" s="28">
        <f t="shared" si="30"/>
        <v>124311</v>
      </c>
      <c r="U88" s="51">
        <v>326779</v>
      </c>
      <c r="V88" s="51">
        <v>1827</v>
      </c>
      <c r="W88" s="26">
        <v>2681</v>
      </c>
      <c r="X88" s="28">
        <f t="shared" si="29"/>
        <v>452917</v>
      </c>
    </row>
    <row r="89" spans="1:24" ht="7.5" customHeight="1" x14ac:dyDescent="0.15">
      <c r="A89" s="5"/>
      <c r="B89" s="67"/>
      <c r="C89" s="79"/>
      <c r="D89" s="97"/>
      <c r="E89" s="30" t="s">
        <v>186</v>
      </c>
      <c r="F89" s="26">
        <v>9580</v>
      </c>
      <c r="G89" s="27">
        <v>5</v>
      </c>
      <c r="H89" s="28">
        <f t="shared" si="23"/>
        <v>9585</v>
      </c>
      <c r="I89" s="29">
        <v>18648</v>
      </c>
      <c r="J89" s="29">
        <v>334</v>
      </c>
      <c r="K89" s="26">
        <v>1914</v>
      </c>
      <c r="L89" s="28">
        <f t="shared" si="24"/>
        <v>28567</v>
      </c>
      <c r="M89" s="50"/>
      <c r="N89" s="67"/>
      <c r="O89" s="72" t="s">
        <v>187</v>
      </c>
      <c r="P89" s="73"/>
      <c r="Q89" s="74"/>
      <c r="R89" s="26">
        <v>143255</v>
      </c>
      <c r="S89" s="27">
        <v>6</v>
      </c>
      <c r="T89" s="28">
        <f t="shared" si="30"/>
        <v>143261</v>
      </c>
      <c r="U89" s="51">
        <v>325365</v>
      </c>
      <c r="V89" s="51">
        <v>1705</v>
      </c>
      <c r="W89" s="52">
        <v>2272</v>
      </c>
      <c r="X89" s="28">
        <f t="shared" si="29"/>
        <v>470331</v>
      </c>
    </row>
    <row r="90" spans="1:24" ht="7.5" customHeight="1" x14ac:dyDescent="0.15">
      <c r="A90" s="5"/>
      <c r="B90" s="67"/>
      <c r="C90" s="79"/>
      <c r="D90" s="97"/>
      <c r="E90" s="30" t="s">
        <v>188</v>
      </c>
      <c r="F90" s="40">
        <v>15489</v>
      </c>
      <c r="G90" s="27">
        <v>3</v>
      </c>
      <c r="H90" s="28">
        <f t="shared" si="23"/>
        <v>15492</v>
      </c>
      <c r="I90" s="40">
        <v>25581</v>
      </c>
      <c r="J90" s="40">
        <v>604</v>
      </c>
      <c r="K90" s="40">
        <v>3476</v>
      </c>
      <c r="L90" s="28">
        <f t="shared" si="24"/>
        <v>41677</v>
      </c>
      <c r="M90" s="50"/>
      <c r="N90" s="67"/>
      <c r="O90" s="113" t="s">
        <v>189</v>
      </c>
      <c r="P90" s="81" t="s">
        <v>190</v>
      </c>
      <c r="Q90" s="74"/>
      <c r="R90" s="26">
        <v>192122</v>
      </c>
      <c r="S90" s="27">
        <v>11</v>
      </c>
      <c r="T90" s="28">
        <f t="shared" si="30"/>
        <v>192133</v>
      </c>
      <c r="U90" s="51">
        <v>442741</v>
      </c>
      <c r="V90" s="51">
        <v>2219</v>
      </c>
      <c r="W90" s="52">
        <v>3539</v>
      </c>
      <c r="X90" s="28">
        <f t="shared" si="29"/>
        <v>637093</v>
      </c>
    </row>
    <row r="91" spans="1:24" ht="7.5" customHeight="1" x14ac:dyDescent="0.15">
      <c r="B91" s="67"/>
      <c r="C91" s="79"/>
      <c r="D91" s="98"/>
      <c r="E91" s="30" t="s">
        <v>10</v>
      </c>
      <c r="F91" s="40">
        <f>SUM(F87:F90)</f>
        <v>64004</v>
      </c>
      <c r="G91" s="27">
        <f>SUM(G87:G90)</f>
        <v>13</v>
      </c>
      <c r="H91" s="28">
        <f t="shared" si="23"/>
        <v>64017</v>
      </c>
      <c r="I91" s="40">
        <f>SUM(I87:I90)</f>
        <v>100949</v>
      </c>
      <c r="J91" s="40">
        <f>SUM(J87:J90)</f>
        <v>2609</v>
      </c>
      <c r="K91" s="40">
        <f>SUM(K87:K90)</f>
        <v>13137</v>
      </c>
      <c r="L91" s="28">
        <f t="shared" si="24"/>
        <v>167575</v>
      </c>
      <c r="M91" s="50"/>
      <c r="N91" s="67"/>
      <c r="O91" s="114"/>
      <c r="P91" s="115" t="s">
        <v>191</v>
      </c>
      <c r="Q91" s="116"/>
      <c r="R91" s="26">
        <f t="shared" ref="R91:W91" si="32">SUM(R105:R106)</f>
        <v>24582</v>
      </c>
      <c r="S91" s="52">
        <f t="shared" si="32"/>
        <v>0</v>
      </c>
      <c r="T91" s="28">
        <f t="shared" si="32"/>
        <v>24582</v>
      </c>
      <c r="U91" s="51">
        <f t="shared" si="32"/>
        <v>36060</v>
      </c>
      <c r="V91" s="51">
        <f t="shared" si="32"/>
        <v>285</v>
      </c>
      <c r="W91" s="52">
        <f t="shared" si="32"/>
        <v>392</v>
      </c>
      <c r="X91" s="28">
        <f t="shared" si="29"/>
        <v>60927</v>
      </c>
    </row>
    <row r="92" spans="1:24" ht="7.5" customHeight="1" x14ac:dyDescent="0.15">
      <c r="B92" s="67"/>
      <c r="C92" s="79"/>
      <c r="D92" s="81" t="s">
        <v>192</v>
      </c>
      <c r="E92" s="74"/>
      <c r="F92" s="26">
        <v>49079</v>
      </c>
      <c r="G92" s="27">
        <v>13</v>
      </c>
      <c r="H92" s="28">
        <f t="shared" si="23"/>
        <v>49092</v>
      </c>
      <c r="I92" s="29">
        <v>153566</v>
      </c>
      <c r="J92" s="29">
        <v>1122</v>
      </c>
      <c r="K92" s="26">
        <v>4425</v>
      </c>
      <c r="L92" s="28">
        <f t="shared" si="24"/>
        <v>203780</v>
      </c>
      <c r="M92" s="50"/>
      <c r="N92" s="67"/>
      <c r="O92" s="101" t="s">
        <v>40</v>
      </c>
      <c r="P92" s="102"/>
      <c r="Q92" s="103"/>
      <c r="R92" s="34">
        <f>SUM(R79:R91)</f>
        <v>1220851</v>
      </c>
      <c r="S92" s="37">
        <f>SUM(S79:S91)</f>
        <v>93</v>
      </c>
      <c r="T92" s="36">
        <f t="shared" ref="T92:T97" si="33">SUM(R92:S92)</f>
        <v>1220944</v>
      </c>
      <c r="U92" s="44">
        <f>SUM(U79:U91)</f>
        <v>3307900</v>
      </c>
      <c r="V92" s="44">
        <f>SUM(V79:V91)</f>
        <v>18412</v>
      </c>
      <c r="W92" s="35">
        <f>SUM(W79:W91)</f>
        <v>34534</v>
      </c>
      <c r="X92" s="36">
        <f t="shared" si="29"/>
        <v>4547256</v>
      </c>
    </row>
    <row r="93" spans="1:24" ht="7.5" customHeight="1" x14ac:dyDescent="0.15">
      <c r="B93" s="67"/>
      <c r="C93" s="80"/>
      <c r="D93" s="81" t="s">
        <v>193</v>
      </c>
      <c r="E93" s="74"/>
      <c r="F93" s="26">
        <v>76873</v>
      </c>
      <c r="G93" s="27">
        <v>21</v>
      </c>
      <c r="H93" s="28">
        <f t="shared" si="23"/>
        <v>76894</v>
      </c>
      <c r="I93" s="29">
        <v>202625</v>
      </c>
      <c r="J93" s="29">
        <v>1929</v>
      </c>
      <c r="K93" s="26">
        <v>9567</v>
      </c>
      <c r="L93" s="28">
        <f t="shared" si="24"/>
        <v>281448</v>
      </c>
      <c r="N93" s="66" t="s">
        <v>194</v>
      </c>
      <c r="O93" s="69" t="s">
        <v>195</v>
      </c>
      <c r="P93" s="70"/>
      <c r="Q93" s="71"/>
      <c r="R93" s="14">
        <v>123219</v>
      </c>
      <c r="S93" s="15">
        <v>3</v>
      </c>
      <c r="T93" s="16">
        <f t="shared" si="33"/>
        <v>123222</v>
      </c>
      <c r="U93" s="53">
        <v>447454</v>
      </c>
      <c r="V93" s="17">
        <v>2541</v>
      </c>
      <c r="W93" s="14">
        <v>3207</v>
      </c>
      <c r="X93" s="16">
        <f t="shared" si="29"/>
        <v>573217</v>
      </c>
    </row>
    <row r="94" spans="1:24" ht="7.5" customHeight="1" x14ac:dyDescent="0.15">
      <c r="B94" s="67"/>
      <c r="C94" s="92" t="s">
        <v>196</v>
      </c>
      <c r="D94" s="109" t="s">
        <v>196</v>
      </c>
      <c r="E94" s="25" t="s">
        <v>197</v>
      </c>
      <c r="F94" s="26">
        <v>112981</v>
      </c>
      <c r="G94" s="27">
        <v>24</v>
      </c>
      <c r="H94" s="28">
        <f t="shared" si="23"/>
        <v>113005</v>
      </c>
      <c r="I94" s="29">
        <v>284285</v>
      </c>
      <c r="J94" s="29">
        <v>3676</v>
      </c>
      <c r="K94" s="26">
        <v>14772</v>
      </c>
      <c r="L94" s="28">
        <f t="shared" si="24"/>
        <v>400966</v>
      </c>
      <c r="N94" s="67"/>
      <c r="O94" s="72" t="s">
        <v>198</v>
      </c>
      <c r="P94" s="73"/>
      <c r="Q94" s="74"/>
      <c r="R94" s="26">
        <v>11998</v>
      </c>
      <c r="S94" s="27">
        <v>0</v>
      </c>
      <c r="T94" s="28">
        <f t="shared" si="33"/>
        <v>11998</v>
      </c>
      <c r="U94" s="29">
        <v>23072</v>
      </c>
      <c r="V94" s="29">
        <v>242</v>
      </c>
      <c r="W94" s="26">
        <v>154</v>
      </c>
      <c r="X94" s="28">
        <f t="shared" si="29"/>
        <v>35312</v>
      </c>
    </row>
    <row r="95" spans="1:24" ht="7.5" customHeight="1" x14ac:dyDescent="0.15">
      <c r="B95" s="67"/>
      <c r="C95" s="92"/>
      <c r="D95" s="110"/>
      <c r="E95" s="25" t="s">
        <v>199</v>
      </c>
      <c r="F95" s="26">
        <v>28872</v>
      </c>
      <c r="G95" s="27">
        <v>5</v>
      </c>
      <c r="H95" s="28">
        <f t="shared" si="23"/>
        <v>28877</v>
      </c>
      <c r="I95" s="29">
        <v>57705</v>
      </c>
      <c r="J95" s="29">
        <v>1034</v>
      </c>
      <c r="K95" s="26">
        <v>5075</v>
      </c>
      <c r="L95" s="28">
        <f t="shared" si="24"/>
        <v>87616</v>
      </c>
      <c r="N95" s="67"/>
      <c r="O95" s="72" t="s">
        <v>200</v>
      </c>
      <c r="P95" s="73"/>
      <c r="Q95" s="74"/>
      <c r="R95" s="26">
        <v>11240</v>
      </c>
      <c r="S95" s="27">
        <v>0</v>
      </c>
      <c r="T95" s="28">
        <f t="shared" si="33"/>
        <v>11240</v>
      </c>
      <c r="U95" s="29">
        <v>20399</v>
      </c>
      <c r="V95" s="29">
        <v>194</v>
      </c>
      <c r="W95" s="26">
        <v>214</v>
      </c>
      <c r="X95" s="28">
        <f t="shared" si="29"/>
        <v>31833</v>
      </c>
    </row>
    <row r="96" spans="1:24" ht="7.5" customHeight="1" x14ac:dyDescent="0.15">
      <c r="B96" s="67"/>
      <c r="C96" s="92"/>
      <c r="D96" s="111"/>
      <c r="E96" s="25" t="s">
        <v>10</v>
      </c>
      <c r="F96" s="26">
        <f>SUM(F94:F95)</f>
        <v>141853</v>
      </c>
      <c r="G96" s="27">
        <f>SUM(G94:G95)</f>
        <v>29</v>
      </c>
      <c r="H96" s="28">
        <f t="shared" si="23"/>
        <v>141882</v>
      </c>
      <c r="I96" s="29">
        <f>SUM(I94:I95)</f>
        <v>341990</v>
      </c>
      <c r="J96" s="29">
        <f>SUM(J94:J95)</f>
        <v>4710</v>
      </c>
      <c r="K96" s="26">
        <f>SUM(K94:K95)</f>
        <v>19847</v>
      </c>
      <c r="L96" s="28">
        <f t="shared" si="24"/>
        <v>488582</v>
      </c>
      <c r="N96" s="68"/>
      <c r="O96" s="101" t="s">
        <v>40</v>
      </c>
      <c r="P96" s="102"/>
      <c r="Q96" s="103"/>
      <c r="R96" s="34">
        <f>SUM(R93:R95)</f>
        <v>146457</v>
      </c>
      <c r="S96" s="37">
        <f>SUM(S93:S95)</f>
        <v>3</v>
      </c>
      <c r="T96" s="36">
        <f t="shared" si="33"/>
        <v>146460</v>
      </c>
      <c r="U96" s="38">
        <f>SUM(U93:U95)</f>
        <v>490925</v>
      </c>
      <c r="V96" s="38">
        <f>SUM(V93:V95)</f>
        <v>2977</v>
      </c>
      <c r="W96" s="34">
        <f>SUM(W93:W95)</f>
        <v>3575</v>
      </c>
      <c r="X96" s="36">
        <f t="shared" si="29"/>
        <v>640362</v>
      </c>
    </row>
    <row r="97" spans="2:24" ht="7.5" customHeight="1" x14ac:dyDescent="0.15">
      <c r="B97" s="67"/>
      <c r="C97" s="92"/>
      <c r="D97" s="81" t="s">
        <v>201</v>
      </c>
      <c r="E97" s="74"/>
      <c r="F97" s="26">
        <v>76441</v>
      </c>
      <c r="G97" s="27">
        <v>10</v>
      </c>
      <c r="H97" s="28">
        <f t="shared" si="23"/>
        <v>76451</v>
      </c>
      <c r="I97" s="29">
        <v>233131</v>
      </c>
      <c r="J97" s="29">
        <v>1679</v>
      </c>
      <c r="K97" s="26">
        <v>5027</v>
      </c>
      <c r="L97" s="28">
        <f t="shared" si="24"/>
        <v>311261</v>
      </c>
      <c r="N97" s="119" t="s">
        <v>202</v>
      </c>
      <c r="O97" s="120"/>
      <c r="P97" s="120"/>
      <c r="Q97" s="121"/>
      <c r="R97" s="55">
        <f>SUM(F42,F21,F102,R18,R44,R58,R71,R78,R92,R96)</f>
        <v>8434690</v>
      </c>
      <c r="S97" s="55">
        <f>SUM(G42,G21,G102,S18,S44,S58,S71,S78,S92,S96)</f>
        <v>1182</v>
      </c>
      <c r="T97" s="56">
        <f t="shared" si="33"/>
        <v>8435872</v>
      </c>
      <c r="U97" s="57">
        <f>SUM(I42,I21,I102,U18,U44,U58,U71,U78,U92,U96)</f>
        <v>23739105</v>
      </c>
      <c r="V97" s="57">
        <f>SUM(J42,J21,J102,V18,V44,V58,V71,V78,V92,V96)</f>
        <v>160285</v>
      </c>
      <c r="W97" s="58">
        <f>SUM(K42,K21,K102,W18,W44,W58,W71,W78,W92,W96)</f>
        <v>379043</v>
      </c>
      <c r="X97" s="56">
        <f t="shared" si="29"/>
        <v>32335262</v>
      </c>
    </row>
    <row r="98" spans="2:24" ht="7.5" customHeight="1" x14ac:dyDescent="0.15">
      <c r="B98" s="67"/>
      <c r="C98" s="92"/>
      <c r="D98" s="81" t="s">
        <v>203</v>
      </c>
      <c r="E98" s="74"/>
      <c r="F98" s="26">
        <v>67668</v>
      </c>
      <c r="G98" s="27">
        <v>18</v>
      </c>
      <c r="H98" s="28">
        <f t="shared" si="23"/>
        <v>67686</v>
      </c>
      <c r="I98" s="29">
        <v>209555</v>
      </c>
      <c r="J98" s="29">
        <v>1685</v>
      </c>
      <c r="K98" s="26">
        <v>7080</v>
      </c>
      <c r="L98" s="28">
        <f t="shared" si="24"/>
        <v>278926</v>
      </c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</row>
    <row r="99" spans="2:24" ht="7.5" customHeight="1" x14ac:dyDescent="0.15">
      <c r="B99" s="67"/>
      <c r="C99" s="92" t="s">
        <v>204</v>
      </c>
      <c r="D99" s="81" t="s">
        <v>205</v>
      </c>
      <c r="E99" s="74"/>
      <c r="F99" s="26">
        <v>99008</v>
      </c>
      <c r="G99" s="27">
        <v>24</v>
      </c>
      <c r="H99" s="28">
        <f t="shared" si="23"/>
        <v>99032</v>
      </c>
      <c r="I99" s="29">
        <v>208842</v>
      </c>
      <c r="J99" s="29">
        <v>1481</v>
      </c>
      <c r="K99" s="26">
        <v>2091</v>
      </c>
      <c r="L99" s="28">
        <f t="shared" si="24"/>
        <v>309355</v>
      </c>
      <c r="N99" s="50"/>
      <c r="O99" s="50"/>
      <c r="P99" s="59"/>
      <c r="Q99" s="59"/>
      <c r="R99" s="60"/>
      <c r="S99" s="60"/>
      <c r="T99" s="60"/>
      <c r="U99" s="60"/>
      <c r="V99" s="60"/>
      <c r="W99" s="60"/>
      <c r="X99" s="60"/>
    </row>
    <row r="100" spans="2:24" ht="7.5" customHeight="1" x14ac:dyDescent="0.15">
      <c r="B100" s="67"/>
      <c r="C100" s="92"/>
      <c r="D100" s="81" t="s">
        <v>206</v>
      </c>
      <c r="E100" s="74"/>
      <c r="F100" s="26">
        <v>11613</v>
      </c>
      <c r="G100" s="27">
        <v>4</v>
      </c>
      <c r="H100" s="28">
        <f t="shared" si="23"/>
        <v>11617</v>
      </c>
      <c r="I100" s="29">
        <v>27810</v>
      </c>
      <c r="J100" s="29">
        <v>231</v>
      </c>
      <c r="K100" s="26">
        <v>157</v>
      </c>
      <c r="L100" s="28">
        <f t="shared" si="24"/>
        <v>39658</v>
      </c>
      <c r="N100" s="50"/>
      <c r="O100" s="50"/>
      <c r="P100" s="59"/>
      <c r="Q100" s="59"/>
      <c r="R100" s="60"/>
      <c r="S100" s="60"/>
      <c r="T100" s="60"/>
      <c r="U100" s="60"/>
      <c r="V100" s="60"/>
      <c r="W100" s="60"/>
      <c r="X100" s="60"/>
    </row>
    <row r="101" spans="2:24" ht="7.5" customHeight="1" x14ac:dyDescent="0.15">
      <c r="B101" s="67"/>
      <c r="C101" s="92"/>
      <c r="D101" s="81" t="s">
        <v>10</v>
      </c>
      <c r="E101" s="74"/>
      <c r="F101" s="40">
        <f>SUM(F99:F100)</f>
        <v>110621</v>
      </c>
      <c r="G101" s="27">
        <f>SUM(G99:G100)</f>
        <v>28</v>
      </c>
      <c r="H101" s="28">
        <f t="shared" si="23"/>
        <v>110649</v>
      </c>
      <c r="I101" s="26">
        <f>SUM(I99:I100)</f>
        <v>236652</v>
      </c>
      <c r="J101" s="26">
        <f>SUM(J99:J100)</f>
        <v>1712</v>
      </c>
      <c r="K101" s="26">
        <f>SUM(K99:K100)</f>
        <v>2248</v>
      </c>
      <c r="L101" s="28">
        <f t="shared" si="24"/>
        <v>349013</v>
      </c>
      <c r="N101" s="50"/>
      <c r="O101" s="50"/>
      <c r="P101" s="59"/>
      <c r="Q101" s="59"/>
      <c r="R101" s="60"/>
      <c r="S101" s="60"/>
      <c r="T101" s="60"/>
      <c r="U101" s="60"/>
      <c r="V101" s="60"/>
      <c r="W101" s="60"/>
      <c r="X101" s="60"/>
    </row>
    <row r="102" spans="2:24" ht="7.5" customHeight="1" x14ac:dyDescent="0.15">
      <c r="B102" s="68"/>
      <c r="C102" s="101" t="s">
        <v>40</v>
      </c>
      <c r="D102" s="102"/>
      <c r="E102" s="103"/>
      <c r="F102" s="43">
        <f>SUM(F43,F46,F50:F51,F55,F58,F61,F64:F65,F68,F72,F75,F79,F82,F86,F91:F93,F96:F98,F101)</f>
        <v>1970279</v>
      </c>
      <c r="G102" s="37">
        <f>SUM(G43,G46,G50:G51,G55,G58,G61,G64:G65,G68,G72,G75,G79,G82,G86,G91:G93,G96:G98,G101)</f>
        <v>333</v>
      </c>
      <c r="H102" s="36">
        <f t="shared" si="23"/>
        <v>1970612</v>
      </c>
      <c r="I102" s="34">
        <f>SUM(I43,I46,I50:I51,I55,I58,I61,I64:I65,I68,I72,I75,I79,I82,I86,I91:I93,I96:I98,I101)</f>
        <v>5427725</v>
      </c>
      <c r="J102" s="34">
        <f>SUM(J43,J46,J50:J51,J55,J58,J61,J64:J65,J68,J72,J75,J79,J82,J86,J91:J93,J96:J98,J101)</f>
        <v>41407</v>
      </c>
      <c r="K102" s="34">
        <f>SUM(K43,K46,K50:K51,K55,K58,K61,K64:K65,K68,K72,K75,K79,K82,K86,K91:K93,K96:K98,K101)</f>
        <v>148044</v>
      </c>
      <c r="L102" s="36">
        <f t="shared" si="24"/>
        <v>7439744</v>
      </c>
      <c r="N102" s="50"/>
      <c r="O102" s="50"/>
      <c r="P102" s="59"/>
      <c r="Q102" s="59"/>
      <c r="R102" s="60"/>
      <c r="S102" s="60"/>
      <c r="T102" s="60"/>
      <c r="U102" s="60"/>
      <c r="V102" s="60"/>
      <c r="W102" s="60"/>
      <c r="X102" s="60"/>
    </row>
    <row r="103" spans="2:24" x14ac:dyDescent="0.15">
      <c r="B103" s="5"/>
      <c r="C103" s="5"/>
      <c r="D103" s="6"/>
      <c r="E103" s="6"/>
      <c r="F103" s="7"/>
      <c r="G103" s="7"/>
      <c r="H103" s="7"/>
      <c r="I103" s="7"/>
      <c r="J103" s="7"/>
      <c r="K103" s="7"/>
      <c r="L103" s="7"/>
      <c r="N103" s="61"/>
      <c r="O103" s="62"/>
      <c r="P103" s="61"/>
      <c r="Q103" s="63"/>
      <c r="R103" s="60"/>
      <c r="S103" s="60"/>
      <c r="T103" s="60"/>
      <c r="U103" s="60"/>
      <c r="V103" s="60"/>
      <c r="W103" s="60"/>
      <c r="X103" s="60"/>
    </row>
    <row r="104" spans="2:24" x14ac:dyDescent="0.15">
      <c r="B104" s="5"/>
      <c r="C104" s="5"/>
      <c r="D104" s="6"/>
      <c r="E104" s="6"/>
      <c r="F104" s="7"/>
      <c r="G104" s="7"/>
      <c r="H104" s="7"/>
      <c r="I104" s="7"/>
      <c r="J104" s="7"/>
      <c r="K104" s="7"/>
      <c r="L104" s="7"/>
      <c r="N104" s="61"/>
      <c r="O104" s="62"/>
      <c r="P104" s="61"/>
      <c r="Q104" s="63"/>
      <c r="R104" s="60"/>
      <c r="S104" s="60"/>
      <c r="T104" s="60"/>
      <c r="U104" s="60"/>
      <c r="V104" s="60"/>
      <c r="W104" s="60"/>
      <c r="X104" s="60"/>
    </row>
    <row r="105" spans="2:24" ht="19.5" hidden="1" customHeight="1" x14ac:dyDescent="0.15">
      <c r="B105" s="5"/>
      <c r="C105" s="5"/>
      <c r="D105" s="6"/>
      <c r="E105" s="6"/>
      <c r="F105" s="7"/>
      <c r="G105" s="7"/>
      <c r="H105" s="7"/>
      <c r="I105" s="7"/>
      <c r="J105" s="7"/>
      <c r="K105" s="7"/>
      <c r="L105" s="7"/>
      <c r="N105" s="66" t="s">
        <v>207</v>
      </c>
      <c r="O105" s="117" t="s">
        <v>189</v>
      </c>
      <c r="P105" s="66" t="s">
        <v>208</v>
      </c>
      <c r="Q105" s="54" t="s">
        <v>189</v>
      </c>
      <c r="R105" s="64">
        <v>717</v>
      </c>
      <c r="S105" s="64">
        <v>0</v>
      </c>
      <c r="T105" s="64">
        <f>SUM(R105:S105)</f>
        <v>717</v>
      </c>
      <c r="U105" s="64">
        <v>312</v>
      </c>
      <c r="V105" s="64">
        <v>3</v>
      </c>
      <c r="W105" s="64">
        <v>12</v>
      </c>
      <c r="X105" s="64">
        <f t="shared" ref="X105:X106" si="34">SUM(T105:V105)</f>
        <v>1032</v>
      </c>
    </row>
    <row r="106" spans="2:24" hidden="1" x14ac:dyDescent="0.15">
      <c r="B106" s="5"/>
      <c r="C106" s="5"/>
      <c r="D106" s="6"/>
      <c r="E106" s="6"/>
      <c r="F106" s="7"/>
      <c r="G106" s="7"/>
      <c r="H106" s="7"/>
      <c r="I106" s="7"/>
      <c r="J106" s="7"/>
      <c r="K106" s="7"/>
      <c r="L106" s="7"/>
      <c r="N106" s="68"/>
      <c r="O106" s="118"/>
      <c r="P106" s="68"/>
      <c r="Q106" s="54" t="s">
        <v>209</v>
      </c>
      <c r="R106" s="64">
        <v>23865</v>
      </c>
      <c r="S106" s="64">
        <v>0</v>
      </c>
      <c r="T106" s="64">
        <f>SUM(R106:S106)</f>
        <v>23865</v>
      </c>
      <c r="U106" s="64">
        <v>35748</v>
      </c>
      <c r="V106" s="64">
        <v>282</v>
      </c>
      <c r="W106" s="64">
        <v>380</v>
      </c>
      <c r="X106" s="64">
        <f t="shared" si="34"/>
        <v>59895</v>
      </c>
    </row>
    <row r="107" spans="2:24" x14ac:dyDescent="0.15">
      <c r="B107" s="5"/>
      <c r="C107" s="5"/>
      <c r="D107" s="6"/>
      <c r="E107" s="6"/>
      <c r="F107" s="7"/>
      <c r="G107" s="7"/>
      <c r="H107" s="7"/>
      <c r="I107" s="7"/>
      <c r="J107" s="7"/>
      <c r="K107" s="7"/>
      <c r="L107" s="7"/>
    </row>
  </sheetData>
  <mergeCells count="189">
    <mergeCell ref="N105:N106"/>
    <mergeCell ref="O105:O106"/>
    <mergeCell ref="P105:P106"/>
    <mergeCell ref="D97:E97"/>
    <mergeCell ref="N97:Q97"/>
    <mergeCell ref="D98:E98"/>
    <mergeCell ref="C99:C101"/>
    <mergeCell ref="D99:E99"/>
    <mergeCell ref="D100:E100"/>
    <mergeCell ref="D101:E101"/>
    <mergeCell ref="D93:E93"/>
    <mergeCell ref="N93:N96"/>
    <mergeCell ref="O93:Q93"/>
    <mergeCell ref="C94:C98"/>
    <mergeCell ref="D94:D96"/>
    <mergeCell ref="O94:Q94"/>
    <mergeCell ref="O95:Q95"/>
    <mergeCell ref="O96:Q96"/>
    <mergeCell ref="C102:E102"/>
    <mergeCell ref="C80:C93"/>
    <mergeCell ref="D80:D82"/>
    <mergeCell ref="P80:Q80"/>
    <mergeCell ref="P81:Q81"/>
    <mergeCell ref="P82:Q82"/>
    <mergeCell ref="C66:C79"/>
    <mergeCell ref="D66:D68"/>
    <mergeCell ref="O66:O67"/>
    <mergeCell ref="P66:Q66"/>
    <mergeCell ref="P67:Q67"/>
    <mergeCell ref="O68:O70"/>
    <mergeCell ref="P68:Q68"/>
    <mergeCell ref="D87:D91"/>
    <mergeCell ref="O87:Q87"/>
    <mergeCell ref="O88:Q88"/>
    <mergeCell ref="O89:Q89"/>
    <mergeCell ref="O90:O91"/>
    <mergeCell ref="P90:Q90"/>
    <mergeCell ref="P91:Q91"/>
    <mergeCell ref="D83:D86"/>
    <mergeCell ref="O83:Q83"/>
    <mergeCell ref="O84:O86"/>
    <mergeCell ref="P84:Q84"/>
    <mergeCell ref="P85:Q85"/>
    <mergeCell ref="P65:Q65"/>
    <mergeCell ref="O71:Q71"/>
    <mergeCell ref="N72:N78"/>
    <mergeCell ref="O72:Q72"/>
    <mergeCell ref="D73:D75"/>
    <mergeCell ref="O73:O75"/>
    <mergeCell ref="P73:Q73"/>
    <mergeCell ref="P74:Q74"/>
    <mergeCell ref="P75:Q75"/>
    <mergeCell ref="D76:D79"/>
    <mergeCell ref="O76:Q76"/>
    <mergeCell ref="D69:D72"/>
    <mergeCell ref="P69:Q69"/>
    <mergeCell ref="P70:Q70"/>
    <mergeCell ref="O77:Q77"/>
    <mergeCell ref="O78:Q78"/>
    <mergeCell ref="N79:N92"/>
    <mergeCell ref="O79:O82"/>
    <mergeCell ref="P79:Q79"/>
    <mergeCell ref="P86:Q86"/>
    <mergeCell ref="D92:E92"/>
    <mergeCell ref="O92:Q92"/>
    <mergeCell ref="D53:E53"/>
    <mergeCell ref="P53:Q53"/>
    <mergeCell ref="D54:E54"/>
    <mergeCell ref="P54:Q54"/>
    <mergeCell ref="D55:E55"/>
    <mergeCell ref="O55:Q55"/>
    <mergeCell ref="C56:C65"/>
    <mergeCell ref="D56:D58"/>
    <mergeCell ref="O56:O57"/>
    <mergeCell ref="P56:Q56"/>
    <mergeCell ref="P57:Q57"/>
    <mergeCell ref="O58:Q58"/>
    <mergeCell ref="D59:D61"/>
    <mergeCell ref="N59:N71"/>
    <mergeCell ref="O59:Q59"/>
    <mergeCell ref="O60:O62"/>
    <mergeCell ref="P60:Q60"/>
    <mergeCell ref="P61:Q61"/>
    <mergeCell ref="D62:D64"/>
    <mergeCell ref="P62:Q62"/>
    <mergeCell ref="O63:O65"/>
    <mergeCell ref="P63:Q63"/>
    <mergeCell ref="P64:Q64"/>
    <mergeCell ref="D65:E65"/>
    <mergeCell ref="B43:B102"/>
    <mergeCell ref="C43:C46"/>
    <mergeCell ref="D43:E43"/>
    <mergeCell ref="P43:Q43"/>
    <mergeCell ref="D44:D46"/>
    <mergeCell ref="B22:B42"/>
    <mergeCell ref="C22:C25"/>
    <mergeCell ref="D22:D24"/>
    <mergeCell ref="P22:Q22"/>
    <mergeCell ref="O44:Q44"/>
    <mergeCell ref="N45:N58"/>
    <mergeCell ref="O45:Q45"/>
    <mergeCell ref="O46:Q46"/>
    <mergeCell ref="C47:C51"/>
    <mergeCell ref="D47:D50"/>
    <mergeCell ref="O47:O51"/>
    <mergeCell ref="P47:Q47"/>
    <mergeCell ref="P48:Q48"/>
    <mergeCell ref="P49:P51"/>
    <mergeCell ref="D51:E51"/>
    <mergeCell ref="C52:C55"/>
    <mergeCell ref="D52:E52"/>
    <mergeCell ref="O52:O54"/>
    <mergeCell ref="P52:Q52"/>
    <mergeCell ref="P25:P28"/>
    <mergeCell ref="C26:C29"/>
    <mergeCell ref="D32:E32"/>
    <mergeCell ref="C33:E33"/>
    <mergeCell ref="C34:C35"/>
    <mergeCell ref="D34:E34"/>
    <mergeCell ref="D35:E35"/>
    <mergeCell ref="P35:P38"/>
    <mergeCell ref="C36:C41"/>
    <mergeCell ref="D36:D40"/>
    <mergeCell ref="O39:O43"/>
    <mergeCell ref="P39:Q39"/>
    <mergeCell ref="P40:Q40"/>
    <mergeCell ref="D41:E41"/>
    <mergeCell ref="P41:Q41"/>
    <mergeCell ref="C42:E42"/>
    <mergeCell ref="P42:Q42"/>
    <mergeCell ref="O18:Q18"/>
    <mergeCell ref="D19:E19"/>
    <mergeCell ref="N19:N44"/>
    <mergeCell ref="O19:Q19"/>
    <mergeCell ref="D20:E20"/>
    <mergeCell ref="O20:O22"/>
    <mergeCell ref="P20:Q20"/>
    <mergeCell ref="C21:E21"/>
    <mergeCell ref="P21:Q21"/>
    <mergeCell ref="D26:E26"/>
    <mergeCell ref="D27:E27"/>
    <mergeCell ref="D28:E28"/>
    <mergeCell ref="D29:E29"/>
    <mergeCell ref="O29:O38"/>
    <mergeCell ref="P29:Q29"/>
    <mergeCell ref="C30:C32"/>
    <mergeCell ref="D30:E30"/>
    <mergeCell ref="P30:Q30"/>
    <mergeCell ref="D31:E31"/>
    <mergeCell ref="P31:P34"/>
    <mergeCell ref="O23:O28"/>
    <mergeCell ref="P23:Q23"/>
    <mergeCell ref="P24:Q24"/>
    <mergeCell ref="D25:E25"/>
    <mergeCell ref="P4:Q4"/>
    <mergeCell ref="P5:P7"/>
    <mergeCell ref="O12:O17"/>
    <mergeCell ref="P12:Q12"/>
    <mergeCell ref="D13:E13"/>
    <mergeCell ref="P13:P17"/>
    <mergeCell ref="D14:E14"/>
    <mergeCell ref="C15:C17"/>
    <mergeCell ref="D15:E15"/>
    <mergeCell ref="D16:E16"/>
    <mergeCell ref="D17:E17"/>
    <mergeCell ref="B6:B21"/>
    <mergeCell ref="C6:E6"/>
    <mergeCell ref="C7:E7"/>
    <mergeCell ref="C8:E8"/>
    <mergeCell ref="O8:Q8"/>
    <mergeCell ref="C9:C11"/>
    <mergeCell ref="D9:E9"/>
    <mergeCell ref="B1:L1"/>
    <mergeCell ref="F4:H4"/>
    <mergeCell ref="I4:I5"/>
    <mergeCell ref="J4:J5"/>
    <mergeCell ref="K4:L4"/>
    <mergeCell ref="N4:N18"/>
    <mergeCell ref="C12:C14"/>
    <mergeCell ref="D12:E12"/>
    <mergeCell ref="C18:C20"/>
    <mergeCell ref="D18:E18"/>
    <mergeCell ref="O9:O11"/>
    <mergeCell ref="P9:Q9"/>
    <mergeCell ref="D10:E10"/>
    <mergeCell ref="P10:Q10"/>
    <mergeCell ref="D11:E11"/>
    <mergeCell ref="P11:Q11"/>
    <mergeCell ref="O4:O7"/>
  </mergeCells>
  <phoneticPr fontId="2"/>
  <printOptions horizontalCentered="1"/>
  <pageMargins left="0" right="0" top="0.19685039370078741" bottom="0.19685039370078741" header="0" footer="0"/>
  <pageSetup paperSize="9" scale="7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1F27B-1BFB-4CAD-84DD-9B20DDECEE43}">
  <sheetPr>
    <pageSetUpPr fitToPage="1"/>
  </sheetPr>
  <dimension ref="A1:X107"/>
  <sheetViews>
    <sheetView topLeftCell="B1" zoomScaleNormal="100" zoomScaleSheetLayoutView="100" workbookViewId="0">
      <selection activeCell="M2" sqref="M2"/>
    </sheetView>
  </sheetViews>
  <sheetFormatPr defaultColWidth="9" defaultRowHeight="10.8" x14ac:dyDescent="0.15"/>
  <cols>
    <col min="1" max="1" width="0.21875" style="2" hidden="1" customWidth="1"/>
    <col min="2" max="2" width="2.77734375" style="2" customWidth="1"/>
    <col min="3" max="3" width="3.109375" style="2" customWidth="1"/>
    <col min="4" max="4" width="3.109375" style="65" customWidth="1"/>
    <col min="5" max="5" width="6.6640625" style="65" customWidth="1"/>
    <col min="6" max="6" width="9.109375" style="3" customWidth="1"/>
    <col min="7" max="7" width="7.109375" style="3" customWidth="1"/>
    <col min="8" max="10" width="9.109375" style="3" customWidth="1"/>
    <col min="11" max="12" width="8.109375" style="3" customWidth="1"/>
    <col min="13" max="13" width="3.77734375" style="2" customWidth="1"/>
    <col min="14" max="14" width="2.77734375" style="2" customWidth="1"/>
    <col min="15" max="15" width="3.109375" style="2" customWidth="1"/>
    <col min="16" max="16" width="3.109375" style="65" customWidth="1"/>
    <col min="17" max="17" width="6.6640625" style="65" customWidth="1"/>
    <col min="18" max="18" width="9.109375" style="3" customWidth="1"/>
    <col min="19" max="19" width="7.109375" style="3" customWidth="1"/>
    <col min="20" max="22" width="9.109375" style="3" customWidth="1"/>
    <col min="23" max="24" width="8.109375" style="3" customWidth="1"/>
    <col min="25" max="16384" width="9" style="2"/>
  </cols>
  <sheetData>
    <row r="1" spans="1:24" ht="17.25" customHeight="1" x14ac:dyDescent="0.2">
      <c r="A1" s="1"/>
      <c r="B1" s="82" t="s">
        <v>0</v>
      </c>
      <c r="C1" s="82"/>
      <c r="D1" s="82"/>
      <c r="E1" s="82"/>
      <c r="F1" s="82"/>
      <c r="G1" s="82"/>
      <c r="H1" s="82"/>
      <c r="I1" s="82"/>
      <c r="J1" s="82"/>
      <c r="K1" s="82"/>
      <c r="L1" s="82"/>
      <c r="N1" s="3"/>
      <c r="O1" s="3"/>
      <c r="P1" s="3"/>
      <c r="Q1" s="3"/>
    </row>
    <row r="2" spans="1:24" s="5" customFormat="1" ht="6" customHeight="1" x14ac:dyDescent="0.15">
      <c r="A2" s="4"/>
      <c r="D2" s="6"/>
      <c r="E2" s="6"/>
      <c r="F2" s="7"/>
      <c r="G2" s="7"/>
      <c r="H2" s="7"/>
      <c r="I2" s="7"/>
      <c r="J2" s="7"/>
      <c r="K2" s="7"/>
      <c r="L2" s="7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s="5" customFormat="1" ht="9.9" customHeight="1" x14ac:dyDescent="0.15">
      <c r="A3" s="4"/>
      <c r="B3" s="8" t="s">
        <v>213</v>
      </c>
      <c r="C3" s="8"/>
      <c r="D3" s="6"/>
      <c r="E3" s="6"/>
      <c r="F3" s="7"/>
      <c r="G3" s="7"/>
      <c r="H3" s="7"/>
      <c r="I3" s="7"/>
      <c r="J3" s="7"/>
      <c r="K3" s="7"/>
      <c r="L3" s="7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s="13" customFormat="1" ht="7.5" customHeight="1" x14ac:dyDescent="0.2">
      <c r="A4" s="9"/>
      <c r="B4" s="10"/>
      <c r="C4" s="11"/>
      <c r="D4" s="11"/>
      <c r="E4" s="12"/>
      <c r="F4" s="83" t="s">
        <v>2</v>
      </c>
      <c r="G4" s="84"/>
      <c r="H4" s="85"/>
      <c r="I4" s="86" t="s">
        <v>3</v>
      </c>
      <c r="J4" s="87" t="s">
        <v>4</v>
      </c>
      <c r="K4" s="83" t="s">
        <v>5</v>
      </c>
      <c r="L4" s="88"/>
      <c r="N4" s="66" t="s">
        <v>6</v>
      </c>
      <c r="O4" s="93" t="s">
        <v>7</v>
      </c>
      <c r="P4" s="94" t="s">
        <v>6</v>
      </c>
      <c r="Q4" s="95"/>
      <c r="R4" s="14">
        <v>110509</v>
      </c>
      <c r="S4" s="15">
        <v>5</v>
      </c>
      <c r="T4" s="16">
        <f t="shared" ref="T4:T17" si="0">SUM(R4:S4)</f>
        <v>110514</v>
      </c>
      <c r="U4" s="17">
        <v>391223</v>
      </c>
      <c r="V4" s="17">
        <v>2220</v>
      </c>
      <c r="W4" s="14">
        <v>2753</v>
      </c>
      <c r="X4" s="16">
        <f t="shared" ref="X4:X48" si="1">SUM(T4:V4)</f>
        <v>503957</v>
      </c>
    </row>
    <row r="5" spans="1:24" s="13" customFormat="1" ht="7.5" customHeight="1" x14ac:dyDescent="0.2">
      <c r="A5" s="9"/>
      <c r="B5" s="18"/>
      <c r="C5" s="19"/>
      <c r="D5" s="19"/>
      <c r="E5" s="20"/>
      <c r="F5" s="21" t="s">
        <v>8</v>
      </c>
      <c r="G5" s="22" t="s">
        <v>9</v>
      </c>
      <c r="H5" s="23" t="s">
        <v>10</v>
      </c>
      <c r="I5" s="86"/>
      <c r="J5" s="87"/>
      <c r="K5" s="21" t="s">
        <v>11</v>
      </c>
      <c r="L5" s="24"/>
      <c r="N5" s="67"/>
      <c r="O5" s="79"/>
      <c r="P5" s="96" t="s">
        <v>12</v>
      </c>
      <c r="Q5" s="25" t="s">
        <v>13</v>
      </c>
      <c r="R5" s="26">
        <v>61624</v>
      </c>
      <c r="S5" s="27">
        <v>1</v>
      </c>
      <c r="T5" s="28">
        <f t="shared" si="0"/>
        <v>61625</v>
      </c>
      <c r="U5" s="29">
        <v>171925</v>
      </c>
      <c r="V5" s="29">
        <v>1134</v>
      </c>
      <c r="W5" s="26">
        <v>1050</v>
      </c>
      <c r="X5" s="28">
        <f t="shared" si="1"/>
        <v>234684</v>
      </c>
    </row>
    <row r="6" spans="1:24" s="13" customFormat="1" ht="7.5" customHeight="1" x14ac:dyDescent="0.2">
      <c r="A6" s="9"/>
      <c r="B6" s="66" t="s">
        <v>14</v>
      </c>
      <c r="C6" s="69" t="s">
        <v>15</v>
      </c>
      <c r="D6" s="70"/>
      <c r="E6" s="71"/>
      <c r="F6" s="14">
        <v>93441</v>
      </c>
      <c r="G6" s="15">
        <v>9</v>
      </c>
      <c r="H6" s="16">
        <f t="shared" ref="H6:H54" si="2">SUM(F6:G6)</f>
        <v>93450</v>
      </c>
      <c r="I6" s="17">
        <v>426305</v>
      </c>
      <c r="J6" s="17">
        <v>3621</v>
      </c>
      <c r="K6" s="14">
        <v>12887</v>
      </c>
      <c r="L6" s="16">
        <f t="shared" ref="L6:L54" si="3">SUM(H6:J6)</f>
        <v>523376</v>
      </c>
      <c r="N6" s="67"/>
      <c r="O6" s="79"/>
      <c r="P6" s="97"/>
      <c r="Q6" s="30" t="s">
        <v>16</v>
      </c>
      <c r="R6" s="26">
        <v>31519</v>
      </c>
      <c r="S6" s="27">
        <v>2</v>
      </c>
      <c r="T6" s="28">
        <f t="shared" si="0"/>
        <v>31521</v>
      </c>
      <c r="U6" s="29">
        <v>79100</v>
      </c>
      <c r="V6" s="29">
        <v>332</v>
      </c>
      <c r="W6" s="26">
        <v>508</v>
      </c>
      <c r="X6" s="28">
        <f t="shared" si="1"/>
        <v>110953</v>
      </c>
    </row>
    <row r="7" spans="1:24" s="13" customFormat="1" ht="7.5" customHeight="1" x14ac:dyDescent="0.2">
      <c r="A7" s="9"/>
      <c r="B7" s="67"/>
      <c r="C7" s="72" t="s">
        <v>17</v>
      </c>
      <c r="D7" s="73"/>
      <c r="E7" s="74"/>
      <c r="F7" s="26">
        <v>28695</v>
      </c>
      <c r="G7" s="27">
        <v>1</v>
      </c>
      <c r="H7" s="28">
        <f t="shared" si="2"/>
        <v>28696</v>
      </c>
      <c r="I7" s="29">
        <v>97134</v>
      </c>
      <c r="J7" s="29">
        <v>547</v>
      </c>
      <c r="K7" s="26">
        <v>1119</v>
      </c>
      <c r="L7" s="28">
        <f t="shared" si="3"/>
        <v>126377</v>
      </c>
      <c r="N7" s="67"/>
      <c r="O7" s="80"/>
      <c r="P7" s="98"/>
      <c r="Q7" s="30" t="s">
        <v>10</v>
      </c>
      <c r="R7" s="26">
        <f>SUM(R5:R6)</f>
        <v>93143</v>
      </c>
      <c r="S7" s="27">
        <f>SUM(S5:S6)</f>
        <v>3</v>
      </c>
      <c r="T7" s="28">
        <f t="shared" si="0"/>
        <v>93146</v>
      </c>
      <c r="U7" s="29">
        <f t="shared" ref="U7:W7" si="4">SUM(U5:U6)</f>
        <v>251025</v>
      </c>
      <c r="V7" s="29">
        <f t="shared" si="4"/>
        <v>1466</v>
      </c>
      <c r="W7" s="26">
        <f t="shared" si="4"/>
        <v>1558</v>
      </c>
      <c r="X7" s="28">
        <f t="shared" si="1"/>
        <v>345637</v>
      </c>
    </row>
    <row r="8" spans="1:24" s="13" customFormat="1" ht="7.5" customHeight="1" x14ac:dyDescent="0.2">
      <c r="A8" s="9"/>
      <c r="B8" s="67"/>
      <c r="C8" s="72" t="s">
        <v>18</v>
      </c>
      <c r="D8" s="73"/>
      <c r="E8" s="74"/>
      <c r="F8" s="26">
        <v>42726</v>
      </c>
      <c r="G8" s="27">
        <v>4</v>
      </c>
      <c r="H8" s="28">
        <f t="shared" si="2"/>
        <v>42730</v>
      </c>
      <c r="I8" s="29">
        <v>125546</v>
      </c>
      <c r="J8" s="29">
        <v>822</v>
      </c>
      <c r="K8" s="26">
        <v>1878</v>
      </c>
      <c r="L8" s="28">
        <f>SUM(H8:J8)</f>
        <v>169098</v>
      </c>
      <c r="N8" s="67"/>
      <c r="O8" s="75" t="s">
        <v>19</v>
      </c>
      <c r="P8" s="76"/>
      <c r="Q8" s="77"/>
      <c r="R8" s="26">
        <v>84407</v>
      </c>
      <c r="S8" s="27">
        <v>9</v>
      </c>
      <c r="T8" s="28">
        <f t="shared" si="0"/>
        <v>84416</v>
      </c>
      <c r="U8" s="29">
        <v>295637</v>
      </c>
      <c r="V8" s="29">
        <v>1304</v>
      </c>
      <c r="W8" s="26">
        <v>2223</v>
      </c>
      <c r="X8" s="28">
        <f t="shared" si="1"/>
        <v>381357</v>
      </c>
    </row>
    <row r="9" spans="1:24" s="13" customFormat="1" ht="7.5" customHeight="1" x14ac:dyDescent="0.2">
      <c r="A9" s="9"/>
      <c r="B9" s="67"/>
      <c r="C9" s="78" t="s">
        <v>20</v>
      </c>
      <c r="D9" s="81" t="s">
        <v>21</v>
      </c>
      <c r="E9" s="74"/>
      <c r="F9" s="26">
        <v>22480</v>
      </c>
      <c r="G9" s="27">
        <v>2</v>
      </c>
      <c r="H9" s="28">
        <f t="shared" si="2"/>
        <v>22482</v>
      </c>
      <c r="I9" s="29">
        <v>56915</v>
      </c>
      <c r="J9" s="29">
        <v>315</v>
      </c>
      <c r="K9" s="26">
        <v>613</v>
      </c>
      <c r="L9" s="28">
        <f t="shared" si="3"/>
        <v>79712</v>
      </c>
      <c r="N9" s="67"/>
      <c r="O9" s="92" t="s">
        <v>22</v>
      </c>
      <c r="P9" s="76" t="s">
        <v>23</v>
      </c>
      <c r="Q9" s="77"/>
      <c r="R9" s="26">
        <v>55366</v>
      </c>
      <c r="S9" s="27">
        <v>5</v>
      </c>
      <c r="T9" s="28">
        <f t="shared" si="0"/>
        <v>55371</v>
      </c>
      <c r="U9" s="29">
        <v>154411</v>
      </c>
      <c r="V9" s="29">
        <v>774</v>
      </c>
      <c r="W9" s="26">
        <v>1122</v>
      </c>
      <c r="X9" s="28">
        <f t="shared" si="1"/>
        <v>210556</v>
      </c>
    </row>
    <row r="10" spans="1:24" s="13" customFormat="1" ht="7.5" customHeight="1" x14ac:dyDescent="0.2">
      <c r="A10" s="9"/>
      <c r="B10" s="67"/>
      <c r="C10" s="79"/>
      <c r="D10" s="76" t="s">
        <v>24</v>
      </c>
      <c r="E10" s="77"/>
      <c r="F10" s="26">
        <v>6585</v>
      </c>
      <c r="G10" s="27">
        <v>1</v>
      </c>
      <c r="H10" s="28">
        <f>SUM(F10:G10)</f>
        <v>6586</v>
      </c>
      <c r="I10" s="29">
        <v>38408</v>
      </c>
      <c r="J10" s="29">
        <v>180</v>
      </c>
      <c r="K10" s="26">
        <v>438</v>
      </c>
      <c r="L10" s="28">
        <f>SUM(H10:J10)</f>
        <v>45174</v>
      </c>
      <c r="N10" s="67"/>
      <c r="O10" s="92"/>
      <c r="P10" s="76" t="s">
        <v>25</v>
      </c>
      <c r="Q10" s="77"/>
      <c r="R10" s="26">
        <v>29179</v>
      </c>
      <c r="S10" s="27">
        <v>9</v>
      </c>
      <c r="T10" s="28">
        <f t="shared" si="0"/>
        <v>29188</v>
      </c>
      <c r="U10" s="26">
        <v>132753</v>
      </c>
      <c r="V10" s="26">
        <v>746</v>
      </c>
      <c r="W10" s="26">
        <v>1690</v>
      </c>
      <c r="X10" s="28">
        <f t="shared" si="1"/>
        <v>162687</v>
      </c>
    </row>
    <row r="11" spans="1:24" s="13" customFormat="1" ht="7.5" customHeight="1" x14ac:dyDescent="0.2">
      <c r="A11" s="9"/>
      <c r="B11" s="67"/>
      <c r="C11" s="80"/>
      <c r="D11" s="76" t="s">
        <v>10</v>
      </c>
      <c r="E11" s="77"/>
      <c r="F11" s="26">
        <f>SUM(F9:F10)</f>
        <v>29065</v>
      </c>
      <c r="G11" s="27">
        <f>SUM(G9:G10)</f>
        <v>3</v>
      </c>
      <c r="H11" s="28">
        <f>SUM(F11:G11)</f>
        <v>29068</v>
      </c>
      <c r="I11" s="29">
        <f t="shared" ref="I11:K11" si="5">SUM(I9:I10)</f>
        <v>95323</v>
      </c>
      <c r="J11" s="29">
        <f t="shared" si="5"/>
        <v>495</v>
      </c>
      <c r="K11" s="26">
        <f t="shared" si="5"/>
        <v>1051</v>
      </c>
      <c r="L11" s="28">
        <f>SUM(H11:J11)</f>
        <v>124886</v>
      </c>
      <c r="N11" s="67"/>
      <c r="O11" s="92"/>
      <c r="P11" s="76" t="s">
        <v>10</v>
      </c>
      <c r="Q11" s="77"/>
      <c r="R11" s="26">
        <f>SUM(R9:R10)</f>
        <v>84545</v>
      </c>
      <c r="S11" s="27">
        <f>SUM(S9:S10)</f>
        <v>14</v>
      </c>
      <c r="T11" s="28">
        <f t="shared" si="0"/>
        <v>84559</v>
      </c>
      <c r="U11" s="29">
        <f t="shared" ref="U11:W11" si="6">SUM(U9:U10)</f>
        <v>287164</v>
      </c>
      <c r="V11" s="29">
        <f t="shared" si="6"/>
        <v>1520</v>
      </c>
      <c r="W11" s="26">
        <f t="shared" si="6"/>
        <v>2812</v>
      </c>
      <c r="X11" s="28">
        <f t="shared" si="1"/>
        <v>373243</v>
      </c>
    </row>
    <row r="12" spans="1:24" s="13" customFormat="1" ht="7.5" customHeight="1" x14ac:dyDescent="0.2">
      <c r="A12" s="9"/>
      <c r="B12" s="67"/>
      <c r="C12" s="89" t="s">
        <v>26</v>
      </c>
      <c r="D12" s="81" t="s">
        <v>27</v>
      </c>
      <c r="E12" s="74"/>
      <c r="F12" s="26">
        <v>16206</v>
      </c>
      <c r="G12" s="27">
        <v>1</v>
      </c>
      <c r="H12" s="28">
        <f t="shared" si="2"/>
        <v>16207</v>
      </c>
      <c r="I12" s="29">
        <v>58747</v>
      </c>
      <c r="J12" s="29">
        <v>294</v>
      </c>
      <c r="K12" s="26">
        <v>698</v>
      </c>
      <c r="L12" s="28">
        <f t="shared" si="3"/>
        <v>75248</v>
      </c>
      <c r="N12" s="67"/>
      <c r="O12" s="92" t="s">
        <v>28</v>
      </c>
      <c r="P12" s="76" t="s">
        <v>29</v>
      </c>
      <c r="Q12" s="77"/>
      <c r="R12" s="26">
        <v>151370</v>
      </c>
      <c r="S12" s="27">
        <v>25</v>
      </c>
      <c r="T12" s="28">
        <f t="shared" si="0"/>
        <v>151395</v>
      </c>
      <c r="U12" s="29">
        <v>299987</v>
      </c>
      <c r="V12" s="29">
        <v>2035</v>
      </c>
      <c r="W12" s="26">
        <v>2594</v>
      </c>
      <c r="X12" s="28">
        <f t="shared" si="1"/>
        <v>453417</v>
      </c>
    </row>
    <row r="13" spans="1:24" s="13" customFormat="1" ht="7.5" customHeight="1" x14ac:dyDescent="0.2">
      <c r="A13" s="9"/>
      <c r="B13" s="67"/>
      <c r="C13" s="90"/>
      <c r="D13" s="81" t="s">
        <v>30</v>
      </c>
      <c r="E13" s="74"/>
      <c r="F13" s="26">
        <v>5755</v>
      </c>
      <c r="G13" s="27">
        <v>1</v>
      </c>
      <c r="H13" s="28">
        <f t="shared" si="2"/>
        <v>5756</v>
      </c>
      <c r="I13" s="29">
        <v>10382</v>
      </c>
      <c r="J13" s="29">
        <v>68</v>
      </c>
      <c r="K13" s="26">
        <v>146</v>
      </c>
      <c r="L13" s="28">
        <f t="shared" si="3"/>
        <v>16206</v>
      </c>
      <c r="N13" s="67"/>
      <c r="O13" s="92"/>
      <c r="P13" s="99" t="s">
        <v>31</v>
      </c>
      <c r="Q13" s="30" t="s">
        <v>31</v>
      </c>
      <c r="R13" s="31">
        <v>82845</v>
      </c>
      <c r="S13" s="32">
        <v>13</v>
      </c>
      <c r="T13" s="28">
        <f t="shared" si="0"/>
        <v>82858</v>
      </c>
      <c r="U13" s="33">
        <v>166671</v>
      </c>
      <c r="V13" s="33">
        <v>1148</v>
      </c>
      <c r="W13" s="31">
        <v>1688</v>
      </c>
      <c r="X13" s="28">
        <f t="shared" si="1"/>
        <v>250677</v>
      </c>
    </row>
    <row r="14" spans="1:24" s="13" customFormat="1" ht="7.5" customHeight="1" x14ac:dyDescent="0.2">
      <c r="A14" s="9"/>
      <c r="B14" s="67"/>
      <c r="C14" s="91"/>
      <c r="D14" s="76" t="s">
        <v>10</v>
      </c>
      <c r="E14" s="77"/>
      <c r="F14" s="26">
        <f>SUM(F12:F13)</f>
        <v>21961</v>
      </c>
      <c r="G14" s="27">
        <f>SUM(G12:G13)</f>
        <v>2</v>
      </c>
      <c r="H14" s="28">
        <f t="shared" si="2"/>
        <v>21963</v>
      </c>
      <c r="I14" s="29">
        <f t="shared" ref="I14:J14" si="7">SUM(I12:I13)</f>
        <v>69129</v>
      </c>
      <c r="J14" s="29">
        <f t="shared" si="7"/>
        <v>362</v>
      </c>
      <c r="K14" s="26">
        <f>SUM(K12:K13)</f>
        <v>844</v>
      </c>
      <c r="L14" s="28">
        <f t="shared" si="3"/>
        <v>91454</v>
      </c>
      <c r="N14" s="67"/>
      <c r="O14" s="92"/>
      <c r="P14" s="100"/>
      <c r="Q14" s="30" t="s">
        <v>32</v>
      </c>
      <c r="R14" s="31">
        <v>25968</v>
      </c>
      <c r="S14" s="32">
        <v>5</v>
      </c>
      <c r="T14" s="28">
        <f t="shared" si="0"/>
        <v>25973</v>
      </c>
      <c r="U14" s="33">
        <v>59154</v>
      </c>
      <c r="V14" s="33">
        <v>351</v>
      </c>
      <c r="W14" s="31">
        <v>494</v>
      </c>
      <c r="X14" s="28">
        <f t="shared" si="1"/>
        <v>85478</v>
      </c>
    </row>
    <row r="15" spans="1:24" s="13" customFormat="1" ht="7.5" customHeight="1" x14ac:dyDescent="0.2">
      <c r="A15" s="9"/>
      <c r="B15" s="67"/>
      <c r="C15" s="78" t="s">
        <v>33</v>
      </c>
      <c r="D15" s="81" t="s">
        <v>34</v>
      </c>
      <c r="E15" s="74"/>
      <c r="F15" s="26">
        <v>8707</v>
      </c>
      <c r="G15" s="27">
        <v>1</v>
      </c>
      <c r="H15" s="28">
        <f t="shared" si="2"/>
        <v>8708</v>
      </c>
      <c r="I15" s="29">
        <v>41677</v>
      </c>
      <c r="J15" s="29">
        <v>184</v>
      </c>
      <c r="K15" s="26">
        <v>567</v>
      </c>
      <c r="L15" s="28">
        <f t="shared" si="3"/>
        <v>50569</v>
      </c>
      <c r="N15" s="67"/>
      <c r="O15" s="92"/>
      <c r="P15" s="100"/>
      <c r="Q15" s="30" t="s">
        <v>35</v>
      </c>
      <c r="R15" s="31">
        <v>15405</v>
      </c>
      <c r="S15" s="32">
        <v>1</v>
      </c>
      <c r="T15" s="28">
        <f t="shared" si="0"/>
        <v>15406</v>
      </c>
      <c r="U15" s="33">
        <v>34905</v>
      </c>
      <c r="V15" s="33">
        <v>160</v>
      </c>
      <c r="W15" s="31">
        <v>279</v>
      </c>
      <c r="X15" s="28">
        <f t="shared" si="1"/>
        <v>50471</v>
      </c>
    </row>
    <row r="16" spans="1:24" s="13" customFormat="1" ht="7.5" customHeight="1" x14ac:dyDescent="0.2">
      <c r="A16" s="9"/>
      <c r="B16" s="67"/>
      <c r="C16" s="79"/>
      <c r="D16" s="73" t="s">
        <v>36</v>
      </c>
      <c r="E16" s="74"/>
      <c r="F16" s="26">
        <v>18332</v>
      </c>
      <c r="G16" s="27">
        <v>2</v>
      </c>
      <c r="H16" s="28">
        <f>SUM(F16:G16)</f>
        <v>18334</v>
      </c>
      <c r="I16" s="29">
        <v>39140</v>
      </c>
      <c r="J16" s="29">
        <v>211</v>
      </c>
      <c r="K16" s="26">
        <v>481</v>
      </c>
      <c r="L16" s="28">
        <f t="shared" si="3"/>
        <v>57685</v>
      </c>
      <c r="N16" s="67"/>
      <c r="O16" s="92"/>
      <c r="P16" s="100"/>
      <c r="Q16" s="30" t="s">
        <v>37</v>
      </c>
      <c r="R16" s="31">
        <v>28188</v>
      </c>
      <c r="S16" s="32">
        <v>7</v>
      </c>
      <c r="T16" s="28">
        <f t="shared" si="0"/>
        <v>28195</v>
      </c>
      <c r="U16" s="33">
        <v>48693</v>
      </c>
      <c r="V16" s="33">
        <v>390</v>
      </c>
      <c r="W16" s="31">
        <v>386</v>
      </c>
      <c r="X16" s="28">
        <f>SUM(T16:V16)</f>
        <v>77278</v>
      </c>
    </row>
    <row r="17" spans="1:24" s="13" customFormat="1" ht="7.5" customHeight="1" x14ac:dyDescent="0.2">
      <c r="A17" s="9"/>
      <c r="B17" s="67"/>
      <c r="C17" s="80"/>
      <c r="D17" s="73" t="s">
        <v>10</v>
      </c>
      <c r="E17" s="74"/>
      <c r="F17" s="26">
        <f>SUM(F15:F16)</f>
        <v>27039</v>
      </c>
      <c r="G17" s="27">
        <f>SUM(G15:G16)</f>
        <v>3</v>
      </c>
      <c r="H17" s="28">
        <f t="shared" si="2"/>
        <v>27042</v>
      </c>
      <c r="I17" s="29">
        <f t="shared" ref="I17:K17" si="8">SUM(I15:I16)</f>
        <v>80817</v>
      </c>
      <c r="J17" s="29">
        <f t="shared" si="8"/>
        <v>395</v>
      </c>
      <c r="K17" s="26">
        <f t="shared" si="8"/>
        <v>1048</v>
      </c>
      <c r="L17" s="28">
        <f t="shared" si="3"/>
        <v>108254</v>
      </c>
      <c r="N17" s="67"/>
      <c r="O17" s="92"/>
      <c r="P17" s="100"/>
      <c r="Q17" s="30" t="s">
        <v>10</v>
      </c>
      <c r="R17" s="26">
        <f>SUM(R13:R16)</f>
        <v>152406</v>
      </c>
      <c r="S17" s="27">
        <f>SUM(S13:S16)</f>
        <v>26</v>
      </c>
      <c r="T17" s="28">
        <f t="shared" si="0"/>
        <v>152432</v>
      </c>
      <c r="U17" s="29">
        <f>SUM(U13:U16)</f>
        <v>309423</v>
      </c>
      <c r="V17" s="29">
        <f>SUM(V13:V16)</f>
        <v>2049</v>
      </c>
      <c r="W17" s="26">
        <f>SUM(W13:W16)</f>
        <v>2847</v>
      </c>
      <c r="X17" s="28">
        <f>SUM(T17:V17)</f>
        <v>463904</v>
      </c>
    </row>
    <row r="18" spans="1:24" s="13" customFormat="1" ht="7.5" customHeight="1" x14ac:dyDescent="0.2">
      <c r="A18" s="9"/>
      <c r="B18" s="67"/>
      <c r="C18" s="89" t="s">
        <v>38</v>
      </c>
      <c r="D18" s="81" t="s">
        <v>39</v>
      </c>
      <c r="E18" s="74"/>
      <c r="F18" s="26">
        <v>22493</v>
      </c>
      <c r="G18" s="27">
        <v>2</v>
      </c>
      <c r="H18" s="28">
        <f t="shared" si="2"/>
        <v>22495</v>
      </c>
      <c r="I18" s="29">
        <v>59275</v>
      </c>
      <c r="J18" s="29">
        <v>360</v>
      </c>
      <c r="K18" s="26">
        <v>686</v>
      </c>
      <c r="L18" s="28">
        <f t="shared" si="3"/>
        <v>82130</v>
      </c>
      <c r="N18" s="68"/>
      <c r="O18" s="101" t="s">
        <v>40</v>
      </c>
      <c r="P18" s="102"/>
      <c r="Q18" s="103"/>
      <c r="R18" s="34">
        <f>SUM(R4,R11:R12,R17,R7:R8)</f>
        <v>676380</v>
      </c>
      <c r="S18" s="35">
        <f>SUM(S4,S11:S12,S17,S7:S8)</f>
        <v>82</v>
      </c>
      <c r="T18" s="36">
        <f t="shared" ref="T18" si="9">SUM(R18:S18)</f>
        <v>676462</v>
      </c>
      <c r="U18" s="34">
        <f>SUM(U4,U11:U12,U17,U7:U8)</f>
        <v>1834459</v>
      </c>
      <c r="V18" s="34">
        <f>SUM(V4,V11:V12,V17,V7:V8)</f>
        <v>10594</v>
      </c>
      <c r="W18" s="34">
        <f>SUM(W4,W11:W12,W17,W7:W8)</f>
        <v>14787</v>
      </c>
      <c r="X18" s="36">
        <f t="shared" ref="X18" si="10">SUM(T18:V18)</f>
        <v>2521515</v>
      </c>
    </row>
    <row r="19" spans="1:24" s="13" customFormat="1" ht="7.5" customHeight="1" x14ac:dyDescent="0.2">
      <c r="A19" s="9"/>
      <c r="B19" s="67"/>
      <c r="C19" s="90"/>
      <c r="D19" s="81" t="s">
        <v>30</v>
      </c>
      <c r="E19" s="74"/>
      <c r="F19" s="26">
        <v>2797</v>
      </c>
      <c r="G19" s="27">
        <v>0</v>
      </c>
      <c r="H19" s="28">
        <f t="shared" si="2"/>
        <v>2797</v>
      </c>
      <c r="I19" s="29">
        <v>4205</v>
      </c>
      <c r="J19" s="29">
        <v>37</v>
      </c>
      <c r="K19" s="26">
        <v>54</v>
      </c>
      <c r="L19" s="28">
        <f t="shared" si="3"/>
        <v>7039</v>
      </c>
      <c r="N19" s="66" t="s">
        <v>41</v>
      </c>
      <c r="O19" s="69" t="s">
        <v>42</v>
      </c>
      <c r="P19" s="70"/>
      <c r="Q19" s="71"/>
      <c r="R19" s="26">
        <v>78837</v>
      </c>
      <c r="S19" s="27">
        <v>4</v>
      </c>
      <c r="T19" s="28">
        <f t="shared" ref="T19:T82" si="11">SUM(R19:S19)</f>
        <v>78841</v>
      </c>
      <c r="U19" s="29">
        <v>212662</v>
      </c>
      <c r="V19" s="29">
        <v>1201</v>
      </c>
      <c r="W19" s="26">
        <v>1458</v>
      </c>
      <c r="X19" s="28">
        <f t="shared" si="1"/>
        <v>292704</v>
      </c>
    </row>
    <row r="20" spans="1:24" s="13" customFormat="1" ht="7.5" customHeight="1" x14ac:dyDescent="0.2">
      <c r="A20" s="9"/>
      <c r="B20" s="67"/>
      <c r="C20" s="91"/>
      <c r="D20" s="76" t="s">
        <v>10</v>
      </c>
      <c r="E20" s="77"/>
      <c r="F20" s="26">
        <f>SUM(F18:F19)</f>
        <v>25290</v>
      </c>
      <c r="G20" s="27">
        <f>SUM(G18:G19)</f>
        <v>2</v>
      </c>
      <c r="H20" s="28">
        <f t="shared" si="2"/>
        <v>25292</v>
      </c>
      <c r="I20" s="29">
        <f t="shared" ref="I20:K20" si="12">SUM(I18:I19)</f>
        <v>63480</v>
      </c>
      <c r="J20" s="29">
        <f t="shared" si="12"/>
        <v>397</v>
      </c>
      <c r="K20" s="26">
        <f t="shared" si="12"/>
        <v>740</v>
      </c>
      <c r="L20" s="28">
        <f t="shared" si="3"/>
        <v>89169</v>
      </c>
      <c r="N20" s="67"/>
      <c r="O20" s="78" t="s">
        <v>43</v>
      </c>
      <c r="P20" s="81" t="s">
        <v>44</v>
      </c>
      <c r="Q20" s="74"/>
      <c r="R20" s="26">
        <v>151356</v>
      </c>
      <c r="S20" s="27">
        <v>28</v>
      </c>
      <c r="T20" s="28">
        <f t="shared" si="11"/>
        <v>151384</v>
      </c>
      <c r="U20" s="29">
        <v>484672</v>
      </c>
      <c r="V20" s="29">
        <v>2401</v>
      </c>
      <c r="W20" s="26">
        <v>4745</v>
      </c>
      <c r="X20" s="28">
        <f t="shared" si="1"/>
        <v>638457</v>
      </c>
    </row>
    <row r="21" spans="1:24" s="13" customFormat="1" ht="7.5" customHeight="1" x14ac:dyDescent="0.2">
      <c r="A21" s="9"/>
      <c r="B21" s="68"/>
      <c r="C21" s="101" t="s">
        <v>40</v>
      </c>
      <c r="D21" s="102"/>
      <c r="E21" s="103"/>
      <c r="F21" s="34">
        <f>SUM(F6:F8,F11,F14,F17,F20)</f>
        <v>268217</v>
      </c>
      <c r="G21" s="37">
        <f>SUM(G6:G8,G11,G14,G17,G20)</f>
        <v>24</v>
      </c>
      <c r="H21" s="36">
        <f>SUM(F21:G21)</f>
        <v>268241</v>
      </c>
      <c r="I21" s="38">
        <f>SUM(I6:I8,I11,I14,I17,I20)</f>
        <v>957734</v>
      </c>
      <c r="J21" s="38">
        <f>SUM(J6:J8,J11,J14,J17,J20)</f>
        <v>6639</v>
      </c>
      <c r="K21" s="34">
        <f>SUM(K6:K8,K11,K14,K17,K20)</f>
        <v>19567</v>
      </c>
      <c r="L21" s="36">
        <f>SUM(H21:J21)</f>
        <v>1232614</v>
      </c>
      <c r="N21" s="67"/>
      <c r="O21" s="79"/>
      <c r="P21" s="81" t="s">
        <v>45</v>
      </c>
      <c r="Q21" s="74"/>
      <c r="R21" s="26">
        <v>22421</v>
      </c>
      <c r="S21" s="27">
        <v>5</v>
      </c>
      <c r="T21" s="28">
        <f t="shared" si="11"/>
        <v>22426</v>
      </c>
      <c r="U21" s="29">
        <v>39355</v>
      </c>
      <c r="V21" s="29">
        <v>277</v>
      </c>
      <c r="W21" s="26">
        <v>285</v>
      </c>
      <c r="X21" s="28">
        <f t="shared" si="1"/>
        <v>62058</v>
      </c>
    </row>
    <row r="22" spans="1:24" s="13" customFormat="1" ht="7.5" customHeight="1" x14ac:dyDescent="0.2">
      <c r="A22" s="9"/>
      <c r="B22" s="66" t="s">
        <v>46</v>
      </c>
      <c r="C22" s="93" t="s">
        <v>47</v>
      </c>
      <c r="D22" s="99" t="s">
        <v>48</v>
      </c>
      <c r="E22" s="30" t="s">
        <v>49</v>
      </c>
      <c r="F22" s="26">
        <v>64571</v>
      </c>
      <c r="G22" s="27">
        <v>3</v>
      </c>
      <c r="H22" s="28">
        <f t="shared" si="2"/>
        <v>64574</v>
      </c>
      <c r="I22" s="29">
        <v>157991</v>
      </c>
      <c r="J22" s="29">
        <v>1147</v>
      </c>
      <c r="K22" s="26">
        <v>1283</v>
      </c>
      <c r="L22" s="28">
        <f t="shared" si="3"/>
        <v>223712</v>
      </c>
      <c r="N22" s="67"/>
      <c r="O22" s="80"/>
      <c r="P22" s="81" t="s">
        <v>10</v>
      </c>
      <c r="Q22" s="74"/>
      <c r="R22" s="26">
        <f>SUM(R20:R21)</f>
        <v>173777</v>
      </c>
      <c r="S22" s="27">
        <f>SUM(S20:S21)</f>
        <v>33</v>
      </c>
      <c r="T22" s="28">
        <f t="shared" si="11"/>
        <v>173810</v>
      </c>
      <c r="U22" s="29">
        <f t="shared" ref="U22:W22" si="13">SUM(U20:U21)</f>
        <v>524027</v>
      </c>
      <c r="V22" s="29">
        <f t="shared" si="13"/>
        <v>2678</v>
      </c>
      <c r="W22" s="26">
        <f t="shared" si="13"/>
        <v>5030</v>
      </c>
      <c r="X22" s="28">
        <f t="shared" si="1"/>
        <v>700515</v>
      </c>
    </row>
    <row r="23" spans="1:24" s="13" customFormat="1" ht="7.5" customHeight="1" x14ac:dyDescent="0.2">
      <c r="A23" s="9"/>
      <c r="B23" s="67"/>
      <c r="C23" s="79"/>
      <c r="D23" s="100"/>
      <c r="E23" s="30" t="s">
        <v>50</v>
      </c>
      <c r="F23" s="26">
        <v>18989</v>
      </c>
      <c r="G23" s="27">
        <v>0</v>
      </c>
      <c r="H23" s="28">
        <f t="shared" si="2"/>
        <v>18989</v>
      </c>
      <c r="I23" s="29">
        <v>46753</v>
      </c>
      <c r="J23" s="29">
        <v>301</v>
      </c>
      <c r="K23" s="26">
        <v>346</v>
      </c>
      <c r="L23" s="28">
        <f t="shared" si="3"/>
        <v>66043</v>
      </c>
      <c r="N23" s="67"/>
      <c r="O23" s="78" t="s">
        <v>51</v>
      </c>
      <c r="P23" s="81" t="s">
        <v>52</v>
      </c>
      <c r="Q23" s="74"/>
      <c r="R23" s="26">
        <v>75783</v>
      </c>
      <c r="S23" s="27">
        <v>17</v>
      </c>
      <c r="T23" s="28">
        <f t="shared" si="11"/>
        <v>75800</v>
      </c>
      <c r="U23" s="29">
        <v>274722</v>
      </c>
      <c r="V23" s="29">
        <v>1240</v>
      </c>
      <c r="W23" s="26">
        <v>2493</v>
      </c>
      <c r="X23" s="28">
        <f t="shared" si="1"/>
        <v>351762</v>
      </c>
    </row>
    <row r="24" spans="1:24" s="13" customFormat="1" ht="7.5" customHeight="1" x14ac:dyDescent="0.2">
      <c r="A24" s="9"/>
      <c r="B24" s="67"/>
      <c r="C24" s="79"/>
      <c r="D24" s="100"/>
      <c r="E24" s="30" t="s">
        <v>10</v>
      </c>
      <c r="F24" s="26">
        <f>SUM(F22:F23)</f>
        <v>83560</v>
      </c>
      <c r="G24" s="27">
        <f>SUM(G22:G23)</f>
        <v>3</v>
      </c>
      <c r="H24" s="28">
        <f t="shared" si="2"/>
        <v>83563</v>
      </c>
      <c r="I24" s="29">
        <f t="shared" ref="I24:K24" si="14">SUM(I22:I23)</f>
        <v>204744</v>
      </c>
      <c r="J24" s="29">
        <f t="shared" si="14"/>
        <v>1448</v>
      </c>
      <c r="K24" s="26">
        <f t="shared" si="14"/>
        <v>1629</v>
      </c>
      <c r="L24" s="28">
        <f t="shared" si="3"/>
        <v>289755</v>
      </c>
      <c r="N24" s="67"/>
      <c r="O24" s="79"/>
      <c r="P24" s="81" t="s">
        <v>53</v>
      </c>
      <c r="Q24" s="74"/>
      <c r="R24" s="31">
        <v>103821</v>
      </c>
      <c r="S24" s="32">
        <v>17</v>
      </c>
      <c r="T24" s="39">
        <f t="shared" si="11"/>
        <v>103838</v>
      </c>
      <c r="U24" s="33">
        <v>374397</v>
      </c>
      <c r="V24" s="33">
        <v>1317</v>
      </c>
      <c r="W24" s="31">
        <v>3835</v>
      </c>
      <c r="X24" s="39">
        <f t="shared" si="1"/>
        <v>479552</v>
      </c>
    </row>
    <row r="25" spans="1:24" s="13" customFormat="1" ht="7.5" customHeight="1" x14ac:dyDescent="0.2">
      <c r="A25" s="9"/>
      <c r="B25" s="67"/>
      <c r="C25" s="80"/>
      <c r="D25" s="81" t="s">
        <v>54</v>
      </c>
      <c r="E25" s="74"/>
      <c r="F25" s="26">
        <v>51093</v>
      </c>
      <c r="G25" s="27">
        <v>0</v>
      </c>
      <c r="H25" s="28">
        <f t="shared" si="2"/>
        <v>51093</v>
      </c>
      <c r="I25" s="29">
        <v>120106</v>
      </c>
      <c r="J25" s="29">
        <v>840</v>
      </c>
      <c r="K25" s="26">
        <v>920</v>
      </c>
      <c r="L25" s="28">
        <f t="shared" si="3"/>
        <v>172039</v>
      </c>
      <c r="N25" s="67"/>
      <c r="O25" s="79"/>
      <c r="P25" s="96" t="s">
        <v>55</v>
      </c>
      <c r="Q25" s="30" t="s">
        <v>55</v>
      </c>
      <c r="R25" s="31">
        <v>17466</v>
      </c>
      <c r="S25" s="32">
        <v>1</v>
      </c>
      <c r="T25" s="39">
        <f t="shared" si="11"/>
        <v>17467</v>
      </c>
      <c r="U25" s="33">
        <v>62162</v>
      </c>
      <c r="V25" s="33">
        <v>344</v>
      </c>
      <c r="W25" s="31">
        <v>716</v>
      </c>
      <c r="X25" s="39">
        <f t="shared" si="1"/>
        <v>79973</v>
      </c>
    </row>
    <row r="26" spans="1:24" s="13" customFormat="1" ht="7.5" customHeight="1" x14ac:dyDescent="0.2">
      <c r="A26" s="9"/>
      <c r="B26" s="67"/>
      <c r="C26" s="92" t="s">
        <v>56</v>
      </c>
      <c r="D26" s="104" t="s">
        <v>57</v>
      </c>
      <c r="E26" s="105"/>
      <c r="F26" s="26">
        <v>73880</v>
      </c>
      <c r="G26" s="27">
        <v>6</v>
      </c>
      <c r="H26" s="28">
        <f t="shared" si="2"/>
        <v>73886</v>
      </c>
      <c r="I26" s="29">
        <v>146889</v>
      </c>
      <c r="J26" s="29">
        <v>981</v>
      </c>
      <c r="K26" s="26">
        <v>1139</v>
      </c>
      <c r="L26" s="28">
        <f t="shared" si="3"/>
        <v>221756</v>
      </c>
      <c r="N26" s="67"/>
      <c r="O26" s="79"/>
      <c r="P26" s="97"/>
      <c r="Q26" s="30" t="s">
        <v>58</v>
      </c>
      <c r="R26" s="31">
        <v>36803</v>
      </c>
      <c r="S26" s="32">
        <v>5</v>
      </c>
      <c r="T26" s="39">
        <f t="shared" si="11"/>
        <v>36808</v>
      </c>
      <c r="U26" s="33">
        <v>92271</v>
      </c>
      <c r="V26" s="33">
        <v>567</v>
      </c>
      <c r="W26" s="31">
        <v>812</v>
      </c>
      <c r="X26" s="39">
        <f t="shared" si="1"/>
        <v>129646</v>
      </c>
    </row>
    <row r="27" spans="1:24" s="13" customFormat="1" ht="7.5" customHeight="1" x14ac:dyDescent="0.2">
      <c r="A27" s="9"/>
      <c r="B27" s="67"/>
      <c r="C27" s="92"/>
      <c r="D27" s="81" t="s">
        <v>59</v>
      </c>
      <c r="E27" s="74"/>
      <c r="F27" s="26">
        <v>31271</v>
      </c>
      <c r="G27" s="27">
        <v>1</v>
      </c>
      <c r="H27" s="28">
        <f t="shared" si="2"/>
        <v>31272</v>
      </c>
      <c r="I27" s="29">
        <v>101141</v>
      </c>
      <c r="J27" s="29">
        <v>572</v>
      </c>
      <c r="K27" s="26">
        <v>1229</v>
      </c>
      <c r="L27" s="28">
        <f t="shared" si="3"/>
        <v>132985</v>
      </c>
      <c r="N27" s="67"/>
      <c r="O27" s="79"/>
      <c r="P27" s="97"/>
      <c r="Q27" s="30" t="s">
        <v>60</v>
      </c>
      <c r="R27" s="31">
        <v>43004</v>
      </c>
      <c r="S27" s="27">
        <v>10</v>
      </c>
      <c r="T27" s="28">
        <f t="shared" si="11"/>
        <v>43014</v>
      </c>
      <c r="U27" s="29">
        <v>146644</v>
      </c>
      <c r="V27" s="29">
        <v>677</v>
      </c>
      <c r="W27" s="26">
        <v>1136</v>
      </c>
      <c r="X27" s="28">
        <f t="shared" si="1"/>
        <v>190335</v>
      </c>
    </row>
    <row r="28" spans="1:24" s="13" customFormat="1" ht="7.5" customHeight="1" x14ac:dyDescent="0.2">
      <c r="A28" s="9"/>
      <c r="B28" s="67"/>
      <c r="C28" s="92"/>
      <c r="D28" s="81" t="s">
        <v>61</v>
      </c>
      <c r="E28" s="74"/>
      <c r="F28" s="26">
        <v>35189</v>
      </c>
      <c r="G28" s="27">
        <v>2</v>
      </c>
      <c r="H28" s="28">
        <f t="shared" si="2"/>
        <v>35191</v>
      </c>
      <c r="I28" s="29">
        <v>72927</v>
      </c>
      <c r="J28" s="29">
        <v>351</v>
      </c>
      <c r="K28" s="26">
        <v>418</v>
      </c>
      <c r="L28" s="28">
        <f t="shared" si="3"/>
        <v>108469</v>
      </c>
      <c r="N28" s="67"/>
      <c r="O28" s="80"/>
      <c r="P28" s="98"/>
      <c r="Q28" s="30" t="s">
        <v>10</v>
      </c>
      <c r="R28" s="26">
        <f>SUM(R25:R27)</f>
        <v>97273</v>
      </c>
      <c r="S28" s="27">
        <f>SUM(S25:S27)</f>
        <v>16</v>
      </c>
      <c r="T28" s="39">
        <f t="shared" si="11"/>
        <v>97289</v>
      </c>
      <c r="U28" s="29">
        <f t="shared" ref="U28:W28" si="15">SUM(U25:U27)</f>
        <v>301077</v>
      </c>
      <c r="V28" s="29">
        <f t="shared" si="15"/>
        <v>1588</v>
      </c>
      <c r="W28" s="26">
        <f t="shared" si="15"/>
        <v>2664</v>
      </c>
      <c r="X28" s="39">
        <f t="shared" si="1"/>
        <v>399954</v>
      </c>
    </row>
    <row r="29" spans="1:24" s="13" customFormat="1" ht="7.5" customHeight="1" x14ac:dyDescent="0.2">
      <c r="A29" s="9"/>
      <c r="B29" s="67"/>
      <c r="C29" s="92"/>
      <c r="D29" s="106" t="s">
        <v>10</v>
      </c>
      <c r="E29" s="107"/>
      <c r="F29" s="40">
        <f>SUM(F26:F28)</f>
        <v>140340</v>
      </c>
      <c r="G29" s="27">
        <f>SUM(G26:G28)</f>
        <v>9</v>
      </c>
      <c r="H29" s="28">
        <f t="shared" si="2"/>
        <v>140349</v>
      </c>
      <c r="I29" s="29">
        <f>SUM(I26:I28)</f>
        <v>320957</v>
      </c>
      <c r="J29" s="29">
        <f>SUM(J26:J28)</f>
        <v>1904</v>
      </c>
      <c r="K29" s="26">
        <f>SUM(K26:K28)</f>
        <v>2786</v>
      </c>
      <c r="L29" s="28">
        <f>SUM(H29:J29)</f>
        <v>463210</v>
      </c>
      <c r="N29" s="67"/>
      <c r="O29" s="78" t="s">
        <v>62</v>
      </c>
      <c r="P29" s="81" t="s">
        <v>63</v>
      </c>
      <c r="Q29" s="74"/>
      <c r="R29" s="26">
        <v>131355</v>
      </c>
      <c r="S29" s="27">
        <v>31</v>
      </c>
      <c r="T29" s="28">
        <f t="shared" si="11"/>
        <v>131386</v>
      </c>
      <c r="U29" s="29">
        <v>521215</v>
      </c>
      <c r="V29" s="29">
        <v>3520</v>
      </c>
      <c r="W29" s="26">
        <v>11334</v>
      </c>
      <c r="X29" s="39">
        <f t="shared" si="1"/>
        <v>656121</v>
      </c>
    </row>
    <row r="30" spans="1:24" s="13" customFormat="1" ht="7.5" customHeight="1" x14ac:dyDescent="0.2">
      <c r="A30" s="9"/>
      <c r="B30" s="67"/>
      <c r="C30" s="78" t="s">
        <v>64</v>
      </c>
      <c r="D30" s="81" t="s">
        <v>65</v>
      </c>
      <c r="E30" s="74"/>
      <c r="F30" s="26">
        <v>120792</v>
      </c>
      <c r="G30" s="27">
        <v>8</v>
      </c>
      <c r="H30" s="28">
        <f t="shared" si="2"/>
        <v>120800</v>
      </c>
      <c r="I30" s="29">
        <v>328798</v>
      </c>
      <c r="J30" s="29">
        <v>2520</v>
      </c>
      <c r="K30" s="26">
        <v>2785</v>
      </c>
      <c r="L30" s="28">
        <f t="shared" si="3"/>
        <v>452118</v>
      </c>
      <c r="N30" s="67"/>
      <c r="O30" s="79"/>
      <c r="P30" s="81" t="s">
        <v>66</v>
      </c>
      <c r="Q30" s="74"/>
      <c r="R30" s="26">
        <v>66736</v>
      </c>
      <c r="S30" s="27">
        <v>9</v>
      </c>
      <c r="T30" s="28">
        <f t="shared" si="11"/>
        <v>66745</v>
      </c>
      <c r="U30" s="29">
        <v>189329</v>
      </c>
      <c r="V30" s="29">
        <v>765</v>
      </c>
      <c r="W30" s="26">
        <v>1961</v>
      </c>
      <c r="X30" s="39">
        <f t="shared" si="1"/>
        <v>256839</v>
      </c>
    </row>
    <row r="31" spans="1:24" s="13" customFormat="1" ht="7.5" customHeight="1" x14ac:dyDescent="0.2">
      <c r="A31" s="9"/>
      <c r="B31" s="67"/>
      <c r="C31" s="79"/>
      <c r="D31" s="81" t="s">
        <v>67</v>
      </c>
      <c r="E31" s="74"/>
      <c r="F31" s="26">
        <v>34240</v>
      </c>
      <c r="G31" s="27">
        <v>3</v>
      </c>
      <c r="H31" s="28">
        <f t="shared" si="2"/>
        <v>34243</v>
      </c>
      <c r="I31" s="29">
        <v>162260</v>
      </c>
      <c r="J31" s="29">
        <v>973</v>
      </c>
      <c r="K31" s="26">
        <v>3555</v>
      </c>
      <c r="L31" s="28">
        <f t="shared" si="3"/>
        <v>197476</v>
      </c>
      <c r="N31" s="67"/>
      <c r="O31" s="79"/>
      <c r="P31" s="96" t="s">
        <v>68</v>
      </c>
      <c r="Q31" s="30" t="s">
        <v>68</v>
      </c>
      <c r="R31" s="26">
        <v>46853</v>
      </c>
      <c r="S31" s="27">
        <v>9</v>
      </c>
      <c r="T31" s="28">
        <f t="shared" si="11"/>
        <v>46862</v>
      </c>
      <c r="U31" s="29">
        <v>172474</v>
      </c>
      <c r="V31" s="29">
        <v>774</v>
      </c>
      <c r="W31" s="26">
        <v>2663</v>
      </c>
      <c r="X31" s="39">
        <f t="shared" si="1"/>
        <v>220110</v>
      </c>
    </row>
    <row r="32" spans="1:24" s="13" customFormat="1" ht="7.5" customHeight="1" x14ac:dyDescent="0.2">
      <c r="A32" s="9"/>
      <c r="B32" s="67"/>
      <c r="C32" s="80"/>
      <c r="D32" s="81" t="s">
        <v>10</v>
      </c>
      <c r="E32" s="74"/>
      <c r="F32" s="40">
        <f>SUM(F30:F31)</f>
        <v>155032</v>
      </c>
      <c r="G32" s="27">
        <f>SUM(G30:G31)</f>
        <v>11</v>
      </c>
      <c r="H32" s="28">
        <f t="shared" si="2"/>
        <v>155043</v>
      </c>
      <c r="I32" s="26">
        <f>SUM(I30:I31)</f>
        <v>491058</v>
      </c>
      <c r="J32" s="26">
        <f>SUM(J30:J31)</f>
        <v>3493</v>
      </c>
      <c r="K32" s="26">
        <f>SUM(K30:K31)</f>
        <v>6340</v>
      </c>
      <c r="L32" s="28">
        <f t="shared" si="3"/>
        <v>649594</v>
      </c>
      <c r="N32" s="67"/>
      <c r="O32" s="79"/>
      <c r="P32" s="97"/>
      <c r="Q32" s="30" t="s">
        <v>69</v>
      </c>
      <c r="R32" s="26">
        <v>23670</v>
      </c>
      <c r="S32" s="27">
        <v>5</v>
      </c>
      <c r="T32" s="28">
        <f t="shared" si="11"/>
        <v>23675</v>
      </c>
      <c r="U32" s="29">
        <v>95494</v>
      </c>
      <c r="V32" s="29">
        <v>375</v>
      </c>
      <c r="W32" s="26">
        <v>1325</v>
      </c>
      <c r="X32" s="39">
        <f t="shared" si="1"/>
        <v>119544</v>
      </c>
    </row>
    <row r="33" spans="1:24" s="13" customFormat="1" ht="7.5" customHeight="1" x14ac:dyDescent="0.2">
      <c r="A33" s="41"/>
      <c r="B33" s="67"/>
      <c r="C33" s="72" t="s">
        <v>70</v>
      </c>
      <c r="D33" s="73"/>
      <c r="E33" s="74"/>
      <c r="F33" s="26">
        <v>117574</v>
      </c>
      <c r="G33" s="27">
        <v>5</v>
      </c>
      <c r="H33" s="28">
        <f t="shared" si="2"/>
        <v>117579</v>
      </c>
      <c r="I33" s="29">
        <v>250681</v>
      </c>
      <c r="J33" s="29">
        <v>1925</v>
      </c>
      <c r="K33" s="26">
        <v>2023</v>
      </c>
      <c r="L33" s="28">
        <f t="shared" si="3"/>
        <v>370185</v>
      </c>
      <c r="N33" s="67"/>
      <c r="O33" s="79"/>
      <c r="P33" s="97"/>
      <c r="Q33" s="30" t="s">
        <v>71</v>
      </c>
      <c r="R33" s="40">
        <v>25729</v>
      </c>
      <c r="S33" s="27">
        <v>12</v>
      </c>
      <c r="T33" s="28">
        <f t="shared" si="11"/>
        <v>25741</v>
      </c>
      <c r="U33" s="26">
        <v>85872</v>
      </c>
      <c r="V33" s="26">
        <v>430</v>
      </c>
      <c r="W33" s="26">
        <v>1123</v>
      </c>
      <c r="X33" s="28">
        <f t="shared" si="1"/>
        <v>112043</v>
      </c>
    </row>
    <row r="34" spans="1:24" s="13" customFormat="1" ht="7.5" customHeight="1" x14ac:dyDescent="0.2">
      <c r="A34" s="42"/>
      <c r="B34" s="67"/>
      <c r="C34" s="78" t="s">
        <v>72</v>
      </c>
      <c r="D34" s="81" t="s">
        <v>73</v>
      </c>
      <c r="E34" s="74"/>
      <c r="F34" s="26">
        <v>90504</v>
      </c>
      <c r="G34" s="27">
        <v>7</v>
      </c>
      <c r="H34" s="28">
        <f t="shared" si="2"/>
        <v>90511</v>
      </c>
      <c r="I34" s="29">
        <v>212822</v>
      </c>
      <c r="J34" s="29">
        <v>1576</v>
      </c>
      <c r="K34" s="26">
        <v>1660</v>
      </c>
      <c r="L34" s="28">
        <f t="shared" si="3"/>
        <v>304909</v>
      </c>
      <c r="N34" s="67"/>
      <c r="O34" s="79"/>
      <c r="P34" s="98"/>
      <c r="Q34" s="30" t="s">
        <v>10</v>
      </c>
      <c r="R34" s="26">
        <f>SUM(R31:R33)</f>
        <v>96252</v>
      </c>
      <c r="S34" s="27">
        <f>SUM(S31:S33)</f>
        <v>26</v>
      </c>
      <c r="T34" s="28">
        <f t="shared" si="11"/>
        <v>96278</v>
      </c>
      <c r="U34" s="29">
        <f t="shared" ref="U34:W34" si="16">SUM(U31:U33)</f>
        <v>353840</v>
      </c>
      <c r="V34" s="29">
        <f t="shared" si="16"/>
        <v>1579</v>
      </c>
      <c r="W34" s="26">
        <f t="shared" si="16"/>
        <v>5111</v>
      </c>
      <c r="X34" s="39">
        <f t="shared" si="1"/>
        <v>451697</v>
      </c>
    </row>
    <row r="35" spans="1:24" s="13" customFormat="1" ht="7.5" customHeight="1" x14ac:dyDescent="0.2">
      <c r="A35" s="42"/>
      <c r="B35" s="67"/>
      <c r="C35" s="80"/>
      <c r="D35" s="81" t="s">
        <v>74</v>
      </c>
      <c r="E35" s="74"/>
      <c r="F35" s="26">
        <v>32054</v>
      </c>
      <c r="G35" s="27">
        <v>2</v>
      </c>
      <c r="H35" s="28">
        <f t="shared" si="2"/>
        <v>32056</v>
      </c>
      <c r="I35" s="29">
        <v>75120</v>
      </c>
      <c r="J35" s="29">
        <v>685</v>
      </c>
      <c r="K35" s="26">
        <v>443</v>
      </c>
      <c r="L35" s="28">
        <f t="shared" si="3"/>
        <v>107861</v>
      </c>
      <c r="N35" s="67"/>
      <c r="O35" s="79"/>
      <c r="P35" s="96" t="s">
        <v>75</v>
      </c>
      <c r="Q35" s="30" t="s">
        <v>76</v>
      </c>
      <c r="R35" s="26">
        <v>43068</v>
      </c>
      <c r="S35" s="27">
        <v>9</v>
      </c>
      <c r="T35" s="28">
        <f t="shared" si="11"/>
        <v>43077</v>
      </c>
      <c r="U35" s="29">
        <v>195615</v>
      </c>
      <c r="V35" s="29">
        <v>984</v>
      </c>
      <c r="W35" s="26">
        <v>3089</v>
      </c>
      <c r="X35" s="39">
        <f t="shared" si="1"/>
        <v>239676</v>
      </c>
    </row>
    <row r="36" spans="1:24" s="13" customFormat="1" ht="7.5" customHeight="1" x14ac:dyDescent="0.2">
      <c r="A36" s="42"/>
      <c r="B36" s="67"/>
      <c r="C36" s="78" t="s">
        <v>77</v>
      </c>
      <c r="D36" s="96" t="s">
        <v>77</v>
      </c>
      <c r="E36" s="30" t="s">
        <v>77</v>
      </c>
      <c r="F36" s="26">
        <v>80987</v>
      </c>
      <c r="G36" s="27">
        <v>4</v>
      </c>
      <c r="H36" s="28">
        <f t="shared" si="2"/>
        <v>80991</v>
      </c>
      <c r="I36" s="29">
        <v>194092</v>
      </c>
      <c r="J36" s="29">
        <v>1169</v>
      </c>
      <c r="K36" s="26">
        <v>1414</v>
      </c>
      <c r="L36" s="28">
        <f t="shared" si="3"/>
        <v>276252</v>
      </c>
      <c r="N36" s="67"/>
      <c r="O36" s="79"/>
      <c r="P36" s="97"/>
      <c r="Q36" s="30" t="s">
        <v>78</v>
      </c>
      <c r="R36" s="26">
        <v>14444</v>
      </c>
      <c r="S36" s="27">
        <v>5</v>
      </c>
      <c r="T36" s="28">
        <f t="shared" si="11"/>
        <v>14449</v>
      </c>
      <c r="U36" s="29">
        <v>82657</v>
      </c>
      <c r="V36" s="29">
        <v>519</v>
      </c>
      <c r="W36" s="26">
        <v>1208</v>
      </c>
      <c r="X36" s="39">
        <f t="shared" si="1"/>
        <v>97625</v>
      </c>
    </row>
    <row r="37" spans="1:24" s="13" customFormat="1" ht="7.5" customHeight="1" x14ac:dyDescent="0.2">
      <c r="A37" s="42"/>
      <c r="B37" s="67"/>
      <c r="C37" s="79"/>
      <c r="D37" s="97"/>
      <c r="E37" s="30" t="s">
        <v>79</v>
      </c>
      <c r="F37" s="26">
        <v>34612</v>
      </c>
      <c r="G37" s="27">
        <v>2</v>
      </c>
      <c r="H37" s="28">
        <f t="shared" si="2"/>
        <v>34614</v>
      </c>
      <c r="I37" s="29">
        <v>61823</v>
      </c>
      <c r="J37" s="29">
        <v>757</v>
      </c>
      <c r="K37" s="26">
        <v>616</v>
      </c>
      <c r="L37" s="28">
        <f t="shared" si="3"/>
        <v>97194</v>
      </c>
      <c r="N37" s="67"/>
      <c r="O37" s="79"/>
      <c r="P37" s="97"/>
      <c r="Q37" s="30" t="s">
        <v>80</v>
      </c>
      <c r="R37" s="26">
        <v>10874</v>
      </c>
      <c r="S37" s="27">
        <v>1</v>
      </c>
      <c r="T37" s="28">
        <f t="shared" si="11"/>
        <v>10875</v>
      </c>
      <c r="U37" s="29">
        <v>57555</v>
      </c>
      <c r="V37" s="29">
        <v>257</v>
      </c>
      <c r="W37" s="26">
        <v>699</v>
      </c>
      <c r="X37" s="28">
        <f t="shared" si="1"/>
        <v>68687</v>
      </c>
    </row>
    <row r="38" spans="1:24" s="13" customFormat="1" ht="7.5" customHeight="1" x14ac:dyDescent="0.2">
      <c r="A38" s="42"/>
      <c r="B38" s="67"/>
      <c r="C38" s="79"/>
      <c r="D38" s="97"/>
      <c r="E38" s="30" t="s">
        <v>81</v>
      </c>
      <c r="F38" s="26">
        <v>22528</v>
      </c>
      <c r="G38" s="27">
        <v>0</v>
      </c>
      <c r="H38" s="28">
        <f t="shared" si="2"/>
        <v>22528</v>
      </c>
      <c r="I38" s="29">
        <v>76732</v>
      </c>
      <c r="J38" s="29">
        <v>496</v>
      </c>
      <c r="K38" s="26">
        <v>972</v>
      </c>
      <c r="L38" s="28">
        <f t="shared" si="3"/>
        <v>99756</v>
      </c>
      <c r="N38" s="67"/>
      <c r="O38" s="80"/>
      <c r="P38" s="98"/>
      <c r="Q38" s="30" t="s">
        <v>10</v>
      </c>
      <c r="R38" s="26">
        <f>SUM(R35:R37)</f>
        <v>68386</v>
      </c>
      <c r="S38" s="27">
        <f>SUM(S35:S37)</f>
        <v>15</v>
      </c>
      <c r="T38" s="28">
        <f t="shared" si="11"/>
        <v>68401</v>
      </c>
      <c r="U38" s="29">
        <f t="shared" ref="U38:W38" si="17">SUM(U35:U37)</f>
        <v>335827</v>
      </c>
      <c r="V38" s="29">
        <f t="shared" si="17"/>
        <v>1760</v>
      </c>
      <c r="W38" s="26">
        <f t="shared" si="17"/>
        <v>4996</v>
      </c>
      <c r="X38" s="39">
        <f t="shared" si="1"/>
        <v>405988</v>
      </c>
    </row>
    <row r="39" spans="1:24" s="13" customFormat="1" ht="7.5" customHeight="1" x14ac:dyDescent="0.2">
      <c r="A39" s="42"/>
      <c r="B39" s="67"/>
      <c r="C39" s="79"/>
      <c r="D39" s="97"/>
      <c r="E39" s="30" t="s">
        <v>82</v>
      </c>
      <c r="F39" s="40">
        <v>12193</v>
      </c>
      <c r="G39" s="27">
        <v>0</v>
      </c>
      <c r="H39" s="28">
        <f t="shared" si="2"/>
        <v>12193</v>
      </c>
      <c r="I39" s="40">
        <v>28212</v>
      </c>
      <c r="J39" s="40">
        <v>207</v>
      </c>
      <c r="K39" s="26">
        <v>235</v>
      </c>
      <c r="L39" s="28">
        <f t="shared" si="3"/>
        <v>40612</v>
      </c>
      <c r="N39" s="67"/>
      <c r="O39" s="78" t="s">
        <v>83</v>
      </c>
      <c r="P39" s="81" t="s">
        <v>84</v>
      </c>
      <c r="Q39" s="74"/>
      <c r="R39" s="26">
        <v>101174</v>
      </c>
      <c r="S39" s="27">
        <v>8</v>
      </c>
      <c r="T39" s="28">
        <f t="shared" ref="T39:T41" si="18">SUM(R39:S39)</f>
        <v>101182</v>
      </c>
      <c r="U39" s="29">
        <v>274253</v>
      </c>
      <c r="V39" s="29">
        <v>1937</v>
      </c>
      <c r="W39" s="26">
        <v>2526</v>
      </c>
      <c r="X39" s="39">
        <f t="shared" si="1"/>
        <v>377372</v>
      </c>
    </row>
    <row r="40" spans="1:24" s="13" customFormat="1" ht="7.5" customHeight="1" x14ac:dyDescent="0.2">
      <c r="A40" s="42"/>
      <c r="B40" s="67"/>
      <c r="C40" s="79"/>
      <c r="D40" s="98"/>
      <c r="E40" s="30" t="s">
        <v>10</v>
      </c>
      <c r="F40" s="40">
        <f>SUM(F36:F39)</f>
        <v>150320</v>
      </c>
      <c r="G40" s="27">
        <f>SUM(G36:G39)</f>
        <v>6</v>
      </c>
      <c r="H40" s="28">
        <f t="shared" si="2"/>
        <v>150326</v>
      </c>
      <c r="I40" s="26">
        <f>SUM(I36:I39)</f>
        <v>360859</v>
      </c>
      <c r="J40" s="26">
        <f>SUM(J36:J39)</f>
        <v>2629</v>
      </c>
      <c r="K40" s="26">
        <f>SUM(K36:K39)</f>
        <v>3237</v>
      </c>
      <c r="L40" s="28">
        <f t="shared" si="3"/>
        <v>513814</v>
      </c>
      <c r="N40" s="67"/>
      <c r="O40" s="79"/>
      <c r="P40" s="81" t="s">
        <v>85</v>
      </c>
      <c r="Q40" s="74"/>
      <c r="R40" s="26">
        <v>23704</v>
      </c>
      <c r="S40" s="27">
        <v>6</v>
      </c>
      <c r="T40" s="28">
        <f t="shared" si="18"/>
        <v>23710</v>
      </c>
      <c r="U40" s="29">
        <v>72916</v>
      </c>
      <c r="V40" s="29">
        <v>321</v>
      </c>
      <c r="W40" s="26">
        <v>834</v>
      </c>
      <c r="X40" s="39">
        <f t="shared" si="1"/>
        <v>96947</v>
      </c>
    </row>
    <row r="41" spans="1:24" s="13" customFormat="1" ht="7.5" customHeight="1" x14ac:dyDescent="0.2">
      <c r="A41" s="42"/>
      <c r="B41" s="67"/>
      <c r="C41" s="80"/>
      <c r="D41" s="81" t="s">
        <v>86</v>
      </c>
      <c r="E41" s="74"/>
      <c r="F41" s="26">
        <v>45191</v>
      </c>
      <c r="G41" s="27">
        <v>2</v>
      </c>
      <c r="H41" s="28">
        <f t="shared" si="2"/>
        <v>45193</v>
      </c>
      <c r="I41" s="29">
        <v>111295</v>
      </c>
      <c r="J41" s="29">
        <v>654</v>
      </c>
      <c r="K41" s="26">
        <v>867</v>
      </c>
      <c r="L41" s="28">
        <f t="shared" si="3"/>
        <v>157142</v>
      </c>
      <c r="N41" s="67"/>
      <c r="O41" s="79"/>
      <c r="P41" s="81" t="s">
        <v>87</v>
      </c>
      <c r="Q41" s="74"/>
      <c r="R41" s="26">
        <v>28393</v>
      </c>
      <c r="S41" s="27">
        <v>0</v>
      </c>
      <c r="T41" s="28">
        <f t="shared" si="18"/>
        <v>28393</v>
      </c>
      <c r="U41" s="29">
        <v>71487</v>
      </c>
      <c r="V41" s="29">
        <v>601</v>
      </c>
      <c r="W41" s="26">
        <v>415</v>
      </c>
      <c r="X41" s="39">
        <f t="shared" si="1"/>
        <v>100481</v>
      </c>
    </row>
    <row r="42" spans="1:24" s="13" customFormat="1" ht="7.5" customHeight="1" x14ac:dyDescent="0.2">
      <c r="A42" s="42"/>
      <c r="B42" s="68"/>
      <c r="C42" s="101" t="s">
        <v>40</v>
      </c>
      <c r="D42" s="102"/>
      <c r="E42" s="103"/>
      <c r="F42" s="43">
        <f>SUM(F24:F25,F29,F32:F35,F40:F41)</f>
        <v>865668</v>
      </c>
      <c r="G42" s="37">
        <f>SUM(G24:G25,G29,G32:G35,G40:G41)</f>
        <v>45</v>
      </c>
      <c r="H42" s="36">
        <f t="shared" si="2"/>
        <v>865713</v>
      </c>
      <c r="I42" s="34">
        <f t="shared" ref="I42:K42" si="19">SUM(I24:I25,I29,I32:I35,I40:I41)</f>
        <v>2147642</v>
      </c>
      <c r="J42" s="34">
        <f t="shared" si="19"/>
        <v>15154</v>
      </c>
      <c r="K42" s="34">
        <f t="shared" si="19"/>
        <v>19905</v>
      </c>
      <c r="L42" s="44">
        <f>SUM(H42:J42)</f>
        <v>3028509</v>
      </c>
      <c r="N42" s="67"/>
      <c r="O42" s="79"/>
      <c r="P42" s="81" t="s">
        <v>88</v>
      </c>
      <c r="Q42" s="74"/>
      <c r="R42" s="31">
        <v>22865</v>
      </c>
      <c r="S42" s="32">
        <v>13</v>
      </c>
      <c r="T42" s="28">
        <f t="shared" si="11"/>
        <v>22878</v>
      </c>
      <c r="U42" s="33">
        <v>77468</v>
      </c>
      <c r="V42" s="33">
        <v>519</v>
      </c>
      <c r="W42" s="31">
        <v>1031</v>
      </c>
      <c r="X42" s="39">
        <f t="shared" si="1"/>
        <v>100865</v>
      </c>
    </row>
    <row r="43" spans="1:24" s="13" customFormat="1" ht="7.5" customHeight="1" x14ac:dyDescent="0.2">
      <c r="A43" s="42"/>
      <c r="B43" s="66" t="s">
        <v>89</v>
      </c>
      <c r="C43" s="93" t="s">
        <v>90</v>
      </c>
      <c r="D43" s="108" t="s">
        <v>91</v>
      </c>
      <c r="E43" s="71"/>
      <c r="F43" s="14">
        <v>134573</v>
      </c>
      <c r="G43" s="15">
        <v>12</v>
      </c>
      <c r="H43" s="16">
        <f t="shared" si="2"/>
        <v>134585</v>
      </c>
      <c r="I43" s="17">
        <v>337703</v>
      </c>
      <c r="J43" s="17">
        <v>1708</v>
      </c>
      <c r="K43" s="14">
        <v>3123</v>
      </c>
      <c r="L43" s="16">
        <f t="shared" si="3"/>
        <v>473996</v>
      </c>
      <c r="N43" s="67"/>
      <c r="O43" s="80"/>
      <c r="P43" s="81" t="s">
        <v>10</v>
      </c>
      <c r="Q43" s="74"/>
      <c r="R43" s="26">
        <f>SUM(R39:R42)</f>
        <v>176136</v>
      </c>
      <c r="S43" s="27">
        <f>SUM(S39:S42)</f>
        <v>27</v>
      </c>
      <c r="T43" s="28">
        <f t="shared" si="11"/>
        <v>176163</v>
      </c>
      <c r="U43" s="29">
        <f t="shared" ref="U43:W43" si="20">SUM(U39:U42)</f>
        <v>496124</v>
      </c>
      <c r="V43" s="29">
        <f t="shared" si="20"/>
        <v>3378</v>
      </c>
      <c r="W43" s="26">
        <f t="shared" si="20"/>
        <v>4806</v>
      </c>
      <c r="X43" s="28">
        <f t="shared" si="1"/>
        <v>675665</v>
      </c>
    </row>
    <row r="44" spans="1:24" s="13" customFormat="1" ht="7.5" customHeight="1" x14ac:dyDescent="0.2">
      <c r="A44" s="42"/>
      <c r="B44" s="67"/>
      <c r="C44" s="79"/>
      <c r="D44" s="96" t="s">
        <v>92</v>
      </c>
      <c r="E44" s="30" t="s">
        <v>93</v>
      </c>
      <c r="F44" s="26">
        <v>54067</v>
      </c>
      <c r="G44" s="27">
        <v>5</v>
      </c>
      <c r="H44" s="28">
        <f t="shared" si="2"/>
        <v>54072</v>
      </c>
      <c r="I44" s="29">
        <v>158461</v>
      </c>
      <c r="J44" s="29">
        <v>807</v>
      </c>
      <c r="K44" s="26">
        <v>2009</v>
      </c>
      <c r="L44" s="28">
        <f t="shared" si="3"/>
        <v>213340</v>
      </c>
      <c r="N44" s="68"/>
      <c r="O44" s="101" t="s">
        <v>40</v>
      </c>
      <c r="P44" s="102"/>
      <c r="Q44" s="103"/>
      <c r="R44" s="34">
        <f>SUM(R19,R22:R24,R28:R30,R34,R38,R43)</f>
        <v>1068356</v>
      </c>
      <c r="S44" s="35">
        <f>SUM(S19,S22:S24,S28:S30,S34,S38,S43)</f>
        <v>195</v>
      </c>
      <c r="T44" s="36">
        <f t="shared" si="11"/>
        <v>1068551</v>
      </c>
      <c r="U44" s="34">
        <f t="shared" ref="U44:W44" si="21">SUM(U19,U22:U24,U28:U30,U34,U38,U43)</f>
        <v>3583220</v>
      </c>
      <c r="V44" s="34">
        <f t="shared" si="21"/>
        <v>19026</v>
      </c>
      <c r="W44" s="34">
        <f t="shared" si="21"/>
        <v>43688</v>
      </c>
      <c r="X44" s="36">
        <f t="shared" si="1"/>
        <v>4670797</v>
      </c>
    </row>
    <row r="45" spans="1:24" s="13" customFormat="1" ht="7.5" customHeight="1" x14ac:dyDescent="0.2">
      <c r="A45" s="42"/>
      <c r="B45" s="67"/>
      <c r="C45" s="79"/>
      <c r="D45" s="97"/>
      <c r="E45" s="30" t="s">
        <v>94</v>
      </c>
      <c r="F45" s="26">
        <v>84222</v>
      </c>
      <c r="G45" s="27">
        <v>6</v>
      </c>
      <c r="H45" s="28">
        <f t="shared" si="2"/>
        <v>84228</v>
      </c>
      <c r="I45" s="29">
        <v>220276</v>
      </c>
      <c r="J45" s="29">
        <v>916</v>
      </c>
      <c r="K45" s="26">
        <v>2454</v>
      </c>
      <c r="L45" s="28">
        <f t="shared" si="3"/>
        <v>305420</v>
      </c>
      <c r="N45" s="66" t="s">
        <v>95</v>
      </c>
      <c r="O45" s="69" t="s">
        <v>96</v>
      </c>
      <c r="P45" s="70"/>
      <c r="Q45" s="71"/>
      <c r="R45" s="26">
        <v>116775</v>
      </c>
      <c r="S45" s="27">
        <v>13</v>
      </c>
      <c r="T45" s="28">
        <f t="shared" si="11"/>
        <v>116788</v>
      </c>
      <c r="U45" s="29">
        <v>364129</v>
      </c>
      <c r="V45" s="29">
        <v>2358</v>
      </c>
      <c r="W45" s="26">
        <v>4288</v>
      </c>
      <c r="X45" s="28">
        <f t="shared" si="1"/>
        <v>483275</v>
      </c>
    </row>
    <row r="46" spans="1:24" s="13" customFormat="1" ht="7.5" customHeight="1" x14ac:dyDescent="0.2">
      <c r="A46" s="42"/>
      <c r="B46" s="67"/>
      <c r="C46" s="80"/>
      <c r="D46" s="98"/>
      <c r="E46" s="30" t="s">
        <v>10</v>
      </c>
      <c r="F46" s="40">
        <f>SUM(F44:F45)</f>
        <v>138289</v>
      </c>
      <c r="G46" s="27">
        <f>SUM(G44:G45)</f>
        <v>11</v>
      </c>
      <c r="H46" s="28">
        <f t="shared" si="2"/>
        <v>138300</v>
      </c>
      <c r="I46" s="26">
        <f>SUM(I44:I45)</f>
        <v>378737</v>
      </c>
      <c r="J46" s="26">
        <f>SUM(J44:J45)</f>
        <v>1723</v>
      </c>
      <c r="K46" s="26">
        <f>SUM(K44:K45)</f>
        <v>4463</v>
      </c>
      <c r="L46" s="28">
        <f t="shared" si="3"/>
        <v>518760</v>
      </c>
      <c r="N46" s="67"/>
      <c r="O46" s="72" t="s">
        <v>97</v>
      </c>
      <c r="P46" s="73"/>
      <c r="Q46" s="74"/>
      <c r="R46" s="26">
        <v>146628</v>
      </c>
      <c r="S46" s="27">
        <v>26</v>
      </c>
      <c r="T46" s="28">
        <f t="shared" si="11"/>
        <v>146654</v>
      </c>
      <c r="U46" s="29">
        <v>378104</v>
      </c>
      <c r="V46" s="29">
        <v>3697</v>
      </c>
      <c r="W46" s="26">
        <v>7786</v>
      </c>
      <c r="X46" s="28">
        <f t="shared" si="1"/>
        <v>528455</v>
      </c>
    </row>
    <row r="47" spans="1:24" s="13" customFormat="1" ht="7.5" customHeight="1" x14ac:dyDescent="0.2">
      <c r="A47" s="42"/>
      <c r="B47" s="67"/>
      <c r="C47" s="92" t="s">
        <v>98</v>
      </c>
      <c r="D47" s="99" t="s">
        <v>98</v>
      </c>
      <c r="E47" s="30" t="s">
        <v>99</v>
      </c>
      <c r="F47" s="26">
        <v>84927</v>
      </c>
      <c r="G47" s="27">
        <v>18</v>
      </c>
      <c r="H47" s="28">
        <f t="shared" si="2"/>
        <v>84945</v>
      </c>
      <c r="I47" s="29">
        <v>241758</v>
      </c>
      <c r="J47" s="29">
        <v>1292</v>
      </c>
      <c r="K47" s="26">
        <v>2531</v>
      </c>
      <c r="L47" s="28">
        <f t="shared" si="3"/>
        <v>327995</v>
      </c>
      <c r="N47" s="67"/>
      <c r="O47" s="78" t="s">
        <v>100</v>
      </c>
      <c r="P47" s="81" t="s">
        <v>101</v>
      </c>
      <c r="Q47" s="74"/>
      <c r="R47" s="45">
        <v>84713</v>
      </c>
      <c r="S47" s="46">
        <v>16</v>
      </c>
      <c r="T47" s="47">
        <f t="shared" si="11"/>
        <v>84729</v>
      </c>
      <c r="U47" s="48">
        <v>140001</v>
      </c>
      <c r="V47" s="48">
        <v>3256</v>
      </c>
      <c r="W47" s="45">
        <v>10527</v>
      </c>
      <c r="X47" s="47">
        <f t="shared" si="1"/>
        <v>227986</v>
      </c>
    </row>
    <row r="48" spans="1:24" s="13" customFormat="1" ht="7.5" customHeight="1" x14ac:dyDescent="0.2">
      <c r="A48" s="42"/>
      <c r="B48" s="67"/>
      <c r="C48" s="92"/>
      <c r="D48" s="99"/>
      <c r="E48" s="30" t="s">
        <v>102</v>
      </c>
      <c r="F48" s="26">
        <v>25201</v>
      </c>
      <c r="G48" s="27">
        <v>5</v>
      </c>
      <c r="H48" s="28">
        <f t="shared" si="2"/>
        <v>25206</v>
      </c>
      <c r="I48" s="29">
        <v>59750</v>
      </c>
      <c r="J48" s="29">
        <v>324</v>
      </c>
      <c r="K48" s="26">
        <v>408</v>
      </c>
      <c r="L48" s="28">
        <f t="shared" si="3"/>
        <v>85280</v>
      </c>
      <c r="N48" s="67"/>
      <c r="O48" s="79"/>
      <c r="P48" s="81" t="s">
        <v>103</v>
      </c>
      <c r="Q48" s="74"/>
      <c r="R48" s="26">
        <v>130744</v>
      </c>
      <c r="S48" s="27">
        <v>23</v>
      </c>
      <c r="T48" s="28">
        <f t="shared" si="11"/>
        <v>130767</v>
      </c>
      <c r="U48" s="29">
        <v>344679</v>
      </c>
      <c r="V48" s="29">
        <v>4252</v>
      </c>
      <c r="W48" s="26">
        <v>14645</v>
      </c>
      <c r="X48" s="28">
        <f t="shared" si="1"/>
        <v>479698</v>
      </c>
    </row>
    <row r="49" spans="1:24" s="13" customFormat="1" ht="7.5" customHeight="1" x14ac:dyDescent="0.2">
      <c r="A49" s="42"/>
      <c r="B49" s="67"/>
      <c r="C49" s="92"/>
      <c r="D49" s="99"/>
      <c r="E49" s="30" t="s">
        <v>104</v>
      </c>
      <c r="F49" s="40">
        <v>8962</v>
      </c>
      <c r="G49" s="27">
        <v>1</v>
      </c>
      <c r="H49" s="28">
        <f t="shared" si="2"/>
        <v>8963</v>
      </c>
      <c r="I49" s="40">
        <v>22975</v>
      </c>
      <c r="J49" s="40">
        <v>128</v>
      </c>
      <c r="K49" s="26">
        <v>176</v>
      </c>
      <c r="L49" s="28">
        <f t="shared" si="3"/>
        <v>32066</v>
      </c>
      <c r="N49" s="67"/>
      <c r="O49" s="79"/>
      <c r="P49" s="96" t="s">
        <v>105</v>
      </c>
      <c r="Q49" s="30" t="s">
        <v>106</v>
      </c>
      <c r="R49" s="26">
        <v>85383</v>
      </c>
      <c r="S49" s="27">
        <v>18</v>
      </c>
      <c r="T49" s="28">
        <f t="shared" si="11"/>
        <v>85401</v>
      </c>
      <c r="U49" s="29">
        <v>289185</v>
      </c>
      <c r="V49" s="29">
        <v>2202</v>
      </c>
      <c r="W49" s="26">
        <v>4760</v>
      </c>
      <c r="X49" s="28">
        <f t="shared" ref="X49:X80" si="22">SUM(T49:V49)</f>
        <v>376788</v>
      </c>
    </row>
    <row r="50" spans="1:24" s="13" customFormat="1" ht="7.5" customHeight="1" x14ac:dyDescent="0.2">
      <c r="A50" s="42"/>
      <c r="B50" s="67"/>
      <c r="C50" s="92"/>
      <c r="D50" s="99"/>
      <c r="E50" s="30" t="s">
        <v>10</v>
      </c>
      <c r="F50" s="40">
        <f>SUM(F47:F49)</f>
        <v>119090</v>
      </c>
      <c r="G50" s="27">
        <f>SUM(G47:G49)</f>
        <v>24</v>
      </c>
      <c r="H50" s="28">
        <f>SUM(F50:G50)</f>
        <v>119114</v>
      </c>
      <c r="I50" s="26">
        <f>SUM(I47:I49)</f>
        <v>324483</v>
      </c>
      <c r="J50" s="26">
        <f>SUM(J47:J49)</f>
        <v>1744</v>
      </c>
      <c r="K50" s="26">
        <f>SUM(K47:K49)</f>
        <v>3115</v>
      </c>
      <c r="L50" s="28">
        <f t="shared" si="3"/>
        <v>445341</v>
      </c>
      <c r="N50" s="67"/>
      <c r="O50" s="79"/>
      <c r="P50" s="97"/>
      <c r="Q50" s="30" t="s">
        <v>107</v>
      </c>
      <c r="R50" s="26">
        <v>37606</v>
      </c>
      <c r="S50" s="27">
        <v>8</v>
      </c>
      <c r="T50" s="28">
        <f t="shared" si="11"/>
        <v>37614</v>
      </c>
      <c r="U50" s="29">
        <v>110469</v>
      </c>
      <c r="V50" s="29">
        <v>936</v>
      </c>
      <c r="W50" s="26">
        <v>2889</v>
      </c>
      <c r="X50" s="28">
        <f t="shared" si="22"/>
        <v>149019</v>
      </c>
    </row>
    <row r="51" spans="1:24" s="13" customFormat="1" ht="7.5" customHeight="1" x14ac:dyDescent="0.2">
      <c r="A51" s="42"/>
      <c r="B51" s="67"/>
      <c r="C51" s="92"/>
      <c r="D51" s="81" t="s">
        <v>108</v>
      </c>
      <c r="E51" s="74"/>
      <c r="F51" s="26">
        <v>44598</v>
      </c>
      <c r="G51" s="27">
        <v>2</v>
      </c>
      <c r="H51" s="28">
        <f t="shared" si="2"/>
        <v>44600</v>
      </c>
      <c r="I51" s="29">
        <v>160656</v>
      </c>
      <c r="J51" s="29">
        <v>738</v>
      </c>
      <c r="K51" s="26">
        <v>1599</v>
      </c>
      <c r="L51" s="28">
        <f t="shared" si="3"/>
        <v>205994</v>
      </c>
      <c r="N51" s="67"/>
      <c r="O51" s="79"/>
      <c r="P51" s="97"/>
      <c r="Q51" s="30" t="s">
        <v>10</v>
      </c>
      <c r="R51" s="26">
        <f>SUM(R49:R50)</f>
        <v>122989</v>
      </c>
      <c r="S51" s="27">
        <f>SUM(S49:S50)</f>
        <v>26</v>
      </c>
      <c r="T51" s="28">
        <f t="shared" si="11"/>
        <v>123015</v>
      </c>
      <c r="U51" s="29">
        <f>SUM(U49:U50)</f>
        <v>399654</v>
      </c>
      <c r="V51" s="29">
        <f>SUM(V49:V50)</f>
        <v>3138</v>
      </c>
      <c r="W51" s="26">
        <f>SUM(W49:W50)</f>
        <v>7649</v>
      </c>
      <c r="X51" s="28">
        <f t="shared" si="22"/>
        <v>525807</v>
      </c>
    </row>
    <row r="52" spans="1:24" s="13" customFormat="1" ht="7.5" customHeight="1" x14ac:dyDescent="0.2">
      <c r="A52" s="42"/>
      <c r="B52" s="67"/>
      <c r="C52" s="92" t="s">
        <v>109</v>
      </c>
      <c r="D52" s="81" t="s">
        <v>110</v>
      </c>
      <c r="E52" s="74"/>
      <c r="F52" s="26">
        <v>125960</v>
      </c>
      <c r="G52" s="27">
        <v>14</v>
      </c>
      <c r="H52" s="28">
        <f t="shared" si="2"/>
        <v>125974</v>
      </c>
      <c r="I52" s="29">
        <v>342186</v>
      </c>
      <c r="J52" s="29">
        <v>1914</v>
      </c>
      <c r="K52" s="26">
        <v>3349</v>
      </c>
      <c r="L52" s="28">
        <f t="shared" si="3"/>
        <v>470074</v>
      </c>
      <c r="N52" s="67"/>
      <c r="O52" s="79" t="s">
        <v>111</v>
      </c>
      <c r="P52" s="81" t="s">
        <v>112</v>
      </c>
      <c r="Q52" s="74"/>
      <c r="R52" s="26">
        <v>76302</v>
      </c>
      <c r="S52" s="27">
        <v>13</v>
      </c>
      <c r="T52" s="28">
        <f t="shared" si="11"/>
        <v>76315</v>
      </c>
      <c r="U52" s="29">
        <v>235073</v>
      </c>
      <c r="V52" s="29">
        <v>1901</v>
      </c>
      <c r="W52" s="26">
        <v>3141</v>
      </c>
      <c r="X52" s="28">
        <f t="shared" si="22"/>
        <v>313289</v>
      </c>
    </row>
    <row r="53" spans="1:24" s="13" customFormat="1" ht="7.5" customHeight="1" x14ac:dyDescent="0.2">
      <c r="A53" s="42"/>
      <c r="B53" s="67"/>
      <c r="C53" s="92"/>
      <c r="D53" s="81" t="s">
        <v>113</v>
      </c>
      <c r="E53" s="74"/>
      <c r="F53" s="26">
        <v>34954</v>
      </c>
      <c r="G53" s="27">
        <v>9</v>
      </c>
      <c r="H53" s="28">
        <f t="shared" si="2"/>
        <v>34963</v>
      </c>
      <c r="I53" s="29">
        <v>105833</v>
      </c>
      <c r="J53" s="29">
        <v>598</v>
      </c>
      <c r="K53" s="26">
        <v>980</v>
      </c>
      <c r="L53" s="28">
        <f t="shared" si="3"/>
        <v>141394</v>
      </c>
      <c r="N53" s="67"/>
      <c r="O53" s="79"/>
      <c r="P53" s="81" t="s">
        <v>114</v>
      </c>
      <c r="Q53" s="74"/>
      <c r="R53" s="26">
        <v>11189</v>
      </c>
      <c r="S53" s="27">
        <v>7</v>
      </c>
      <c r="T53" s="28">
        <f t="shared" si="11"/>
        <v>11196</v>
      </c>
      <c r="U53" s="29">
        <v>40534</v>
      </c>
      <c r="V53" s="29">
        <v>235</v>
      </c>
      <c r="W53" s="26">
        <v>417</v>
      </c>
      <c r="X53" s="28">
        <f t="shared" si="22"/>
        <v>51965</v>
      </c>
    </row>
    <row r="54" spans="1:24" s="13" customFormat="1" ht="7.5" customHeight="1" x14ac:dyDescent="0.2">
      <c r="A54" s="42"/>
      <c r="B54" s="67"/>
      <c r="C54" s="92"/>
      <c r="D54" s="81" t="s">
        <v>115</v>
      </c>
      <c r="E54" s="74"/>
      <c r="F54" s="40">
        <v>28620</v>
      </c>
      <c r="G54" s="27">
        <v>3</v>
      </c>
      <c r="H54" s="28">
        <f t="shared" si="2"/>
        <v>28623</v>
      </c>
      <c r="I54" s="40">
        <v>91923</v>
      </c>
      <c r="J54" s="40">
        <v>600</v>
      </c>
      <c r="K54" s="26">
        <v>1080</v>
      </c>
      <c r="L54" s="28">
        <f t="shared" si="3"/>
        <v>121146</v>
      </c>
      <c r="N54" s="67"/>
      <c r="O54" s="79"/>
      <c r="P54" s="81" t="s">
        <v>10</v>
      </c>
      <c r="Q54" s="74"/>
      <c r="R54" s="26">
        <f>SUM(R52:R53)</f>
        <v>87491</v>
      </c>
      <c r="S54" s="27">
        <f>SUM(S52:S53)</f>
        <v>20</v>
      </c>
      <c r="T54" s="28">
        <f t="shared" si="11"/>
        <v>87511</v>
      </c>
      <c r="U54" s="29">
        <f>SUM(U52:U53)</f>
        <v>275607</v>
      </c>
      <c r="V54" s="29">
        <f>SUM(V52:V53)</f>
        <v>2136</v>
      </c>
      <c r="W54" s="26">
        <f>SUM(W52:W53)</f>
        <v>3558</v>
      </c>
      <c r="X54" s="28">
        <f t="shared" si="22"/>
        <v>365254</v>
      </c>
    </row>
    <row r="55" spans="1:24" s="13" customFormat="1" ht="7.5" customHeight="1" x14ac:dyDescent="0.2">
      <c r="A55" s="42"/>
      <c r="B55" s="67"/>
      <c r="C55" s="92"/>
      <c r="D55" s="81" t="s">
        <v>10</v>
      </c>
      <c r="E55" s="74"/>
      <c r="F55" s="40">
        <f>SUM(F52:F54)</f>
        <v>189534</v>
      </c>
      <c r="G55" s="27">
        <f>SUM(G52:G54)</f>
        <v>26</v>
      </c>
      <c r="H55" s="28">
        <f t="shared" ref="H55:H102" si="23">SUM(F55:G55)</f>
        <v>189560</v>
      </c>
      <c r="I55" s="40">
        <f>SUM(I52:I54)</f>
        <v>539942</v>
      </c>
      <c r="J55" s="40">
        <f>SUM(J52:J54)</f>
        <v>3112</v>
      </c>
      <c r="K55" s="40">
        <f>SUM(K52:K54)</f>
        <v>5409</v>
      </c>
      <c r="L55" s="28">
        <f t="shared" ref="L55:L102" si="24">SUM(H55:J55)</f>
        <v>732614</v>
      </c>
      <c r="N55" s="67"/>
      <c r="O55" s="72" t="s">
        <v>116</v>
      </c>
      <c r="P55" s="73"/>
      <c r="Q55" s="74"/>
      <c r="R55" s="26">
        <v>116665</v>
      </c>
      <c r="S55" s="27">
        <v>18</v>
      </c>
      <c r="T55" s="28">
        <f t="shared" si="11"/>
        <v>116683</v>
      </c>
      <c r="U55" s="29">
        <v>278780</v>
      </c>
      <c r="V55" s="29">
        <v>2487</v>
      </c>
      <c r="W55" s="26">
        <v>2282</v>
      </c>
      <c r="X55" s="28">
        <f t="shared" si="22"/>
        <v>397950</v>
      </c>
    </row>
    <row r="56" spans="1:24" s="13" customFormat="1" ht="7.5" customHeight="1" x14ac:dyDescent="0.2">
      <c r="A56" s="42"/>
      <c r="B56" s="67"/>
      <c r="C56" s="78" t="s">
        <v>117</v>
      </c>
      <c r="D56" s="99" t="s">
        <v>118</v>
      </c>
      <c r="E56" s="30" t="s">
        <v>119</v>
      </c>
      <c r="F56" s="26">
        <v>64530</v>
      </c>
      <c r="G56" s="27">
        <v>13</v>
      </c>
      <c r="H56" s="28">
        <f t="shared" si="23"/>
        <v>64543</v>
      </c>
      <c r="I56" s="29">
        <v>240238</v>
      </c>
      <c r="J56" s="29">
        <v>1893</v>
      </c>
      <c r="K56" s="26">
        <v>7580</v>
      </c>
      <c r="L56" s="28">
        <f t="shared" si="24"/>
        <v>306674</v>
      </c>
      <c r="N56" s="67"/>
      <c r="O56" s="89" t="s">
        <v>120</v>
      </c>
      <c r="P56" s="81" t="s">
        <v>121</v>
      </c>
      <c r="Q56" s="74"/>
      <c r="R56" s="26">
        <v>172852</v>
      </c>
      <c r="S56" s="27">
        <v>42</v>
      </c>
      <c r="T56" s="28">
        <f t="shared" si="11"/>
        <v>172894</v>
      </c>
      <c r="U56" s="29">
        <v>468115</v>
      </c>
      <c r="V56" s="29">
        <v>4226</v>
      </c>
      <c r="W56" s="26">
        <v>11618</v>
      </c>
      <c r="X56" s="28">
        <f t="shared" si="22"/>
        <v>645235</v>
      </c>
    </row>
    <row r="57" spans="1:24" s="13" customFormat="1" ht="7.5" customHeight="1" x14ac:dyDescent="0.2">
      <c r="A57" s="42"/>
      <c r="B57" s="67"/>
      <c r="C57" s="79"/>
      <c r="D57" s="99"/>
      <c r="E57" s="30" t="s">
        <v>122</v>
      </c>
      <c r="F57" s="26">
        <v>18918</v>
      </c>
      <c r="G57" s="27">
        <v>3</v>
      </c>
      <c r="H57" s="28">
        <f t="shared" si="23"/>
        <v>18921</v>
      </c>
      <c r="I57" s="29">
        <v>54000</v>
      </c>
      <c r="J57" s="29">
        <v>619</v>
      </c>
      <c r="K57" s="26">
        <v>3178</v>
      </c>
      <c r="L57" s="28">
        <f t="shared" si="24"/>
        <v>73540</v>
      </c>
      <c r="N57" s="67"/>
      <c r="O57" s="90"/>
      <c r="P57" s="81" t="s">
        <v>123</v>
      </c>
      <c r="Q57" s="74"/>
      <c r="R57" s="26">
        <v>123608</v>
      </c>
      <c r="S57" s="27">
        <v>31</v>
      </c>
      <c r="T57" s="28">
        <f t="shared" si="11"/>
        <v>123639</v>
      </c>
      <c r="U57" s="29">
        <v>359500</v>
      </c>
      <c r="V57" s="29">
        <v>2417</v>
      </c>
      <c r="W57" s="26">
        <v>3644</v>
      </c>
      <c r="X57" s="28">
        <f t="shared" si="22"/>
        <v>485556</v>
      </c>
    </row>
    <row r="58" spans="1:24" s="13" customFormat="1" ht="7.5" customHeight="1" x14ac:dyDescent="0.2">
      <c r="A58" s="42"/>
      <c r="B58" s="67"/>
      <c r="C58" s="79"/>
      <c r="D58" s="99"/>
      <c r="E58" s="30" t="s">
        <v>10</v>
      </c>
      <c r="F58" s="40">
        <f>SUM(F56:F57)</f>
        <v>83448</v>
      </c>
      <c r="G58" s="27">
        <f>SUM(G56:G57)</f>
        <v>16</v>
      </c>
      <c r="H58" s="28">
        <f t="shared" si="23"/>
        <v>83464</v>
      </c>
      <c r="I58" s="40">
        <f>SUM(I56:I57)</f>
        <v>294238</v>
      </c>
      <c r="J58" s="40">
        <f>SUM(J56:J57)</f>
        <v>2512</v>
      </c>
      <c r="K58" s="40">
        <f>SUM(K56:K57)</f>
        <v>10758</v>
      </c>
      <c r="L58" s="28">
        <f t="shared" si="24"/>
        <v>380214</v>
      </c>
      <c r="N58" s="67"/>
      <c r="O58" s="101" t="s">
        <v>40</v>
      </c>
      <c r="P58" s="102"/>
      <c r="Q58" s="103"/>
      <c r="R58" s="34">
        <f>SUM(R45:R48,R54:R57,R51)</f>
        <v>1102465</v>
      </c>
      <c r="S58" s="35">
        <f>SUM(S45:S48,S54:S57,S51)</f>
        <v>215</v>
      </c>
      <c r="T58" s="36">
        <f>SUM(R58:S58)</f>
        <v>1102680</v>
      </c>
      <c r="U58" s="34">
        <f>SUM(U45:U48,U54:U57,U51)</f>
        <v>3008569</v>
      </c>
      <c r="V58" s="34">
        <f>SUM(V45:V48,V54:V57,V51)</f>
        <v>27967</v>
      </c>
      <c r="W58" s="34">
        <f>SUM(W45:W48,W54:W57,W51)</f>
        <v>65997</v>
      </c>
      <c r="X58" s="36">
        <f t="shared" si="22"/>
        <v>4139216</v>
      </c>
    </row>
    <row r="59" spans="1:24" ht="7.5" customHeight="1" x14ac:dyDescent="0.15">
      <c r="A59" s="42"/>
      <c r="B59" s="67"/>
      <c r="C59" s="79"/>
      <c r="D59" s="109" t="s">
        <v>124</v>
      </c>
      <c r="E59" s="30" t="s">
        <v>124</v>
      </c>
      <c r="F59" s="26">
        <v>45748</v>
      </c>
      <c r="G59" s="27">
        <v>9</v>
      </c>
      <c r="H59" s="28">
        <f t="shared" si="23"/>
        <v>45757</v>
      </c>
      <c r="I59" s="29">
        <v>173291</v>
      </c>
      <c r="J59" s="29">
        <v>1166</v>
      </c>
      <c r="K59" s="26">
        <v>4867</v>
      </c>
      <c r="L59" s="28">
        <f t="shared" si="24"/>
        <v>220214</v>
      </c>
      <c r="M59" s="13"/>
      <c r="N59" s="66" t="s">
        <v>125</v>
      </c>
      <c r="O59" s="69" t="s">
        <v>126</v>
      </c>
      <c r="P59" s="70"/>
      <c r="Q59" s="71"/>
      <c r="R59" s="26">
        <v>73585</v>
      </c>
      <c r="S59" s="27">
        <v>4</v>
      </c>
      <c r="T59" s="28">
        <f t="shared" si="11"/>
        <v>73589</v>
      </c>
      <c r="U59" s="29">
        <v>167077</v>
      </c>
      <c r="V59" s="29">
        <v>944</v>
      </c>
      <c r="W59" s="26">
        <v>1244</v>
      </c>
      <c r="X59" s="28">
        <f t="shared" si="22"/>
        <v>241610</v>
      </c>
    </row>
    <row r="60" spans="1:24" ht="7.5" customHeight="1" x14ac:dyDescent="0.15">
      <c r="A60" s="42"/>
      <c r="B60" s="67"/>
      <c r="C60" s="79"/>
      <c r="D60" s="110"/>
      <c r="E60" s="30" t="s">
        <v>127</v>
      </c>
      <c r="F60" s="26">
        <v>11609</v>
      </c>
      <c r="G60" s="27">
        <v>3</v>
      </c>
      <c r="H60" s="28">
        <f t="shared" si="23"/>
        <v>11612</v>
      </c>
      <c r="I60" s="29">
        <v>42357</v>
      </c>
      <c r="J60" s="29">
        <v>461</v>
      </c>
      <c r="K60" s="26">
        <v>1829</v>
      </c>
      <c r="L60" s="28">
        <f t="shared" si="24"/>
        <v>54430</v>
      </c>
      <c r="M60" s="13"/>
      <c r="N60" s="67"/>
      <c r="O60" s="89" t="s">
        <v>128</v>
      </c>
      <c r="P60" s="81" t="s">
        <v>129</v>
      </c>
      <c r="Q60" s="74"/>
      <c r="R60" s="26">
        <v>63528</v>
      </c>
      <c r="S60" s="27">
        <v>3</v>
      </c>
      <c r="T60" s="28">
        <f t="shared" si="11"/>
        <v>63531</v>
      </c>
      <c r="U60" s="29">
        <v>140774</v>
      </c>
      <c r="V60" s="29">
        <v>1153</v>
      </c>
      <c r="W60" s="26">
        <v>1182</v>
      </c>
      <c r="X60" s="28">
        <f t="shared" si="22"/>
        <v>205458</v>
      </c>
    </row>
    <row r="61" spans="1:24" ht="7.5" customHeight="1" x14ac:dyDescent="0.15">
      <c r="A61" s="42"/>
      <c r="B61" s="67"/>
      <c r="C61" s="79"/>
      <c r="D61" s="111"/>
      <c r="E61" s="30" t="s">
        <v>10</v>
      </c>
      <c r="F61" s="40">
        <f>SUM(F59:F60)</f>
        <v>57357</v>
      </c>
      <c r="G61" s="27">
        <f>SUM(G59:G60)</f>
        <v>12</v>
      </c>
      <c r="H61" s="28">
        <f t="shared" si="23"/>
        <v>57369</v>
      </c>
      <c r="I61" s="40">
        <f>SUM(I59:I60)</f>
        <v>215648</v>
      </c>
      <c r="J61" s="40">
        <f>SUM(J59:J60)</f>
        <v>1627</v>
      </c>
      <c r="K61" s="40">
        <f>SUM(K59:K60)</f>
        <v>6696</v>
      </c>
      <c r="L61" s="28">
        <f t="shared" si="24"/>
        <v>274644</v>
      </c>
      <c r="M61" s="13"/>
      <c r="N61" s="67"/>
      <c r="O61" s="79"/>
      <c r="P61" s="81" t="s">
        <v>130</v>
      </c>
      <c r="Q61" s="74"/>
      <c r="R61" s="31">
        <v>24072</v>
      </c>
      <c r="S61" s="32">
        <v>2</v>
      </c>
      <c r="T61" s="28">
        <f t="shared" si="11"/>
        <v>24074</v>
      </c>
      <c r="U61" s="33">
        <v>62073</v>
      </c>
      <c r="V61" s="33">
        <v>423</v>
      </c>
      <c r="W61" s="31">
        <v>397</v>
      </c>
      <c r="X61" s="39">
        <f t="shared" si="22"/>
        <v>86570</v>
      </c>
    </row>
    <row r="62" spans="1:24" ht="7.5" customHeight="1" x14ac:dyDescent="0.15">
      <c r="A62" s="42"/>
      <c r="B62" s="67"/>
      <c r="C62" s="79"/>
      <c r="D62" s="99" t="s">
        <v>131</v>
      </c>
      <c r="E62" s="30" t="s">
        <v>132</v>
      </c>
      <c r="F62" s="26">
        <v>57402</v>
      </c>
      <c r="G62" s="27">
        <v>14</v>
      </c>
      <c r="H62" s="28">
        <f t="shared" si="23"/>
        <v>57416</v>
      </c>
      <c r="I62" s="29">
        <v>205034</v>
      </c>
      <c r="J62" s="29">
        <v>1237</v>
      </c>
      <c r="K62" s="26">
        <v>5970</v>
      </c>
      <c r="L62" s="28">
        <f t="shared" si="24"/>
        <v>263687</v>
      </c>
      <c r="M62" s="13"/>
      <c r="N62" s="67"/>
      <c r="O62" s="80"/>
      <c r="P62" s="81" t="s">
        <v>10</v>
      </c>
      <c r="Q62" s="74"/>
      <c r="R62" s="31">
        <f>SUM(R60:R61)</f>
        <v>87600</v>
      </c>
      <c r="S62" s="32">
        <f>SUM(S60:S61)</f>
        <v>5</v>
      </c>
      <c r="T62" s="28">
        <f t="shared" si="11"/>
        <v>87605</v>
      </c>
      <c r="U62" s="33">
        <f>SUM(U60:U61)</f>
        <v>202847</v>
      </c>
      <c r="V62" s="33">
        <f>SUM(V60:V61)</f>
        <v>1576</v>
      </c>
      <c r="W62" s="31">
        <f>SUM(W60:W61)</f>
        <v>1579</v>
      </c>
      <c r="X62" s="39">
        <f t="shared" si="22"/>
        <v>292028</v>
      </c>
    </row>
    <row r="63" spans="1:24" ht="7.5" customHeight="1" x14ac:dyDescent="0.15">
      <c r="A63" s="42"/>
      <c r="B63" s="67"/>
      <c r="C63" s="79"/>
      <c r="D63" s="99"/>
      <c r="E63" s="30" t="s">
        <v>133</v>
      </c>
      <c r="F63" s="26">
        <v>26272</v>
      </c>
      <c r="G63" s="27">
        <v>6</v>
      </c>
      <c r="H63" s="28">
        <f t="shared" si="23"/>
        <v>26278</v>
      </c>
      <c r="I63" s="29">
        <v>105402</v>
      </c>
      <c r="J63" s="29">
        <v>454</v>
      </c>
      <c r="K63" s="26">
        <v>1965</v>
      </c>
      <c r="L63" s="28">
        <f t="shared" si="24"/>
        <v>132134</v>
      </c>
      <c r="M63" s="13"/>
      <c r="N63" s="67"/>
      <c r="O63" s="78" t="s">
        <v>134</v>
      </c>
      <c r="P63" s="81" t="s">
        <v>135</v>
      </c>
      <c r="Q63" s="74"/>
      <c r="R63" s="31">
        <v>136998</v>
      </c>
      <c r="S63" s="32">
        <v>32</v>
      </c>
      <c r="T63" s="28">
        <f t="shared" si="11"/>
        <v>137030</v>
      </c>
      <c r="U63" s="33">
        <v>347661</v>
      </c>
      <c r="V63" s="33">
        <v>2372</v>
      </c>
      <c r="W63" s="31">
        <v>3961</v>
      </c>
      <c r="X63" s="39">
        <f t="shared" si="22"/>
        <v>487063</v>
      </c>
    </row>
    <row r="64" spans="1:24" ht="7.5" customHeight="1" x14ac:dyDescent="0.15">
      <c r="A64" s="42"/>
      <c r="B64" s="67"/>
      <c r="C64" s="79"/>
      <c r="D64" s="99"/>
      <c r="E64" s="30" t="s">
        <v>10</v>
      </c>
      <c r="F64" s="40">
        <f>SUM(F62:F63)</f>
        <v>83674</v>
      </c>
      <c r="G64" s="27">
        <f>SUM(G62:G63)</f>
        <v>20</v>
      </c>
      <c r="H64" s="28">
        <f t="shared" si="23"/>
        <v>83694</v>
      </c>
      <c r="I64" s="26">
        <f>SUM(I62:I63)</f>
        <v>310436</v>
      </c>
      <c r="J64" s="26">
        <f>SUM(J62:J63)</f>
        <v>1691</v>
      </c>
      <c r="K64" s="26">
        <f>SUM(K62:K63)</f>
        <v>7935</v>
      </c>
      <c r="L64" s="28">
        <f t="shared" si="24"/>
        <v>395821</v>
      </c>
      <c r="M64" s="13"/>
      <c r="N64" s="67"/>
      <c r="O64" s="79"/>
      <c r="P64" s="81" t="s">
        <v>136</v>
      </c>
      <c r="Q64" s="74"/>
      <c r="R64" s="31">
        <v>57632</v>
      </c>
      <c r="S64" s="32">
        <v>12</v>
      </c>
      <c r="T64" s="28">
        <f t="shared" si="11"/>
        <v>57644</v>
      </c>
      <c r="U64" s="33">
        <v>190675</v>
      </c>
      <c r="V64" s="33">
        <v>883</v>
      </c>
      <c r="W64" s="31">
        <v>1422</v>
      </c>
      <c r="X64" s="39">
        <f t="shared" si="22"/>
        <v>249202</v>
      </c>
    </row>
    <row r="65" spans="1:24" ht="7.5" customHeight="1" x14ac:dyDescent="0.15">
      <c r="A65" s="42"/>
      <c r="B65" s="67"/>
      <c r="C65" s="80"/>
      <c r="D65" s="81" t="s">
        <v>137</v>
      </c>
      <c r="E65" s="74"/>
      <c r="F65" s="26">
        <v>100727</v>
      </c>
      <c r="G65" s="27">
        <v>17</v>
      </c>
      <c r="H65" s="28">
        <f t="shared" si="23"/>
        <v>100744</v>
      </c>
      <c r="I65" s="29">
        <v>319239</v>
      </c>
      <c r="J65" s="29">
        <v>1619</v>
      </c>
      <c r="K65" s="26">
        <v>3090</v>
      </c>
      <c r="L65" s="28">
        <f t="shared" si="24"/>
        <v>421602</v>
      </c>
      <c r="M65" s="13"/>
      <c r="N65" s="67"/>
      <c r="O65" s="80"/>
      <c r="P65" s="81" t="s">
        <v>10</v>
      </c>
      <c r="Q65" s="74"/>
      <c r="R65" s="26">
        <f>SUM(R63:R64)</f>
        <v>194630</v>
      </c>
      <c r="S65" s="27">
        <f>SUM(S63:S64)</f>
        <v>44</v>
      </c>
      <c r="T65" s="28">
        <f t="shared" si="11"/>
        <v>194674</v>
      </c>
      <c r="U65" s="29">
        <f>SUM(U63:U64)</f>
        <v>538336</v>
      </c>
      <c r="V65" s="29">
        <f>SUM(V63:V64)</f>
        <v>3255</v>
      </c>
      <c r="W65" s="26">
        <f>SUM(W63:W64)</f>
        <v>5383</v>
      </c>
      <c r="X65" s="28">
        <f t="shared" si="22"/>
        <v>736265</v>
      </c>
    </row>
    <row r="66" spans="1:24" ht="7.5" customHeight="1" x14ac:dyDescent="0.15">
      <c r="A66" s="42"/>
      <c r="B66" s="67"/>
      <c r="C66" s="78" t="s">
        <v>138</v>
      </c>
      <c r="D66" s="96" t="s">
        <v>139</v>
      </c>
      <c r="E66" s="25" t="s">
        <v>140</v>
      </c>
      <c r="F66" s="26">
        <v>98973</v>
      </c>
      <c r="G66" s="27">
        <v>15</v>
      </c>
      <c r="H66" s="28">
        <f t="shared" si="23"/>
        <v>98988</v>
      </c>
      <c r="I66" s="29">
        <v>288494</v>
      </c>
      <c r="J66" s="29">
        <v>1658</v>
      </c>
      <c r="K66" s="26">
        <v>6023</v>
      </c>
      <c r="L66" s="28">
        <f t="shared" si="24"/>
        <v>389140</v>
      </c>
      <c r="M66" s="13"/>
      <c r="N66" s="67"/>
      <c r="O66" s="78" t="s">
        <v>141</v>
      </c>
      <c r="P66" s="81" t="s">
        <v>125</v>
      </c>
      <c r="Q66" s="74"/>
      <c r="R66" s="26">
        <v>126157</v>
      </c>
      <c r="S66" s="27">
        <v>23</v>
      </c>
      <c r="T66" s="28">
        <f t="shared" si="11"/>
        <v>126180</v>
      </c>
      <c r="U66" s="29">
        <v>411858</v>
      </c>
      <c r="V66" s="29">
        <v>2352</v>
      </c>
      <c r="W66" s="26">
        <v>6188</v>
      </c>
      <c r="X66" s="39">
        <f t="shared" si="22"/>
        <v>540390</v>
      </c>
    </row>
    <row r="67" spans="1:24" ht="7.5" customHeight="1" x14ac:dyDescent="0.15">
      <c r="A67" s="42"/>
      <c r="B67" s="67"/>
      <c r="C67" s="79"/>
      <c r="D67" s="112"/>
      <c r="E67" s="25" t="s">
        <v>142</v>
      </c>
      <c r="F67" s="26">
        <v>32958</v>
      </c>
      <c r="G67" s="27">
        <v>1</v>
      </c>
      <c r="H67" s="28">
        <f t="shared" si="23"/>
        <v>32959</v>
      </c>
      <c r="I67" s="29">
        <v>72387</v>
      </c>
      <c r="J67" s="29">
        <v>374</v>
      </c>
      <c r="K67" s="26">
        <v>1162</v>
      </c>
      <c r="L67" s="28">
        <f t="shared" si="24"/>
        <v>105720</v>
      </c>
      <c r="M67" s="13"/>
      <c r="N67" s="67"/>
      <c r="O67" s="80"/>
      <c r="P67" s="81" t="s">
        <v>143</v>
      </c>
      <c r="Q67" s="74"/>
      <c r="R67" s="26">
        <v>75307</v>
      </c>
      <c r="S67" s="27">
        <v>13</v>
      </c>
      <c r="T67" s="28">
        <f t="shared" si="11"/>
        <v>75320</v>
      </c>
      <c r="U67" s="29">
        <v>229257</v>
      </c>
      <c r="V67" s="29">
        <v>1225</v>
      </c>
      <c r="W67" s="26">
        <v>1926</v>
      </c>
      <c r="X67" s="28">
        <f t="shared" si="22"/>
        <v>305802</v>
      </c>
    </row>
    <row r="68" spans="1:24" ht="7.5" customHeight="1" x14ac:dyDescent="0.15">
      <c r="A68" s="42"/>
      <c r="B68" s="67"/>
      <c r="C68" s="79"/>
      <c r="D68" s="112"/>
      <c r="E68" s="30" t="s">
        <v>10</v>
      </c>
      <c r="F68" s="40">
        <f>SUM(F66:F67)</f>
        <v>131931</v>
      </c>
      <c r="G68" s="27">
        <f>SUM(G66:G67)</f>
        <v>16</v>
      </c>
      <c r="H68" s="28">
        <f t="shared" si="23"/>
        <v>131947</v>
      </c>
      <c r="I68" s="26">
        <f>SUM(I66:I67)</f>
        <v>360881</v>
      </c>
      <c r="J68" s="26">
        <f>SUM(J66:J67)</f>
        <v>2032</v>
      </c>
      <c r="K68" s="26">
        <f>SUM(K66:K67)</f>
        <v>7185</v>
      </c>
      <c r="L68" s="28">
        <f t="shared" si="24"/>
        <v>494860</v>
      </c>
      <c r="M68" s="13"/>
      <c r="N68" s="67"/>
      <c r="O68" s="78" t="s">
        <v>144</v>
      </c>
      <c r="P68" s="81" t="s">
        <v>145</v>
      </c>
      <c r="Q68" s="74"/>
      <c r="R68" s="26">
        <v>105761</v>
      </c>
      <c r="S68" s="27">
        <v>11</v>
      </c>
      <c r="T68" s="28">
        <f t="shared" si="11"/>
        <v>105772</v>
      </c>
      <c r="U68" s="29">
        <v>300777</v>
      </c>
      <c r="V68" s="29">
        <v>1612</v>
      </c>
      <c r="W68" s="26">
        <v>2241</v>
      </c>
      <c r="X68" s="28">
        <f t="shared" si="22"/>
        <v>408161</v>
      </c>
    </row>
    <row r="69" spans="1:24" ht="7.5" customHeight="1" x14ac:dyDescent="0.15">
      <c r="A69" s="42"/>
      <c r="B69" s="67"/>
      <c r="C69" s="79"/>
      <c r="D69" s="96" t="s">
        <v>146</v>
      </c>
      <c r="E69" s="30" t="s">
        <v>147</v>
      </c>
      <c r="F69" s="26">
        <v>24672</v>
      </c>
      <c r="G69" s="27">
        <v>2</v>
      </c>
      <c r="H69" s="28">
        <f t="shared" ref="H69:H75" si="25">SUM(F69:G69)</f>
        <v>24674</v>
      </c>
      <c r="I69" s="29">
        <v>91781</v>
      </c>
      <c r="J69" s="29">
        <v>522</v>
      </c>
      <c r="K69" s="26">
        <v>2479</v>
      </c>
      <c r="L69" s="28">
        <f t="shared" ref="L69:L75" si="26">SUM(H69:J69)</f>
        <v>116977</v>
      </c>
      <c r="M69" s="13"/>
      <c r="N69" s="67"/>
      <c r="O69" s="79"/>
      <c r="P69" s="81" t="s">
        <v>148</v>
      </c>
      <c r="Q69" s="74"/>
      <c r="R69" s="31">
        <v>20250</v>
      </c>
      <c r="S69" s="32">
        <v>0</v>
      </c>
      <c r="T69" s="28">
        <f t="shared" si="11"/>
        <v>20250</v>
      </c>
      <c r="U69" s="33">
        <v>66306</v>
      </c>
      <c r="V69" s="33">
        <v>365</v>
      </c>
      <c r="W69" s="31">
        <v>601</v>
      </c>
      <c r="X69" s="28">
        <f t="shared" si="22"/>
        <v>86921</v>
      </c>
    </row>
    <row r="70" spans="1:24" ht="7.5" customHeight="1" x14ac:dyDescent="0.15">
      <c r="A70" s="42"/>
      <c r="B70" s="67"/>
      <c r="C70" s="79"/>
      <c r="D70" s="97"/>
      <c r="E70" s="30" t="s">
        <v>149</v>
      </c>
      <c r="F70" s="26">
        <v>10043</v>
      </c>
      <c r="G70" s="27">
        <v>1</v>
      </c>
      <c r="H70" s="28">
        <f t="shared" si="25"/>
        <v>10044</v>
      </c>
      <c r="I70" s="29">
        <v>27711</v>
      </c>
      <c r="J70" s="29">
        <v>288</v>
      </c>
      <c r="K70" s="26">
        <v>1788</v>
      </c>
      <c r="L70" s="28">
        <f t="shared" si="26"/>
        <v>38043</v>
      </c>
      <c r="M70" s="13"/>
      <c r="N70" s="67"/>
      <c r="O70" s="80"/>
      <c r="P70" s="81" t="s">
        <v>10</v>
      </c>
      <c r="Q70" s="74"/>
      <c r="R70" s="26">
        <f>SUM(R68:R69)</f>
        <v>126011</v>
      </c>
      <c r="S70" s="27">
        <f>SUM(S68:S69)</f>
        <v>11</v>
      </c>
      <c r="T70" s="28">
        <f t="shared" si="11"/>
        <v>126022</v>
      </c>
      <c r="U70" s="29">
        <f>SUM(U68:U69)</f>
        <v>367083</v>
      </c>
      <c r="V70" s="29">
        <f>SUM(V68:V69)</f>
        <v>1977</v>
      </c>
      <c r="W70" s="26">
        <f>SUM(W68:W69)</f>
        <v>2842</v>
      </c>
      <c r="X70" s="28">
        <f t="shared" si="22"/>
        <v>495082</v>
      </c>
    </row>
    <row r="71" spans="1:24" ht="7.5" customHeight="1" x14ac:dyDescent="0.15">
      <c r="A71" s="42"/>
      <c r="B71" s="67"/>
      <c r="C71" s="79"/>
      <c r="D71" s="97"/>
      <c r="E71" s="30" t="s">
        <v>150</v>
      </c>
      <c r="F71" s="26">
        <v>15407</v>
      </c>
      <c r="G71" s="27">
        <v>0</v>
      </c>
      <c r="H71" s="28">
        <f t="shared" si="25"/>
        <v>15407</v>
      </c>
      <c r="I71" s="29">
        <v>53741</v>
      </c>
      <c r="J71" s="29">
        <v>471</v>
      </c>
      <c r="K71" s="26">
        <v>2304</v>
      </c>
      <c r="L71" s="28">
        <f t="shared" si="26"/>
        <v>69619</v>
      </c>
      <c r="M71" s="13"/>
      <c r="N71" s="68"/>
      <c r="O71" s="101" t="s">
        <v>40</v>
      </c>
      <c r="P71" s="102"/>
      <c r="Q71" s="103"/>
      <c r="R71" s="34">
        <f>SUM(R59,R65:R67,R70,R62)</f>
        <v>683290</v>
      </c>
      <c r="S71" s="35">
        <f>SUM(S59,S65:S67,S70,S62)</f>
        <v>100</v>
      </c>
      <c r="T71" s="36">
        <f t="shared" si="11"/>
        <v>683390</v>
      </c>
      <c r="U71" s="34">
        <f>SUM(U59,U65:U67,U70,U62)</f>
        <v>1916458</v>
      </c>
      <c r="V71" s="34">
        <f>SUM(V59,V65:V67,V70,V62)</f>
        <v>11329</v>
      </c>
      <c r="W71" s="34">
        <f>SUM(W59,W65:W67,W70,W62)</f>
        <v>19162</v>
      </c>
      <c r="X71" s="36">
        <f t="shared" si="22"/>
        <v>2611177</v>
      </c>
    </row>
    <row r="72" spans="1:24" ht="7.5" customHeight="1" x14ac:dyDescent="0.15">
      <c r="A72" s="42"/>
      <c r="B72" s="67"/>
      <c r="C72" s="79"/>
      <c r="D72" s="98"/>
      <c r="E72" s="30" t="s">
        <v>10</v>
      </c>
      <c r="F72" s="40">
        <f>SUM(F69:F71)</f>
        <v>50122</v>
      </c>
      <c r="G72" s="27">
        <f>SUM(G69:G71)</f>
        <v>3</v>
      </c>
      <c r="H72" s="28">
        <f t="shared" si="25"/>
        <v>50125</v>
      </c>
      <c r="I72" s="26">
        <f t="shared" ref="I72:K72" si="27">SUM(I69:I71)</f>
        <v>173233</v>
      </c>
      <c r="J72" s="26">
        <f t="shared" si="27"/>
        <v>1281</v>
      </c>
      <c r="K72" s="26">
        <f t="shared" si="27"/>
        <v>6571</v>
      </c>
      <c r="L72" s="28">
        <f t="shared" si="26"/>
        <v>224639</v>
      </c>
      <c r="M72" s="13"/>
      <c r="N72" s="66" t="s">
        <v>151</v>
      </c>
      <c r="O72" s="69" t="s">
        <v>152</v>
      </c>
      <c r="P72" s="70"/>
      <c r="Q72" s="71"/>
      <c r="R72" s="31">
        <v>88583</v>
      </c>
      <c r="S72" s="32">
        <v>12</v>
      </c>
      <c r="T72" s="39">
        <f t="shared" si="11"/>
        <v>88595</v>
      </c>
      <c r="U72" s="33">
        <v>210918</v>
      </c>
      <c r="V72" s="33">
        <v>1124</v>
      </c>
      <c r="W72" s="31">
        <v>1784</v>
      </c>
      <c r="X72" s="39">
        <f t="shared" si="22"/>
        <v>300637</v>
      </c>
    </row>
    <row r="73" spans="1:24" ht="7.5" customHeight="1" x14ac:dyDescent="0.15">
      <c r="A73" s="42"/>
      <c r="B73" s="67"/>
      <c r="C73" s="79"/>
      <c r="D73" s="109" t="s">
        <v>153</v>
      </c>
      <c r="E73" s="30" t="s">
        <v>154</v>
      </c>
      <c r="F73" s="26">
        <v>77581</v>
      </c>
      <c r="G73" s="27">
        <v>4</v>
      </c>
      <c r="H73" s="28">
        <f t="shared" si="25"/>
        <v>77585</v>
      </c>
      <c r="I73" s="29">
        <v>179450</v>
      </c>
      <c r="J73" s="29">
        <v>967</v>
      </c>
      <c r="K73" s="26">
        <v>1595</v>
      </c>
      <c r="L73" s="28">
        <f t="shared" si="26"/>
        <v>258002</v>
      </c>
      <c r="M73" s="13"/>
      <c r="N73" s="67"/>
      <c r="O73" s="89" t="s">
        <v>155</v>
      </c>
      <c r="P73" s="81" t="s">
        <v>156</v>
      </c>
      <c r="Q73" s="74"/>
      <c r="R73" s="26">
        <v>69826</v>
      </c>
      <c r="S73" s="27">
        <v>20</v>
      </c>
      <c r="T73" s="28">
        <f t="shared" si="11"/>
        <v>69846</v>
      </c>
      <c r="U73" s="29">
        <v>173470</v>
      </c>
      <c r="V73" s="29">
        <v>1115</v>
      </c>
      <c r="W73" s="26">
        <v>1476</v>
      </c>
      <c r="X73" s="28">
        <f t="shared" si="22"/>
        <v>244431</v>
      </c>
    </row>
    <row r="74" spans="1:24" ht="7.5" customHeight="1" x14ac:dyDescent="0.15">
      <c r="A74" s="42"/>
      <c r="B74" s="67"/>
      <c r="C74" s="79"/>
      <c r="D74" s="110"/>
      <c r="E74" s="30" t="s">
        <v>157</v>
      </c>
      <c r="F74" s="26">
        <v>20509</v>
      </c>
      <c r="G74" s="27">
        <v>0</v>
      </c>
      <c r="H74" s="28">
        <f t="shared" si="25"/>
        <v>20509</v>
      </c>
      <c r="I74" s="29">
        <v>60384</v>
      </c>
      <c r="J74" s="29">
        <v>323</v>
      </c>
      <c r="K74" s="26">
        <v>802</v>
      </c>
      <c r="L74" s="28">
        <f t="shared" si="26"/>
        <v>81216</v>
      </c>
      <c r="M74" s="5"/>
      <c r="N74" s="67"/>
      <c r="O74" s="79"/>
      <c r="P74" s="81" t="s">
        <v>158</v>
      </c>
      <c r="Q74" s="74"/>
      <c r="R74" s="31">
        <v>30233</v>
      </c>
      <c r="S74" s="32">
        <v>10</v>
      </c>
      <c r="T74" s="28">
        <f t="shared" si="11"/>
        <v>30243</v>
      </c>
      <c r="U74" s="33">
        <v>109391</v>
      </c>
      <c r="V74" s="33">
        <v>682</v>
      </c>
      <c r="W74" s="31">
        <v>1396</v>
      </c>
      <c r="X74" s="39">
        <f t="shared" si="22"/>
        <v>140316</v>
      </c>
    </row>
    <row r="75" spans="1:24" ht="7.5" customHeight="1" x14ac:dyDescent="0.15">
      <c r="A75" s="42"/>
      <c r="B75" s="67"/>
      <c r="C75" s="79"/>
      <c r="D75" s="111"/>
      <c r="E75" s="30" t="s">
        <v>10</v>
      </c>
      <c r="F75" s="40">
        <f>SUM(F73:F74)</f>
        <v>98090</v>
      </c>
      <c r="G75" s="27">
        <f>SUM(G73:G74)</f>
        <v>4</v>
      </c>
      <c r="H75" s="28">
        <f t="shared" si="25"/>
        <v>98094</v>
      </c>
      <c r="I75" s="26">
        <f>SUM(I73:I74)</f>
        <v>239834</v>
      </c>
      <c r="J75" s="26">
        <f>SUM(J73:J74)</f>
        <v>1290</v>
      </c>
      <c r="K75" s="26">
        <f>SUM(K73:K74)</f>
        <v>2397</v>
      </c>
      <c r="L75" s="28">
        <f t="shared" si="26"/>
        <v>339218</v>
      </c>
      <c r="M75" s="5"/>
      <c r="N75" s="67"/>
      <c r="O75" s="80"/>
      <c r="P75" s="81" t="s">
        <v>10</v>
      </c>
      <c r="Q75" s="74"/>
      <c r="R75" s="31">
        <f>SUM(R73:R74)</f>
        <v>100059</v>
      </c>
      <c r="S75" s="32">
        <f>SUM(S73:S74)</f>
        <v>30</v>
      </c>
      <c r="T75" s="28">
        <f t="shared" si="11"/>
        <v>100089</v>
      </c>
      <c r="U75" s="33">
        <f>SUM(U73:U74)</f>
        <v>282861</v>
      </c>
      <c r="V75" s="33">
        <f>SUM(V73:V74)</f>
        <v>1797</v>
      </c>
      <c r="W75" s="31">
        <f>SUM(W73:W74)</f>
        <v>2872</v>
      </c>
      <c r="X75" s="39">
        <f t="shared" si="22"/>
        <v>384747</v>
      </c>
    </row>
    <row r="76" spans="1:24" ht="7.5" customHeight="1" x14ac:dyDescent="0.15">
      <c r="A76" s="42"/>
      <c r="B76" s="67"/>
      <c r="C76" s="79"/>
      <c r="D76" s="96" t="s">
        <v>159</v>
      </c>
      <c r="E76" s="30" t="s">
        <v>159</v>
      </c>
      <c r="F76" s="26">
        <v>14223</v>
      </c>
      <c r="G76" s="27">
        <v>5</v>
      </c>
      <c r="H76" s="28">
        <f t="shared" si="23"/>
        <v>14228</v>
      </c>
      <c r="I76" s="29">
        <v>55060</v>
      </c>
      <c r="J76" s="29">
        <v>345</v>
      </c>
      <c r="K76" s="26">
        <v>1171</v>
      </c>
      <c r="L76" s="28">
        <f t="shared" si="24"/>
        <v>69633</v>
      </c>
      <c r="M76" s="5"/>
      <c r="N76" s="67"/>
      <c r="O76" s="72" t="s">
        <v>160</v>
      </c>
      <c r="P76" s="73"/>
      <c r="Q76" s="74"/>
      <c r="R76" s="26">
        <v>149005</v>
      </c>
      <c r="S76" s="27">
        <v>30</v>
      </c>
      <c r="T76" s="28">
        <f t="shared" si="11"/>
        <v>149035</v>
      </c>
      <c r="U76" s="29">
        <v>370552</v>
      </c>
      <c r="V76" s="29">
        <v>2673</v>
      </c>
      <c r="W76" s="26">
        <v>3608</v>
      </c>
      <c r="X76" s="28">
        <f t="shared" si="22"/>
        <v>522260</v>
      </c>
    </row>
    <row r="77" spans="1:24" ht="7.5" customHeight="1" x14ac:dyDescent="0.15">
      <c r="A77" s="42"/>
      <c r="B77" s="67"/>
      <c r="C77" s="79"/>
      <c r="D77" s="97"/>
      <c r="E77" s="30" t="s">
        <v>161</v>
      </c>
      <c r="F77" s="26">
        <v>18186</v>
      </c>
      <c r="G77" s="27">
        <v>1</v>
      </c>
      <c r="H77" s="28">
        <f t="shared" si="23"/>
        <v>18187</v>
      </c>
      <c r="I77" s="29">
        <v>68520</v>
      </c>
      <c r="J77" s="29">
        <v>465</v>
      </c>
      <c r="K77" s="26">
        <v>2124</v>
      </c>
      <c r="L77" s="28">
        <f t="shared" si="24"/>
        <v>87172</v>
      </c>
      <c r="M77" s="5"/>
      <c r="N77" s="67"/>
      <c r="O77" s="72" t="s">
        <v>162</v>
      </c>
      <c r="P77" s="73"/>
      <c r="Q77" s="74"/>
      <c r="R77" s="26">
        <v>96129</v>
      </c>
      <c r="S77" s="27">
        <v>19</v>
      </c>
      <c r="T77" s="28">
        <f t="shared" si="11"/>
        <v>96148</v>
      </c>
      <c r="U77" s="29">
        <v>203504</v>
      </c>
      <c r="V77" s="29">
        <v>1220</v>
      </c>
      <c r="W77" s="26">
        <v>1740</v>
      </c>
      <c r="X77" s="28">
        <f t="shared" si="22"/>
        <v>300872</v>
      </c>
    </row>
    <row r="78" spans="1:24" ht="7.5" customHeight="1" x14ac:dyDescent="0.15">
      <c r="A78" s="42"/>
      <c r="B78" s="67"/>
      <c r="C78" s="79"/>
      <c r="D78" s="97"/>
      <c r="E78" s="30" t="s">
        <v>163</v>
      </c>
      <c r="F78" s="45">
        <v>13068</v>
      </c>
      <c r="G78" s="46">
        <v>2</v>
      </c>
      <c r="H78" s="28">
        <f t="shared" si="23"/>
        <v>13070</v>
      </c>
      <c r="I78" s="48">
        <v>44685</v>
      </c>
      <c r="J78" s="48">
        <v>450</v>
      </c>
      <c r="K78" s="45">
        <v>2201</v>
      </c>
      <c r="L78" s="28">
        <f t="shared" si="24"/>
        <v>58205</v>
      </c>
      <c r="M78" s="5"/>
      <c r="N78" s="68"/>
      <c r="O78" s="101" t="s">
        <v>40</v>
      </c>
      <c r="P78" s="102"/>
      <c r="Q78" s="103"/>
      <c r="R78" s="34">
        <f>SUM(R75:R77,R72)</f>
        <v>433776</v>
      </c>
      <c r="S78" s="37">
        <f>SUM(S75:S77,S72)</f>
        <v>91</v>
      </c>
      <c r="T78" s="36">
        <f t="shared" si="11"/>
        <v>433867</v>
      </c>
      <c r="U78" s="38">
        <f>SUM(U75:U77,U72)</f>
        <v>1067835</v>
      </c>
      <c r="V78" s="38">
        <f>SUM(V75:V77,V72)</f>
        <v>6814</v>
      </c>
      <c r="W78" s="34">
        <f>SUM(W75:W77,W72)</f>
        <v>10004</v>
      </c>
      <c r="X78" s="36">
        <f t="shared" si="22"/>
        <v>1508516</v>
      </c>
    </row>
    <row r="79" spans="1:24" ht="7.5" customHeight="1" x14ac:dyDescent="0.15">
      <c r="A79" s="42"/>
      <c r="B79" s="67"/>
      <c r="C79" s="80"/>
      <c r="D79" s="98"/>
      <c r="E79" s="30" t="s">
        <v>10</v>
      </c>
      <c r="F79" s="40">
        <f>SUM(F76:F78)</f>
        <v>45477</v>
      </c>
      <c r="G79" s="27">
        <f>SUM(G76:G78)</f>
        <v>8</v>
      </c>
      <c r="H79" s="28">
        <f t="shared" si="23"/>
        <v>45485</v>
      </c>
      <c r="I79" s="26">
        <f t="shared" ref="I79:K79" si="28">SUM(I76:I78)</f>
        <v>168265</v>
      </c>
      <c r="J79" s="26">
        <f t="shared" si="28"/>
        <v>1260</v>
      </c>
      <c r="K79" s="26">
        <f t="shared" si="28"/>
        <v>5496</v>
      </c>
      <c r="L79" s="28">
        <f t="shared" si="24"/>
        <v>215010</v>
      </c>
      <c r="M79" s="5"/>
      <c r="N79" s="66" t="s">
        <v>164</v>
      </c>
      <c r="O79" s="93" t="s">
        <v>165</v>
      </c>
      <c r="P79" s="108" t="s">
        <v>166</v>
      </c>
      <c r="Q79" s="71"/>
      <c r="R79" s="14">
        <v>108746</v>
      </c>
      <c r="S79" s="15">
        <v>4</v>
      </c>
      <c r="T79" s="16">
        <f t="shared" si="11"/>
        <v>108750</v>
      </c>
      <c r="U79" s="17">
        <v>399223</v>
      </c>
      <c r="V79" s="17">
        <v>2570</v>
      </c>
      <c r="W79" s="14">
        <v>9790</v>
      </c>
      <c r="X79" s="16">
        <f t="shared" si="22"/>
        <v>510543</v>
      </c>
    </row>
    <row r="80" spans="1:24" ht="7.5" customHeight="1" x14ac:dyDescent="0.15">
      <c r="A80" s="42"/>
      <c r="B80" s="67"/>
      <c r="C80" s="78" t="s">
        <v>167</v>
      </c>
      <c r="D80" s="99" t="s">
        <v>168</v>
      </c>
      <c r="E80" s="30" t="s">
        <v>169</v>
      </c>
      <c r="F80" s="45">
        <v>42223</v>
      </c>
      <c r="G80" s="46">
        <v>14</v>
      </c>
      <c r="H80" s="47">
        <f>SUM(F80:G80)</f>
        <v>42237</v>
      </c>
      <c r="I80" s="48">
        <v>42597</v>
      </c>
      <c r="J80" s="48">
        <v>1490</v>
      </c>
      <c r="K80" s="45">
        <v>8161</v>
      </c>
      <c r="L80" s="47">
        <f>SUM(H80:J80)</f>
        <v>86324</v>
      </c>
      <c r="M80" s="5"/>
      <c r="N80" s="67"/>
      <c r="O80" s="79"/>
      <c r="P80" s="81" t="s">
        <v>170</v>
      </c>
      <c r="Q80" s="74"/>
      <c r="R80" s="26">
        <v>80380</v>
      </c>
      <c r="S80" s="27">
        <v>8</v>
      </c>
      <c r="T80" s="28">
        <f t="shared" si="11"/>
        <v>80388</v>
      </c>
      <c r="U80" s="29">
        <v>289670</v>
      </c>
      <c r="V80" s="29">
        <v>1399</v>
      </c>
      <c r="W80" s="26">
        <v>3306</v>
      </c>
      <c r="X80" s="28">
        <f t="shared" si="22"/>
        <v>371457</v>
      </c>
    </row>
    <row r="81" spans="1:24" ht="7.5" customHeight="1" x14ac:dyDescent="0.15">
      <c r="A81" s="42"/>
      <c r="B81" s="67"/>
      <c r="C81" s="79"/>
      <c r="D81" s="99"/>
      <c r="E81" s="30" t="s">
        <v>171</v>
      </c>
      <c r="F81" s="45">
        <v>12405</v>
      </c>
      <c r="G81" s="46">
        <v>5</v>
      </c>
      <c r="H81" s="47">
        <f>SUM(F81:G81)</f>
        <v>12410</v>
      </c>
      <c r="I81" s="48">
        <v>15488</v>
      </c>
      <c r="J81" s="48">
        <v>443</v>
      </c>
      <c r="K81" s="45">
        <v>1961</v>
      </c>
      <c r="L81" s="47">
        <f>SUM(H81:J81)</f>
        <v>28341</v>
      </c>
      <c r="M81" s="5"/>
      <c r="N81" s="67"/>
      <c r="O81" s="79"/>
      <c r="P81" s="81" t="s">
        <v>172</v>
      </c>
      <c r="Q81" s="74"/>
      <c r="R81" s="26">
        <v>91957</v>
      </c>
      <c r="S81" s="27">
        <v>6</v>
      </c>
      <c r="T81" s="28">
        <f t="shared" si="11"/>
        <v>91963</v>
      </c>
      <c r="U81" s="29">
        <v>251444</v>
      </c>
      <c r="V81" s="29">
        <v>1248</v>
      </c>
      <c r="W81" s="26">
        <v>2263</v>
      </c>
      <c r="X81" s="28">
        <f t="shared" ref="X81:X97" si="29">SUM(T81:V81)</f>
        <v>344655</v>
      </c>
    </row>
    <row r="82" spans="1:24" ht="7.5" customHeight="1" x14ac:dyDescent="0.15">
      <c r="A82" s="42"/>
      <c r="B82" s="67"/>
      <c r="C82" s="79"/>
      <c r="D82" s="99"/>
      <c r="E82" s="30" t="s">
        <v>10</v>
      </c>
      <c r="F82" s="40">
        <f>SUM(F80:F81)</f>
        <v>54628</v>
      </c>
      <c r="G82" s="27">
        <f>SUM(G80:G81)</f>
        <v>19</v>
      </c>
      <c r="H82" s="28">
        <f>SUM(F82:G82)</f>
        <v>54647</v>
      </c>
      <c r="I82" s="40">
        <f>SUM(I80:I81)</f>
        <v>58085</v>
      </c>
      <c r="J82" s="40">
        <f>SUM(J80:J81)</f>
        <v>1933</v>
      </c>
      <c r="K82" s="40">
        <f>SUM(K80:K81)</f>
        <v>10122</v>
      </c>
      <c r="L82" s="47">
        <f>SUM(H82:J82)</f>
        <v>114665</v>
      </c>
      <c r="M82" s="5"/>
      <c r="N82" s="67"/>
      <c r="O82" s="80"/>
      <c r="P82" s="81" t="s">
        <v>173</v>
      </c>
      <c r="Q82" s="74"/>
      <c r="R82" s="26">
        <v>43357</v>
      </c>
      <c r="S82" s="27">
        <v>4</v>
      </c>
      <c r="T82" s="28">
        <f t="shared" si="11"/>
        <v>43361</v>
      </c>
      <c r="U82" s="29">
        <v>126585</v>
      </c>
      <c r="V82" s="29">
        <v>535</v>
      </c>
      <c r="W82" s="26">
        <v>1081</v>
      </c>
      <c r="X82" s="28">
        <f t="shared" si="29"/>
        <v>170481</v>
      </c>
    </row>
    <row r="83" spans="1:24" ht="7.5" customHeight="1" x14ac:dyDescent="0.15">
      <c r="A83" s="42"/>
      <c r="B83" s="67"/>
      <c r="C83" s="79"/>
      <c r="D83" s="96" t="s">
        <v>174</v>
      </c>
      <c r="E83" s="30" t="s">
        <v>174</v>
      </c>
      <c r="F83" s="26">
        <v>35113</v>
      </c>
      <c r="G83" s="27">
        <v>6</v>
      </c>
      <c r="H83" s="28">
        <f t="shared" si="23"/>
        <v>35119</v>
      </c>
      <c r="I83" s="29">
        <v>46693</v>
      </c>
      <c r="J83" s="29">
        <v>1161</v>
      </c>
      <c r="K83" s="26">
        <v>5902</v>
      </c>
      <c r="L83" s="28">
        <f t="shared" si="24"/>
        <v>82973</v>
      </c>
      <c r="M83" s="5"/>
      <c r="N83" s="67"/>
      <c r="O83" s="72" t="s">
        <v>175</v>
      </c>
      <c r="P83" s="73"/>
      <c r="Q83" s="74"/>
      <c r="R83" s="26">
        <v>89751</v>
      </c>
      <c r="S83" s="27">
        <v>16</v>
      </c>
      <c r="T83" s="28">
        <f t="shared" ref="T83:T90" si="30">SUM(R83:S83)</f>
        <v>89767</v>
      </c>
      <c r="U83" s="29">
        <v>252271</v>
      </c>
      <c r="V83" s="29">
        <v>1338</v>
      </c>
      <c r="W83" s="26">
        <v>1692</v>
      </c>
      <c r="X83" s="28">
        <f t="shared" si="29"/>
        <v>343376</v>
      </c>
    </row>
    <row r="84" spans="1:24" ht="7.5" customHeight="1" x14ac:dyDescent="0.15">
      <c r="A84" s="42"/>
      <c r="B84" s="67"/>
      <c r="C84" s="79"/>
      <c r="D84" s="97"/>
      <c r="E84" s="30" t="s">
        <v>176</v>
      </c>
      <c r="F84" s="45">
        <v>7425</v>
      </c>
      <c r="G84" s="46">
        <v>2</v>
      </c>
      <c r="H84" s="47">
        <f>SUM(F84:G84)</f>
        <v>7427</v>
      </c>
      <c r="I84" s="48">
        <v>10126</v>
      </c>
      <c r="J84" s="48">
        <v>239</v>
      </c>
      <c r="K84" s="45">
        <v>1129</v>
      </c>
      <c r="L84" s="47">
        <f>SUM(H84:J84)</f>
        <v>17792</v>
      </c>
      <c r="M84" s="5"/>
      <c r="N84" s="67"/>
      <c r="O84" s="78" t="s">
        <v>177</v>
      </c>
      <c r="P84" s="81" t="s">
        <v>178</v>
      </c>
      <c r="Q84" s="74"/>
      <c r="R84" s="26">
        <v>82894</v>
      </c>
      <c r="S84" s="27">
        <v>8</v>
      </c>
      <c r="T84" s="28">
        <f t="shared" si="30"/>
        <v>82902</v>
      </c>
      <c r="U84" s="29">
        <v>240296</v>
      </c>
      <c r="V84" s="29">
        <v>1264</v>
      </c>
      <c r="W84" s="26">
        <v>2342</v>
      </c>
      <c r="X84" s="28">
        <f t="shared" si="29"/>
        <v>324462</v>
      </c>
    </row>
    <row r="85" spans="1:24" ht="7.5" customHeight="1" x14ac:dyDescent="0.15">
      <c r="A85" s="42"/>
      <c r="B85" s="67"/>
      <c r="C85" s="79"/>
      <c r="D85" s="97"/>
      <c r="E85" s="30" t="s">
        <v>179</v>
      </c>
      <c r="F85" s="45">
        <v>10231</v>
      </c>
      <c r="G85" s="46">
        <v>3</v>
      </c>
      <c r="H85" s="47">
        <f>SUM(F85:G85)</f>
        <v>10234</v>
      </c>
      <c r="I85" s="48">
        <v>14722</v>
      </c>
      <c r="J85" s="48">
        <v>330</v>
      </c>
      <c r="K85" s="45">
        <v>1980</v>
      </c>
      <c r="L85" s="47">
        <f>SUM(H85:J85)</f>
        <v>25286</v>
      </c>
      <c r="M85" s="5"/>
      <c r="N85" s="67"/>
      <c r="O85" s="79"/>
      <c r="P85" s="81" t="s">
        <v>180</v>
      </c>
      <c r="Q85" s="74"/>
      <c r="R85" s="26">
        <v>41327</v>
      </c>
      <c r="S85" s="27">
        <v>4</v>
      </c>
      <c r="T85" s="28">
        <f t="shared" si="30"/>
        <v>41331</v>
      </c>
      <c r="U85" s="29">
        <v>109106</v>
      </c>
      <c r="V85" s="29">
        <v>492</v>
      </c>
      <c r="W85" s="26">
        <v>882</v>
      </c>
      <c r="X85" s="28">
        <f t="shared" si="29"/>
        <v>150929</v>
      </c>
    </row>
    <row r="86" spans="1:24" ht="7.5" customHeight="1" x14ac:dyDescent="0.15">
      <c r="A86" s="42"/>
      <c r="B86" s="67"/>
      <c r="C86" s="79"/>
      <c r="D86" s="98"/>
      <c r="E86" s="30" t="s">
        <v>10</v>
      </c>
      <c r="F86" s="40">
        <f>SUM(F83:F85)</f>
        <v>52769</v>
      </c>
      <c r="G86" s="27">
        <f>SUM(G83:G85)</f>
        <v>11</v>
      </c>
      <c r="H86" s="28">
        <f>SUM(F86:G86)</f>
        <v>52780</v>
      </c>
      <c r="I86" s="40">
        <f t="shared" ref="I86:K86" si="31">SUM(I83:I85)</f>
        <v>71541</v>
      </c>
      <c r="J86" s="40">
        <f t="shared" si="31"/>
        <v>1730</v>
      </c>
      <c r="K86" s="40">
        <f t="shared" si="31"/>
        <v>9011</v>
      </c>
      <c r="L86" s="47">
        <f>SUM(H86:J86)</f>
        <v>126051</v>
      </c>
      <c r="M86" s="5"/>
      <c r="N86" s="67"/>
      <c r="O86" s="80"/>
      <c r="P86" s="81" t="s">
        <v>181</v>
      </c>
      <c r="Q86" s="74"/>
      <c r="R86" s="26">
        <v>12354</v>
      </c>
      <c r="S86" s="27">
        <v>0</v>
      </c>
      <c r="T86" s="28">
        <f t="shared" si="30"/>
        <v>12354</v>
      </c>
      <c r="U86" s="29">
        <v>20367</v>
      </c>
      <c r="V86" s="29">
        <v>193</v>
      </c>
      <c r="W86" s="26">
        <v>158</v>
      </c>
      <c r="X86" s="28">
        <f t="shared" si="29"/>
        <v>32914</v>
      </c>
    </row>
    <row r="87" spans="1:24" ht="7.5" customHeight="1" x14ac:dyDescent="0.15">
      <c r="A87" s="49"/>
      <c r="B87" s="67"/>
      <c r="C87" s="79"/>
      <c r="D87" s="96" t="s">
        <v>182</v>
      </c>
      <c r="E87" s="25" t="s">
        <v>182</v>
      </c>
      <c r="F87" s="45">
        <v>31199</v>
      </c>
      <c r="G87" s="46">
        <v>5</v>
      </c>
      <c r="H87" s="47">
        <f>SUM(F87:G87)</f>
        <v>31204</v>
      </c>
      <c r="I87" s="48">
        <v>48407</v>
      </c>
      <c r="J87" s="48">
        <v>1088</v>
      </c>
      <c r="K87" s="45">
        <v>5682</v>
      </c>
      <c r="L87" s="47">
        <f>SUM(H87:J87)</f>
        <v>80699</v>
      </c>
      <c r="M87" s="5"/>
      <c r="N87" s="67"/>
      <c r="O87" s="72" t="s">
        <v>183</v>
      </c>
      <c r="P87" s="73"/>
      <c r="Q87" s="74"/>
      <c r="R87" s="26">
        <v>186228</v>
      </c>
      <c r="S87" s="27">
        <v>12</v>
      </c>
      <c r="T87" s="28">
        <f t="shared" si="30"/>
        <v>186240</v>
      </c>
      <c r="U87" s="29">
        <v>488648</v>
      </c>
      <c r="V87" s="29">
        <v>3362</v>
      </c>
      <c r="W87" s="26">
        <v>4201</v>
      </c>
      <c r="X87" s="28">
        <f t="shared" si="29"/>
        <v>678250</v>
      </c>
    </row>
    <row r="88" spans="1:24" ht="7.5" customHeight="1" x14ac:dyDescent="0.15">
      <c r="A88" s="5"/>
      <c r="B88" s="67"/>
      <c r="C88" s="79"/>
      <c r="D88" s="97"/>
      <c r="E88" s="30" t="s">
        <v>184</v>
      </c>
      <c r="F88" s="45">
        <v>7702</v>
      </c>
      <c r="G88" s="46">
        <v>0</v>
      </c>
      <c r="H88" s="47">
        <f>SUM(F88:G88)</f>
        <v>7702</v>
      </c>
      <c r="I88" s="48">
        <v>8387</v>
      </c>
      <c r="J88" s="48">
        <v>588</v>
      </c>
      <c r="K88" s="45">
        <v>2061</v>
      </c>
      <c r="L88" s="47">
        <f>SUM(H88:J88)</f>
        <v>16677</v>
      </c>
      <c r="M88" s="50"/>
      <c r="N88" s="67"/>
      <c r="O88" s="72" t="s">
        <v>185</v>
      </c>
      <c r="P88" s="73"/>
      <c r="Q88" s="74"/>
      <c r="R88" s="26">
        <v>124297</v>
      </c>
      <c r="S88" s="27">
        <v>14</v>
      </c>
      <c r="T88" s="28">
        <f t="shared" si="30"/>
        <v>124311</v>
      </c>
      <c r="U88" s="51">
        <v>326800</v>
      </c>
      <c r="V88" s="51">
        <v>1828</v>
      </c>
      <c r="W88" s="26">
        <v>2694</v>
      </c>
      <c r="X88" s="28">
        <f t="shared" si="29"/>
        <v>452939</v>
      </c>
    </row>
    <row r="89" spans="1:24" ht="7.5" customHeight="1" x14ac:dyDescent="0.15">
      <c r="A89" s="5"/>
      <c r="B89" s="67"/>
      <c r="C89" s="79"/>
      <c r="D89" s="97"/>
      <c r="E89" s="30" t="s">
        <v>186</v>
      </c>
      <c r="F89" s="26">
        <v>9589</v>
      </c>
      <c r="G89" s="27">
        <v>5</v>
      </c>
      <c r="H89" s="28">
        <f t="shared" si="23"/>
        <v>9594</v>
      </c>
      <c r="I89" s="29">
        <v>18676</v>
      </c>
      <c r="J89" s="29">
        <v>331</v>
      </c>
      <c r="K89" s="26">
        <v>1921</v>
      </c>
      <c r="L89" s="28">
        <f t="shared" si="24"/>
        <v>28601</v>
      </c>
      <c r="M89" s="50"/>
      <c r="N89" s="67"/>
      <c r="O89" s="72" t="s">
        <v>187</v>
      </c>
      <c r="P89" s="73"/>
      <c r="Q89" s="74"/>
      <c r="R89" s="26">
        <v>143314</v>
      </c>
      <c r="S89" s="27">
        <v>6</v>
      </c>
      <c r="T89" s="28">
        <f t="shared" si="30"/>
        <v>143320</v>
      </c>
      <c r="U89" s="51">
        <v>325345</v>
      </c>
      <c r="V89" s="51">
        <v>1702</v>
      </c>
      <c r="W89" s="52">
        <v>2275</v>
      </c>
      <c r="X89" s="28">
        <f t="shared" si="29"/>
        <v>470367</v>
      </c>
    </row>
    <row r="90" spans="1:24" ht="7.5" customHeight="1" x14ac:dyDescent="0.15">
      <c r="A90" s="5"/>
      <c r="B90" s="67"/>
      <c r="C90" s="79"/>
      <c r="D90" s="97"/>
      <c r="E90" s="30" t="s">
        <v>188</v>
      </c>
      <c r="F90" s="40">
        <v>15464</v>
      </c>
      <c r="G90" s="27">
        <v>3</v>
      </c>
      <c r="H90" s="28">
        <f t="shared" si="23"/>
        <v>15467</v>
      </c>
      <c r="I90" s="40">
        <v>25611</v>
      </c>
      <c r="J90" s="40">
        <v>609</v>
      </c>
      <c r="K90" s="40">
        <v>3472</v>
      </c>
      <c r="L90" s="28">
        <f t="shared" si="24"/>
        <v>41687</v>
      </c>
      <c r="M90" s="50"/>
      <c r="N90" s="67"/>
      <c r="O90" s="113" t="s">
        <v>189</v>
      </c>
      <c r="P90" s="81" t="s">
        <v>190</v>
      </c>
      <c r="Q90" s="74"/>
      <c r="R90" s="26">
        <v>192146</v>
      </c>
      <c r="S90" s="27">
        <v>11</v>
      </c>
      <c r="T90" s="28">
        <f t="shared" si="30"/>
        <v>192157</v>
      </c>
      <c r="U90" s="51">
        <v>442810</v>
      </c>
      <c r="V90" s="51">
        <v>2219</v>
      </c>
      <c r="W90" s="52">
        <v>3556</v>
      </c>
      <c r="X90" s="28">
        <f t="shared" si="29"/>
        <v>637186</v>
      </c>
    </row>
    <row r="91" spans="1:24" ht="7.5" customHeight="1" x14ac:dyDescent="0.15">
      <c r="B91" s="67"/>
      <c r="C91" s="79"/>
      <c r="D91" s="98"/>
      <c r="E91" s="30" t="s">
        <v>10</v>
      </c>
      <c r="F91" s="40">
        <f>SUM(F87:F90)</f>
        <v>63954</v>
      </c>
      <c r="G91" s="27">
        <f>SUM(G87:G90)</f>
        <v>13</v>
      </c>
      <c r="H91" s="28">
        <f t="shared" si="23"/>
        <v>63967</v>
      </c>
      <c r="I91" s="40">
        <f>SUM(I87:I90)</f>
        <v>101081</v>
      </c>
      <c r="J91" s="40">
        <f>SUM(J87:J90)</f>
        <v>2616</v>
      </c>
      <c r="K91" s="40">
        <f>SUM(K87:K90)</f>
        <v>13136</v>
      </c>
      <c r="L91" s="28">
        <f t="shared" si="24"/>
        <v>167664</v>
      </c>
      <c r="M91" s="50"/>
      <c r="N91" s="67"/>
      <c r="O91" s="114"/>
      <c r="P91" s="115" t="s">
        <v>191</v>
      </c>
      <c r="Q91" s="116"/>
      <c r="R91" s="26">
        <f t="shared" ref="R91:W91" si="32">SUM(R105:R106)</f>
        <v>24599</v>
      </c>
      <c r="S91" s="52">
        <f t="shared" si="32"/>
        <v>0</v>
      </c>
      <c r="T91" s="28">
        <f t="shared" si="32"/>
        <v>24599</v>
      </c>
      <c r="U91" s="51">
        <f t="shared" si="32"/>
        <v>36068</v>
      </c>
      <c r="V91" s="51">
        <f t="shared" si="32"/>
        <v>287</v>
      </c>
      <c r="W91" s="52">
        <f t="shared" si="32"/>
        <v>394</v>
      </c>
      <c r="X91" s="28">
        <f t="shared" si="29"/>
        <v>60954</v>
      </c>
    </row>
    <row r="92" spans="1:24" ht="7.5" customHeight="1" x14ac:dyDescent="0.15">
      <c r="B92" s="67"/>
      <c r="C92" s="79"/>
      <c r="D92" s="81" t="s">
        <v>192</v>
      </c>
      <c r="E92" s="74"/>
      <c r="F92" s="26">
        <v>49107</v>
      </c>
      <c r="G92" s="27">
        <v>13</v>
      </c>
      <c r="H92" s="28">
        <f t="shared" si="23"/>
        <v>49120</v>
      </c>
      <c r="I92" s="29">
        <v>153715</v>
      </c>
      <c r="J92" s="29">
        <v>1123</v>
      </c>
      <c r="K92" s="26">
        <v>4441</v>
      </c>
      <c r="L92" s="28">
        <f t="shared" si="24"/>
        <v>203958</v>
      </c>
      <c r="M92" s="50"/>
      <c r="N92" s="67"/>
      <c r="O92" s="101" t="s">
        <v>40</v>
      </c>
      <c r="P92" s="102"/>
      <c r="Q92" s="103"/>
      <c r="R92" s="34">
        <f>SUM(R79:R91)</f>
        <v>1221350</v>
      </c>
      <c r="S92" s="37">
        <f>SUM(S79:S91)</f>
        <v>93</v>
      </c>
      <c r="T92" s="36">
        <f t="shared" ref="T92:T97" si="33">SUM(R92:S92)</f>
        <v>1221443</v>
      </c>
      <c r="U92" s="44">
        <f>SUM(U79:U91)</f>
        <v>3308633</v>
      </c>
      <c r="V92" s="44">
        <f>SUM(V79:V91)</f>
        <v>18437</v>
      </c>
      <c r="W92" s="35">
        <f>SUM(W79:W91)</f>
        <v>34634</v>
      </c>
      <c r="X92" s="36">
        <f t="shared" si="29"/>
        <v>4548513</v>
      </c>
    </row>
    <row r="93" spans="1:24" ht="7.5" customHeight="1" x14ac:dyDescent="0.15">
      <c r="B93" s="67"/>
      <c r="C93" s="80"/>
      <c r="D93" s="81" t="s">
        <v>193</v>
      </c>
      <c r="E93" s="74"/>
      <c r="F93" s="26">
        <v>76917</v>
      </c>
      <c r="G93" s="27">
        <v>21</v>
      </c>
      <c r="H93" s="28">
        <f t="shared" si="23"/>
        <v>76938</v>
      </c>
      <c r="I93" s="29">
        <v>202894</v>
      </c>
      <c r="J93" s="29">
        <v>1931</v>
      </c>
      <c r="K93" s="26">
        <v>9567</v>
      </c>
      <c r="L93" s="28">
        <f t="shared" si="24"/>
        <v>281763</v>
      </c>
      <c r="N93" s="66" t="s">
        <v>194</v>
      </c>
      <c r="O93" s="69" t="s">
        <v>195</v>
      </c>
      <c r="P93" s="70"/>
      <c r="Q93" s="71"/>
      <c r="R93" s="14">
        <v>123455</v>
      </c>
      <c r="S93" s="15">
        <v>3</v>
      </c>
      <c r="T93" s="16">
        <f t="shared" si="33"/>
        <v>123458</v>
      </c>
      <c r="U93" s="53">
        <v>448134</v>
      </c>
      <c r="V93" s="17">
        <v>2549</v>
      </c>
      <c r="W93" s="14">
        <v>3219</v>
      </c>
      <c r="X93" s="16">
        <f t="shared" si="29"/>
        <v>574141</v>
      </c>
    </row>
    <row r="94" spans="1:24" ht="7.5" customHeight="1" x14ac:dyDescent="0.15">
      <c r="B94" s="67"/>
      <c r="C94" s="92" t="s">
        <v>196</v>
      </c>
      <c r="D94" s="109" t="s">
        <v>196</v>
      </c>
      <c r="E94" s="25" t="s">
        <v>197</v>
      </c>
      <c r="F94" s="26">
        <v>113091</v>
      </c>
      <c r="G94" s="27">
        <v>24</v>
      </c>
      <c r="H94" s="28">
        <f t="shared" si="23"/>
        <v>113115</v>
      </c>
      <c r="I94" s="29">
        <v>284634</v>
      </c>
      <c r="J94" s="29">
        <v>3676</v>
      </c>
      <c r="K94" s="26">
        <v>14817</v>
      </c>
      <c r="L94" s="28">
        <f t="shared" si="24"/>
        <v>401425</v>
      </c>
      <c r="N94" s="67"/>
      <c r="O94" s="72" t="s">
        <v>198</v>
      </c>
      <c r="P94" s="73"/>
      <c r="Q94" s="74"/>
      <c r="R94" s="26">
        <v>12017</v>
      </c>
      <c r="S94" s="27">
        <v>0</v>
      </c>
      <c r="T94" s="28">
        <f t="shared" si="33"/>
        <v>12017</v>
      </c>
      <c r="U94" s="29">
        <v>23095</v>
      </c>
      <c r="V94" s="29">
        <v>241</v>
      </c>
      <c r="W94" s="26">
        <v>151</v>
      </c>
      <c r="X94" s="28">
        <f t="shared" si="29"/>
        <v>35353</v>
      </c>
    </row>
    <row r="95" spans="1:24" ht="7.5" customHeight="1" x14ac:dyDescent="0.15">
      <c r="B95" s="67"/>
      <c r="C95" s="92"/>
      <c r="D95" s="110"/>
      <c r="E95" s="25" t="s">
        <v>199</v>
      </c>
      <c r="F95" s="26">
        <v>28894</v>
      </c>
      <c r="G95" s="27">
        <v>5</v>
      </c>
      <c r="H95" s="28">
        <f t="shared" si="23"/>
        <v>28899</v>
      </c>
      <c r="I95" s="29">
        <v>57726</v>
      </c>
      <c r="J95" s="29">
        <v>1040</v>
      </c>
      <c r="K95" s="26">
        <v>5084</v>
      </c>
      <c r="L95" s="28">
        <f t="shared" si="24"/>
        <v>87665</v>
      </c>
      <c r="N95" s="67"/>
      <c r="O95" s="72" t="s">
        <v>200</v>
      </c>
      <c r="P95" s="73"/>
      <c r="Q95" s="74"/>
      <c r="R95" s="26">
        <v>11286</v>
      </c>
      <c r="S95" s="27">
        <v>0</v>
      </c>
      <c r="T95" s="28">
        <f t="shared" si="33"/>
        <v>11286</v>
      </c>
      <c r="U95" s="29">
        <v>20457</v>
      </c>
      <c r="V95" s="29">
        <v>194</v>
      </c>
      <c r="W95" s="26">
        <v>214</v>
      </c>
      <c r="X95" s="28">
        <f t="shared" si="29"/>
        <v>31937</v>
      </c>
    </row>
    <row r="96" spans="1:24" ht="7.5" customHeight="1" x14ac:dyDescent="0.15">
      <c r="B96" s="67"/>
      <c r="C96" s="92"/>
      <c r="D96" s="111"/>
      <c r="E96" s="25" t="s">
        <v>10</v>
      </c>
      <c r="F96" s="26">
        <f>SUM(F94:F95)</f>
        <v>141985</v>
      </c>
      <c r="G96" s="27">
        <f>SUM(G94:G95)</f>
        <v>29</v>
      </c>
      <c r="H96" s="28">
        <f t="shared" si="23"/>
        <v>142014</v>
      </c>
      <c r="I96" s="29">
        <f>SUM(I94:I95)</f>
        <v>342360</v>
      </c>
      <c r="J96" s="29">
        <f>SUM(J94:J95)</f>
        <v>4716</v>
      </c>
      <c r="K96" s="26">
        <f>SUM(K94:K95)</f>
        <v>19901</v>
      </c>
      <c r="L96" s="28">
        <f t="shared" si="24"/>
        <v>489090</v>
      </c>
      <c r="N96" s="68"/>
      <c r="O96" s="101" t="s">
        <v>40</v>
      </c>
      <c r="P96" s="102"/>
      <c r="Q96" s="103"/>
      <c r="R96" s="34">
        <f>SUM(R93:R95)</f>
        <v>146758</v>
      </c>
      <c r="S96" s="37">
        <f>SUM(S93:S95)</f>
        <v>3</v>
      </c>
      <c r="T96" s="36">
        <f t="shared" si="33"/>
        <v>146761</v>
      </c>
      <c r="U96" s="38">
        <f>SUM(U93:U95)</f>
        <v>491686</v>
      </c>
      <c r="V96" s="38">
        <f>SUM(V93:V95)</f>
        <v>2984</v>
      </c>
      <c r="W96" s="34">
        <f>SUM(W93:W95)</f>
        <v>3584</v>
      </c>
      <c r="X96" s="36">
        <f t="shared" si="29"/>
        <v>641431</v>
      </c>
    </row>
    <row r="97" spans="2:24" ht="7.5" customHeight="1" x14ac:dyDescent="0.15">
      <c r="B97" s="67"/>
      <c r="C97" s="92"/>
      <c r="D97" s="81" t="s">
        <v>201</v>
      </c>
      <c r="E97" s="74"/>
      <c r="F97" s="26">
        <v>76433</v>
      </c>
      <c r="G97" s="27">
        <v>10</v>
      </c>
      <c r="H97" s="28">
        <f t="shared" si="23"/>
        <v>76443</v>
      </c>
      <c r="I97" s="29">
        <v>233409</v>
      </c>
      <c r="J97" s="29">
        <v>1673</v>
      </c>
      <c r="K97" s="26">
        <v>5027</v>
      </c>
      <c r="L97" s="28">
        <f t="shared" si="24"/>
        <v>311525</v>
      </c>
      <c r="N97" s="119" t="s">
        <v>202</v>
      </c>
      <c r="O97" s="120"/>
      <c r="P97" s="120"/>
      <c r="Q97" s="121"/>
      <c r="R97" s="55">
        <f>SUM(F42,F21,F102,R18,R44,R58,R71,R78,R92,R96)</f>
        <v>8437328</v>
      </c>
      <c r="S97" s="55">
        <f>SUM(G42,G21,G102,S18,S44,S58,S71,S78,S92,S96)</f>
        <v>1181</v>
      </c>
      <c r="T97" s="56">
        <f t="shared" si="33"/>
        <v>8438509</v>
      </c>
      <c r="U97" s="57">
        <f>SUM(I42,I21,I102,U18,U44,U58,U71,U78,U92,U96)</f>
        <v>23749037</v>
      </c>
      <c r="V97" s="57">
        <f>SUM(J42,J21,J102,V18,V44,V58,V71,V78,V92,V96)</f>
        <v>160408</v>
      </c>
      <c r="W97" s="58">
        <f>SUM(K42,K21,K102,W18,W44,W58,W71,W78,W92,W96)</f>
        <v>379742</v>
      </c>
      <c r="X97" s="56">
        <f t="shared" si="29"/>
        <v>32347954</v>
      </c>
    </row>
    <row r="98" spans="2:24" ht="7.5" customHeight="1" x14ac:dyDescent="0.15">
      <c r="B98" s="67"/>
      <c r="C98" s="92"/>
      <c r="D98" s="81" t="s">
        <v>203</v>
      </c>
      <c r="E98" s="74"/>
      <c r="F98" s="26">
        <v>67717</v>
      </c>
      <c r="G98" s="27">
        <v>18</v>
      </c>
      <c r="H98" s="28">
        <f t="shared" si="23"/>
        <v>67735</v>
      </c>
      <c r="I98" s="29">
        <v>209742</v>
      </c>
      <c r="J98" s="29">
        <v>1697</v>
      </c>
      <c r="K98" s="26">
        <v>7114</v>
      </c>
      <c r="L98" s="28">
        <f t="shared" si="24"/>
        <v>279174</v>
      </c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</row>
    <row r="99" spans="2:24" ht="7.5" customHeight="1" x14ac:dyDescent="0.15">
      <c r="B99" s="67"/>
      <c r="C99" s="92" t="s">
        <v>204</v>
      </c>
      <c r="D99" s="81" t="s">
        <v>205</v>
      </c>
      <c r="E99" s="74"/>
      <c r="F99" s="26">
        <v>99042</v>
      </c>
      <c r="G99" s="27">
        <v>24</v>
      </c>
      <c r="H99" s="28">
        <f t="shared" si="23"/>
        <v>99066</v>
      </c>
      <c r="I99" s="29">
        <v>208903</v>
      </c>
      <c r="J99" s="29">
        <v>1478</v>
      </c>
      <c r="K99" s="26">
        <v>2100</v>
      </c>
      <c r="L99" s="28">
        <f t="shared" si="24"/>
        <v>309447</v>
      </c>
      <c r="N99" s="50"/>
      <c r="O99" s="50"/>
      <c r="P99" s="59"/>
      <c r="Q99" s="59"/>
      <c r="R99" s="60"/>
      <c r="S99" s="60"/>
      <c r="T99" s="60"/>
      <c r="U99" s="60"/>
      <c r="V99" s="60"/>
      <c r="W99" s="60"/>
      <c r="X99" s="60"/>
    </row>
    <row r="100" spans="2:24" ht="7.5" customHeight="1" x14ac:dyDescent="0.15">
      <c r="B100" s="67"/>
      <c r="C100" s="92"/>
      <c r="D100" s="81" t="s">
        <v>206</v>
      </c>
      <c r="E100" s="74"/>
      <c r="F100" s="26">
        <v>11606</v>
      </c>
      <c r="G100" s="27">
        <v>4</v>
      </c>
      <c r="H100" s="28">
        <f t="shared" si="23"/>
        <v>11610</v>
      </c>
      <c r="I100" s="29">
        <v>27776</v>
      </c>
      <c r="J100" s="29">
        <v>230</v>
      </c>
      <c r="K100" s="26">
        <v>158</v>
      </c>
      <c r="L100" s="28">
        <f t="shared" si="24"/>
        <v>39616</v>
      </c>
      <c r="N100" s="50"/>
      <c r="O100" s="50"/>
      <c r="P100" s="59"/>
      <c r="Q100" s="59"/>
      <c r="R100" s="60"/>
      <c r="S100" s="60"/>
      <c r="T100" s="60"/>
      <c r="U100" s="60"/>
      <c r="V100" s="60"/>
      <c r="W100" s="60"/>
      <c r="X100" s="60"/>
    </row>
    <row r="101" spans="2:24" ht="7.5" customHeight="1" x14ac:dyDescent="0.15">
      <c r="B101" s="67"/>
      <c r="C101" s="92"/>
      <c r="D101" s="81" t="s">
        <v>10</v>
      </c>
      <c r="E101" s="74"/>
      <c r="F101" s="40">
        <f>SUM(F99:F100)</f>
        <v>110648</v>
      </c>
      <c r="G101" s="27">
        <f>SUM(G99:G100)</f>
        <v>28</v>
      </c>
      <c r="H101" s="28">
        <f t="shared" si="23"/>
        <v>110676</v>
      </c>
      <c r="I101" s="26">
        <f>SUM(I99:I100)</f>
        <v>236679</v>
      </c>
      <c r="J101" s="26">
        <f>SUM(J99:J100)</f>
        <v>1708</v>
      </c>
      <c r="K101" s="26">
        <f>SUM(K99:K100)</f>
        <v>2258</v>
      </c>
      <c r="L101" s="28">
        <f t="shared" si="24"/>
        <v>349063</v>
      </c>
      <c r="N101" s="50"/>
      <c r="O101" s="50"/>
      <c r="P101" s="59"/>
      <c r="Q101" s="59"/>
      <c r="R101" s="60"/>
      <c r="S101" s="60"/>
      <c r="T101" s="60"/>
      <c r="U101" s="60"/>
      <c r="V101" s="60"/>
      <c r="W101" s="60"/>
      <c r="X101" s="60"/>
    </row>
    <row r="102" spans="2:24" ht="7.5" customHeight="1" x14ac:dyDescent="0.15">
      <c r="B102" s="68"/>
      <c r="C102" s="101" t="s">
        <v>40</v>
      </c>
      <c r="D102" s="102"/>
      <c r="E102" s="103"/>
      <c r="F102" s="43">
        <f>SUM(F43,F46,F50:F51,F55,F58,F61,F64:F65,F68,F72,F75,F79,F82,F86,F91:F93,F96:F98,F101)</f>
        <v>1971068</v>
      </c>
      <c r="G102" s="37">
        <f>SUM(G43,G46,G50:G51,G55,G58,G61,G64:G65,G68,G72,G75,G79,G82,G86,G91:G93,G96:G98,G101)</f>
        <v>333</v>
      </c>
      <c r="H102" s="36">
        <f t="shared" si="23"/>
        <v>1971401</v>
      </c>
      <c r="I102" s="34">
        <f>SUM(I43,I46,I50:I51,I55,I58,I61,I64:I65,I68,I72,I75,I79,I82,I86,I91:I93,I96:I98,I101)</f>
        <v>5432801</v>
      </c>
      <c r="J102" s="34">
        <f>SUM(J43,J46,J50:J51,J55,J58,J61,J64:J65,J68,J72,J75,J79,J82,J86,J91:J93,J96:J98,J101)</f>
        <v>41464</v>
      </c>
      <c r="K102" s="34">
        <f>SUM(K43,K46,K50:K51,K55,K58,K61,K64:K65,K68,K72,K75,K79,K82,K86,K91:K93,K96:K98,K101)</f>
        <v>148414</v>
      </c>
      <c r="L102" s="36">
        <f t="shared" si="24"/>
        <v>7445666</v>
      </c>
      <c r="N102" s="50"/>
      <c r="O102" s="50"/>
      <c r="P102" s="59"/>
      <c r="Q102" s="59"/>
      <c r="R102" s="60"/>
      <c r="S102" s="60"/>
      <c r="T102" s="60"/>
      <c r="U102" s="60"/>
      <c r="V102" s="60"/>
      <c r="W102" s="60"/>
      <c r="X102" s="60"/>
    </row>
    <row r="103" spans="2:24" x14ac:dyDescent="0.15">
      <c r="B103" s="5"/>
      <c r="C103" s="5"/>
      <c r="D103" s="6"/>
      <c r="E103" s="6"/>
      <c r="F103" s="7"/>
      <c r="G103" s="7"/>
      <c r="H103" s="7"/>
      <c r="I103" s="7"/>
      <c r="J103" s="7"/>
      <c r="K103" s="7"/>
      <c r="L103" s="7"/>
      <c r="N103" s="61"/>
      <c r="O103" s="62"/>
      <c r="P103" s="61"/>
      <c r="Q103" s="63"/>
      <c r="R103" s="60"/>
      <c r="S103" s="60"/>
      <c r="T103" s="60"/>
      <c r="U103" s="60"/>
      <c r="V103" s="60"/>
      <c r="W103" s="60"/>
      <c r="X103" s="60"/>
    </row>
    <row r="104" spans="2:24" x14ac:dyDescent="0.15">
      <c r="B104" s="5"/>
      <c r="C104" s="5"/>
      <c r="D104" s="6"/>
      <c r="E104" s="6"/>
      <c r="F104" s="7"/>
      <c r="G104" s="7"/>
      <c r="H104" s="7"/>
      <c r="I104" s="7"/>
      <c r="J104" s="7"/>
      <c r="K104" s="7"/>
      <c r="L104" s="7"/>
      <c r="N104" s="61"/>
      <c r="O104" s="62"/>
      <c r="P104" s="61"/>
      <c r="Q104" s="63"/>
      <c r="R104" s="60"/>
      <c r="S104" s="60"/>
      <c r="T104" s="60"/>
      <c r="U104" s="60"/>
      <c r="V104" s="60"/>
      <c r="W104" s="60"/>
      <c r="X104" s="60"/>
    </row>
    <row r="105" spans="2:24" ht="19.5" hidden="1" customHeight="1" x14ac:dyDescent="0.15">
      <c r="B105" s="5"/>
      <c r="C105" s="5"/>
      <c r="D105" s="6"/>
      <c r="E105" s="6"/>
      <c r="F105" s="7"/>
      <c r="G105" s="7"/>
      <c r="H105" s="7"/>
      <c r="I105" s="7"/>
      <c r="J105" s="7"/>
      <c r="K105" s="7"/>
      <c r="L105" s="7"/>
      <c r="N105" s="66" t="s">
        <v>207</v>
      </c>
      <c r="O105" s="117" t="s">
        <v>189</v>
      </c>
      <c r="P105" s="66" t="s">
        <v>208</v>
      </c>
      <c r="Q105" s="54" t="s">
        <v>189</v>
      </c>
      <c r="R105" s="64">
        <v>717</v>
      </c>
      <c r="S105" s="64">
        <v>0</v>
      </c>
      <c r="T105" s="64">
        <f>SUM(R105:S105)</f>
        <v>717</v>
      </c>
      <c r="U105" s="64">
        <v>310</v>
      </c>
      <c r="V105" s="64">
        <v>3</v>
      </c>
      <c r="W105" s="64">
        <v>12</v>
      </c>
      <c r="X105" s="64">
        <f t="shared" ref="X105:X106" si="34">SUM(T105:V105)</f>
        <v>1030</v>
      </c>
    </row>
    <row r="106" spans="2:24" hidden="1" x14ac:dyDescent="0.15">
      <c r="B106" s="5"/>
      <c r="C106" s="5"/>
      <c r="D106" s="6"/>
      <c r="E106" s="6"/>
      <c r="F106" s="7"/>
      <c r="G106" s="7"/>
      <c r="H106" s="7"/>
      <c r="I106" s="7"/>
      <c r="J106" s="7"/>
      <c r="K106" s="7"/>
      <c r="L106" s="7"/>
      <c r="N106" s="68"/>
      <c r="O106" s="118"/>
      <c r="P106" s="68"/>
      <c r="Q106" s="54" t="s">
        <v>209</v>
      </c>
      <c r="R106" s="64">
        <v>23882</v>
      </c>
      <c r="S106" s="64">
        <v>0</v>
      </c>
      <c r="T106" s="64">
        <f>SUM(R106:S106)</f>
        <v>23882</v>
      </c>
      <c r="U106" s="64">
        <v>35758</v>
      </c>
      <c r="V106" s="64">
        <v>284</v>
      </c>
      <c r="W106" s="64">
        <v>382</v>
      </c>
      <c r="X106" s="64">
        <f t="shared" si="34"/>
        <v>59924</v>
      </c>
    </row>
    <row r="107" spans="2:24" x14ac:dyDescent="0.15">
      <c r="B107" s="5"/>
      <c r="C107" s="5"/>
      <c r="D107" s="6"/>
      <c r="E107" s="6"/>
      <c r="F107" s="7"/>
      <c r="G107" s="7"/>
      <c r="H107" s="7"/>
      <c r="I107" s="7"/>
      <c r="J107" s="7"/>
      <c r="K107" s="7"/>
      <c r="L107" s="7"/>
    </row>
  </sheetData>
  <mergeCells count="189">
    <mergeCell ref="B6:B21"/>
    <mergeCell ref="C6:E6"/>
    <mergeCell ref="C7:E7"/>
    <mergeCell ref="C8:E8"/>
    <mergeCell ref="O8:Q8"/>
    <mergeCell ref="C9:C11"/>
    <mergeCell ref="D9:E9"/>
    <mergeCell ref="B1:L1"/>
    <mergeCell ref="F4:H4"/>
    <mergeCell ref="I4:I5"/>
    <mergeCell ref="J4:J5"/>
    <mergeCell ref="K4:L4"/>
    <mergeCell ref="N4:N18"/>
    <mergeCell ref="C12:C14"/>
    <mergeCell ref="D12:E12"/>
    <mergeCell ref="C18:C20"/>
    <mergeCell ref="D18:E18"/>
    <mergeCell ref="O9:O11"/>
    <mergeCell ref="P9:Q9"/>
    <mergeCell ref="D10:E10"/>
    <mergeCell ref="P10:Q10"/>
    <mergeCell ref="D11:E11"/>
    <mergeCell ref="P11:Q11"/>
    <mergeCell ref="O4:O7"/>
    <mergeCell ref="P4:Q4"/>
    <mergeCell ref="P5:P7"/>
    <mergeCell ref="O12:O17"/>
    <mergeCell ref="P12:Q12"/>
    <mergeCell ref="D13:E13"/>
    <mergeCell ref="P13:P17"/>
    <mergeCell ref="D14:E14"/>
    <mergeCell ref="C15:C17"/>
    <mergeCell ref="D15:E15"/>
    <mergeCell ref="D16:E16"/>
    <mergeCell ref="D17:E17"/>
    <mergeCell ref="O18:Q18"/>
    <mergeCell ref="D19:E19"/>
    <mergeCell ref="N19:N44"/>
    <mergeCell ref="O19:Q19"/>
    <mergeCell ref="D20:E20"/>
    <mergeCell ref="O20:O22"/>
    <mergeCell ref="P20:Q20"/>
    <mergeCell ref="C21:E21"/>
    <mergeCell ref="P21:Q21"/>
    <mergeCell ref="D26:E26"/>
    <mergeCell ref="D27:E27"/>
    <mergeCell ref="D28:E28"/>
    <mergeCell ref="D29:E29"/>
    <mergeCell ref="O29:O38"/>
    <mergeCell ref="P29:Q29"/>
    <mergeCell ref="C30:C32"/>
    <mergeCell ref="D30:E30"/>
    <mergeCell ref="P30:Q30"/>
    <mergeCell ref="D31:E31"/>
    <mergeCell ref="P31:P34"/>
    <mergeCell ref="O23:O28"/>
    <mergeCell ref="P23:Q23"/>
    <mergeCell ref="P24:Q24"/>
    <mergeCell ref="D25:E25"/>
    <mergeCell ref="P25:P28"/>
    <mergeCell ref="C26:C29"/>
    <mergeCell ref="D32:E32"/>
    <mergeCell ref="C33:E33"/>
    <mergeCell ref="C34:C35"/>
    <mergeCell ref="D34:E34"/>
    <mergeCell ref="D35:E35"/>
    <mergeCell ref="P35:P38"/>
    <mergeCell ref="C36:C41"/>
    <mergeCell ref="D36:D40"/>
    <mergeCell ref="O39:O43"/>
    <mergeCell ref="P39:Q39"/>
    <mergeCell ref="P40:Q40"/>
    <mergeCell ref="D41:E41"/>
    <mergeCell ref="P41:Q41"/>
    <mergeCell ref="C42:E42"/>
    <mergeCell ref="P42:Q42"/>
    <mergeCell ref="B43:B102"/>
    <mergeCell ref="C43:C46"/>
    <mergeCell ref="D43:E43"/>
    <mergeCell ref="P43:Q43"/>
    <mergeCell ref="D44:D46"/>
    <mergeCell ref="B22:B42"/>
    <mergeCell ref="C22:C25"/>
    <mergeCell ref="D22:D24"/>
    <mergeCell ref="P22:Q22"/>
    <mergeCell ref="O44:Q44"/>
    <mergeCell ref="N45:N58"/>
    <mergeCell ref="O45:Q45"/>
    <mergeCell ref="O46:Q46"/>
    <mergeCell ref="C47:C51"/>
    <mergeCell ref="D47:D50"/>
    <mergeCell ref="O47:O51"/>
    <mergeCell ref="P47:Q47"/>
    <mergeCell ref="P48:Q48"/>
    <mergeCell ref="P49:P51"/>
    <mergeCell ref="D51:E51"/>
    <mergeCell ref="C52:C55"/>
    <mergeCell ref="D52:E52"/>
    <mergeCell ref="O52:O54"/>
    <mergeCell ref="P52:Q52"/>
    <mergeCell ref="D53:E53"/>
    <mergeCell ref="P53:Q53"/>
    <mergeCell ref="D54:E54"/>
    <mergeCell ref="P54:Q54"/>
    <mergeCell ref="D55:E55"/>
    <mergeCell ref="O55:Q55"/>
    <mergeCell ref="C56:C65"/>
    <mergeCell ref="D56:D58"/>
    <mergeCell ref="O56:O57"/>
    <mergeCell ref="P56:Q56"/>
    <mergeCell ref="P57:Q57"/>
    <mergeCell ref="O58:Q58"/>
    <mergeCell ref="D59:D61"/>
    <mergeCell ref="N59:N71"/>
    <mergeCell ref="O59:Q59"/>
    <mergeCell ref="O60:O62"/>
    <mergeCell ref="P60:Q60"/>
    <mergeCell ref="P61:Q61"/>
    <mergeCell ref="D62:D64"/>
    <mergeCell ref="P62:Q62"/>
    <mergeCell ref="O63:O65"/>
    <mergeCell ref="P63:Q63"/>
    <mergeCell ref="P64:Q64"/>
    <mergeCell ref="D65:E65"/>
    <mergeCell ref="P65:Q65"/>
    <mergeCell ref="O71:Q71"/>
    <mergeCell ref="N72:N78"/>
    <mergeCell ref="O72:Q72"/>
    <mergeCell ref="D73:D75"/>
    <mergeCell ref="O73:O75"/>
    <mergeCell ref="P73:Q73"/>
    <mergeCell ref="P74:Q74"/>
    <mergeCell ref="P75:Q75"/>
    <mergeCell ref="D76:D79"/>
    <mergeCell ref="O76:Q76"/>
    <mergeCell ref="D69:D72"/>
    <mergeCell ref="P69:Q69"/>
    <mergeCell ref="P70:Q70"/>
    <mergeCell ref="O77:Q77"/>
    <mergeCell ref="O78:Q78"/>
    <mergeCell ref="N79:N92"/>
    <mergeCell ref="O79:O82"/>
    <mergeCell ref="P79:Q79"/>
    <mergeCell ref="C80:C93"/>
    <mergeCell ref="D80:D82"/>
    <mergeCell ref="P80:Q80"/>
    <mergeCell ref="P81:Q81"/>
    <mergeCell ref="P82:Q82"/>
    <mergeCell ref="C66:C79"/>
    <mergeCell ref="D66:D68"/>
    <mergeCell ref="O66:O67"/>
    <mergeCell ref="P66:Q66"/>
    <mergeCell ref="P67:Q67"/>
    <mergeCell ref="O68:O70"/>
    <mergeCell ref="P68:Q68"/>
    <mergeCell ref="D87:D91"/>
    <mergeCell ref="O87:Q87"/>
    <mergeCell ref="O88:Q88"/>
    <mergeCell ref="O89:Q89"/>
    <mergeCell ref="O90:O91"/>
    <mergeCell ref="P90:Q90"/>
    <mergeCell ref="P91:Q91"/>
    <mergeCell ref="D83:D86"/>
    <mergeCell ref="O83:Q83"/>
    <mergeCell ref="O84:O86"/>
    <mergeCell ref="P84:Q84"/>
    <mergeCell ref="P85:Q85"/>
    <mergeCell ref="P86:Q86"/>
    <mergeCell ref="D92:E92"/>
    <mergeCell ref="O92:Q92"/>
    <mergeCell ref="D93:E93"/>
    <mergeCell ref="N93:N96"/>
    <mergeCell ref="O93:Q93"/>
    <mergeCell ref="C94:C98"/>
    <mergeCell ref="D94:D96"/>
    <mergeCell ref="O94:Q94"/>
    <mergeCell ref="O95:Q95"/>
    <mergeCell ref="O96:Q96"/>
    <mergeCell ref="C102:E102"/>
    <mergeCell ref="N105:N106"/>
    <mergeCell ref="O105:O106"/>
    <mergeCell ref="P105:P106"/>
    <mergeCell ref="D97:E97"/>
    <mergeCell ref="N97:Q97"/>
    <mergeCell ref="D98:E98"/>
    <mergeCell ref="C99:C101"/>
    <mergeCell ref="D99:E99"/>
    <mergeCell ref="D100:E100"/>
    <mergeCell ref="D101:E101"/>
  </mergeCells>
  <phoneticPr fontId="2"/>
  <printOptions horizontalCentered="1"/>
  <pageMargins left="0" right="0" top="0.19685039370078741" bottom="0.19685039370078741" header="0" footer="0"/>
  <pageSetup paperSize="9" scale="7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55E93-42FE-4DD5-9A30-AA91DA068335}">
  <sheetPr>
    <pageSetUpPr fitToPage="1"/>
  </sheetPr>
  <dimension ref="A1:X107"/>
  <sheetViews>
    <sheetView tabSelected="1" topLeftCell="B1" zoomScaleNormal="100" zoomScaleSheetLayoutView="100" workbookViewId="0"/>
  </sheetViews>
  <sheetFormatPr defaultColWidth="9" defaultRowHeight="10.8" x14ac:dyDescent="0.15"/>
  <cols>
    <col min="1" max="1" width="0.21875" style="2" hidden="1" customWidth="1"/>
    <col min="2" max="2" width="2.77734375" style="2" customWidth="1"/>
    <col min="3" max="3" width="3.109375" style="2" customWidth="1"/>
    <col min="4" max="4" width="3.109375" style="65" customWidth="1"/>
    <col min="5" max="5" width="6.6640625" style="65" customWidth="1"/>
    <col min="6" max="6" width="9.109375" style="3" customWidth="1"/>
    <col min="7" max="7" width="7.109375" style="3" customWidth="1"/>
    <col min="8" max="10" width="9.109375" style="3" customWidth="1"/>
    <col min="11" max="12" width="8.109375" style="3" customWidth="1"/>
    <col min="13" max="13" width="3.77734375" style="2" customWidth="1"/>
    <col min="14" max="14" width="2.77734375" style="2" customWidth="1"/>
    <col min="15" max="15" width="3.109375" style="2" customWidth="1"/>
    <col min="16" max="16" width="3.109375" style="65" customWidth="1"/>
    <col min="17" max="17" width="6.6640625" style="65" customWidth="1"/>
    <col min="18" max="18" width="9.109375" style="3" customWidth="1"/>
    <col min="19" max="19" width="7.109375" style="3" customWidth="1"/>
    <col min="20" max="22" width="9.109375" style="3" customWidth="1"/>
    <col min="23" max="24" width="8.109375" style="3" customWidth="1"/>
    <col min="25" max="16384" width="9" style="2"/>
  </cols>
  <sheetData>
    <row r="1" spans="1:24" ht="17.25" customHeight="1" x14ac:dyDescent="0.2">
      <c r="A1" s="1"/>
      <c r="B1" s="82" t="s">
        <v>0</v>
      </c>
      <c r="C1" s="82"/>
      <c r="D1" s="82"/>
      <c r="E1" s="82"/>
      <c r="F1" s="82"/>
      <c r="G1" s="82"/>
      <c r="H1" s="82"/>
      <c r="I1" s="82"/>
      <c r="J1" s="82"/>
      <c r="K1" s="82"/>
      <c r="L1" s="82"/>
      <c r="N1" s="3"/>
      <c r="O1" s="3"/>
      <c r="P1" s="3"/>
      <c r="Q1" s="3"/>
    </row>
    <row r="2" spans="1:24" s="5" customFormat="1" ht="6" customHeight="1" x14ac:dyDescent="0.15">
      <c r="A2" s="4"/>
      <c r="D2" s="6"/>
      <c r="E2" s="6"/>
      <c r="F2" s="7"/>
      <c r="G2" s="7"/>
      <c r="H2" s="7"/>
      <c r="I2" s="7"/>
      <c r="J2" s="7"/>
      <c r="K2" s="7"/>
      <c r="L2" s="7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s="5" customFormat="1" ht="9.9" customHeight="1" x14ac:dyDescent="0.15">
      <c r="A3" s="4"/>
      <c r="B3" s="8" t="s">
        <v>214</v>
      </c>
      <c r="C3" s="8"/>
      <c r="D3" s="6"/>
      <c r="E3" s="6"/>
      <c r="F3" s="7"/>
      <c r="G3" s="7"/>
      <c r="H3" s="7"/>
      <c r="I3" s="7"/>
      <c r="J3" s="7"/>
      <c r="K3" s="7"/>
      <c r="L3" s="7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s="13" customFormat="1" ht="7.5" customHeight="1" x14ac:dyDescent="0.2">
      <c r="A4" s="9"/>
      <c r="B4" s="10"/>
      <c r="C4" s="11"/>
      <c r="D4" s="11"/>
      <c r="E4" s="12"/>
      <c r="F4" s="83" t="s">
        <v>2</v>
      </c>
      <c r="G4" s="84"/>
      <c r="H4" s="85"/>
      <c r="I4" s="86" t="s">
        <v>3</v>
      </c>
      <c r="J4" s="87" t="s">
        <v>4</v>
      </c>
      <c r="K4" s="83" t="s">
        <v>5</v>
      </c>
      <c r="L4" s="88"/>
      <c r="N4" s="66" t="s">
        <v>6</v>
      </c>
      <c r="O4" s="93" t="s">
        <v>7</v>
      </c>
      <c r="P4" s="94" t="s">
        <v>6</v>
      </c>
      <c r="Q4" s="95"/>
      <c r="R4" s="14">
        <v>110567</v>
      </c>
      <c r="S4" s="15">
        <v>5</v>
      </c>
      <c r="T4" s="16">
        <f t="shared" ref="T4:T17" si="0">SUM(R4:S4)</f>
        <v>110572</v>
      </c>
      <c r="U4" s="17">
        <v>391760</v>
      </c>
      <c r="V4" s="17">
        <v>2217</v>
      </c>
      <c r="W4" s="14">
        <v>2744</v>
      </c>
      <c r="X4" s="16">
        <f t="shared" ref="X4:X48" si="1">SUM(T4:V4)</f>
        <v>504549</v>
      </c>
    </row>
    <row r="5" spans="1:24" s="13" customFormat="1" ht="7.5" customHeight="1" x14ac:dyDescent="0.2">
      <c r="A5" s="9"/>
      <c r="B5" s="18"/>
      <c r="C5" s="19"/>
      <c r="D5" s="19"/>
      <c r="E5" s="20"/>
      <c r="F5" s="21" t="s">
        <v>8</v>
      </c>
      <c r="G5" s="22" t="s">
        <v>9</v>
      </c>
      <c r="H5" s="23" t="s">
        <v>10</v>
      </c>
      <c r="I5" s="86"/>
      <c r="J5" s="87"/>
      <c r="K5" s="21" t="s">
        <v>11</v>
      </c>
      <c r="L5" s="24"/>
      <c r="N5" s="67"/>
      <c r="O5" s="79"/>
      <c r="P5" s="96" t="s">
        <v>12</v>
      </c>
      <c r="Q5" s="25" t="s">
        <v>13</v>
      </c>
      <c r="R5" s="26">
        <v>61674</v>
      </c>
      <c r="S5" s="27">
        <v>2</v>
      </c>
      <c r="T5" s="28">
        <f t="shared" si="0"/>
        <v>61676</v>
      </c>
      <c r="U5" s="29">
        <v>172070</v>
      </c>
      <c r="V5" s="29">
        <v>1134</v>
      </c>
      <c r="W5" s="26">
        <v>1054</v>
      </c>
      <c r="X5" s="28">
        <f t="shared" si="1"/>
        <v>234880</v>
      </c>
    </row>
    <row r="6" spans="1:24" s="13" customFormat="1" ht="7.5" customHeight="1" x14ac:dyDescent="0.2">
      <c r="A6" s="9"/>
      <c r="B6" s="66" t="s">
        <v>14</v>
      </c>
      <c r="C6" s="69" t="s">
        <v>15</v>
      </c>
      <c r="D6" s="70"/>
      <c r="E6" s="71"/>
      <c r="F6" s="14">
        <v>93618</v>
      </c>
      <c r="G6" s="15">
        <v>9</v>
      </c>
      <c r="H6" s="16">
        <f t="shared" ref="H6:H54" si="2">SUM(F6:G6)</f>
        <v>93627</v>
      </c>
      <c r="I6" s="17">
        <v>427765</v>
      </c>
      <c r="J6" s="17">
        <v>3627</v>
      </c>
      <c r="K6" s="14">
        <v>12906</v>
      </c>
      <c r="L6" s="16">
        <f t="shared" ref="L6:L54" si="3">SUM(H6:J6)</f>
        <v>525019</v>
      </c>
      <c r="N6" s="67"/>
      <c r="O6" s="79"/>
      <c r="P6" s="97"/>
      <c r="Q6" s="30" t="s">
        <v>16</v>
      </c>
      <c r="R6" s="26">
        <v>31562</v>
      </c>
      <c r="S6" s="27">
        <v>2</v>
      </c>
      <c r="T6" s="28">
        <f t="shared" si="0"/>
        <v>31564</v>
      </c>
      <c r="U6" s="29">
        <v>79113</v>
      </c>
      <c r="V6" s="29">
        <v>330</v>
      </c>
      <c r="W6" s="26">
        <v>510</v>
      </c>
      <c r="X6" s="28">
        <f t="shared" si="1"/>
        <v>111007</v>
      </c>
    </row>
    <row r="7" spans="1:24" s="13" customFormat="1" ht="7.5" customHeight="1" x14ac:dyDescent="0.2">
      <c r="A7" s="9"/>
      <c r="B7" s="67"/>
      <c r="C7" s="72" t="s">
        <v>17</v>
      </c>
      <c r="D7" s="73"/>
      <c r="E7" s="74"/>
      <c r="F7" s="26">
        <v>28718</v>
      </c>
      <c r="G7" s="27">
        <v>1</v>
      </c>
      <c r="H7" s="28">
        <f t="shared" si="2"/>
        <v>28719</v>
      </c>
      <c r="I7" s="29">
        <v>97203</v>
      </c>
      <c r="J7" s="29">
        <v>542</v>
      </c>
      <c r="K7" s="26">
        <v>1122</v>
      </c>
      <c r="L7" s="28">
        <f t="shared" si="3"/>
        <v>126464</v>
      </c>
      <c r="N7" s="67"/>
      <c r="O7" s="80"/>
      <c r="P7" s="98"/>
      <c r="Q7" s="30" t="s">
        <v>10</v>
      </c>
      <c r="R7" s="26">
        <f>SUM(R5:R6)</f>
        <v>93236</v>
      </c>
      <c r="S7" s="27">
        <f>SUM(S5:S6)</f>
        <v>4</v>
      </c>
      <c r="T7" s="28">
        <f t="shared" si="0"/>
        <v>93240</v>
      </c>
      <c r="U7" s="29">
        <f t="shared" ref="U7:W7" si="4">SUM(U5:U6)</f>
        <v>251183</v>
      </c>
      <c r="V7" s="29">
        <f t="shared" si="4"/>
        <v>1464</v>
      </c>
      <c r="W7" s="26">
        <f t="shared" si="4"/>
        <v>1564</v>
      </c>
      <c r="X7" s="28">
        <f t="shared" si="1"/>
        <v>345887</v>
      </c>
    </row>
    <row r="8" spans="1:24" s="13" customFormat="1" ht="7.5" customHeight="1" x14ac:dyDescent="0.2">
      <c r="A8" s="9"/>
      <c r="B8" s="67"/>
      <c r="C8" s="72" t="s">
        <v>18</v>
      </c>
      <c r="D8" s="73"/>
      <c r="E8" s="74"/>
      <c r="F8" s="26">
        <v>42727</v>
      </c>
      <c r="G8" s="27">
        <v>4</v>
      </c>
      <c r="H8" s="28">
        <f t="shared" si="2"/>
        <v>42731</v>
      </c>
      <c r="I8" s="29">
        <v>125659</v>
      </c>
      <c r="J8" s="29">
        <v>825</v>
      </c>
      <c r="K8" s="26">
        <v>1890</v>
      </c>
      <c r="L8" s="28">
        <f>SUM(H8:J8)</f>
        <v>169215</v>
      </c>
      <c r="N8" s="67"/>
      <c r="O8" s="75" t="s">
        <v>19</v>
      </c>
      <c r="P8" s="76"/>
      <c r="Q8" s="77"/>
      <c r="R8" s="26">
        <v>84534</v>
      </c>
      <c r="S8" s="27">
        <v>9</v>
      </c>
      <c r="T8" s="28">
        <f t="shared" si="0"/>
        <v>84543</v>
      </c>
      <c r="U8" s="29">
        <v>296034</v>
      </c>
      <c r="V8" s="29">
        <v>1298</v>
      </c>
      <c r="W8" s="26">
        <v>2233</v>
      </c>
      <c r="X8" s="28">
        <f t="shared" si="1"/>
        <v>381875</v>
      </c>
    </row>
    <row r="9" spans="1:24" s="13" customFormat="1" ht="7.5" customHeight="1" x14ac:dyDescent="0.2">
      <c r="A9" s="9"/>
      <c r="B9" s="67"/>
      <c r="C9" s="78" t="s">
        <v>20</v>
      </c>
      <c r="D9" s="81" t="s">
        <v>21</v>
      </c>
      <c r="E9" s="74"/>
      <c r="F9" s="26">
        <v>22538</v>
      </c>
      <c r="G9" s="27">
        <v>2</v>
      </c>
      <c r="H9" s="28">
        <f t="shared" si="2"/>
        <v>22540</v>
      </c>
      <c r="I9" s="29">
        <v>57007</v>
      </c>
      <c r="J9" s="29">
        <v>315</v>
      </c>
      <c r="K9" s="26">
        <v>612</v>
      </c>
      <c r="L9" s="28">
        <f t="shared" si="3"/>
        <v>79862</v>
      </c>
      <c r="N9" s="67"/>
      <c r="O9" s="92" t="s">
        <v>22</v>
      </c>
      <c r="P9" s="76" t="s">
        <v>23</v>
      </c>
      <c r="Q9" s="77"/>
      <c r="R9" s="26">
        <v>55428</v>
      </c>
      <c r="S9" s="27">
        <v>5</v>
      </c>
      <c r="T9" s="28">
        <f t="shared" si="0"/>
        <v>55433</v>
      </c>
      <c r="U9" s="29">
        <v>154749</v>
      </c>
      <c r="V9" s="29">
        <v>774</v>
      </c>
      <c r="W9" s="26">
        <v>1112</v>
      </c>
      <c r="X9" s="28">
        <f t="shared" si="1"/>
        <v>210956</v>
      </c>
    </row>
    <row r="10" spans="1:24" s="13" customFormat="1" ht="7.5" customHeight="1" x14ac:dyDescent="0.2">
      <c r="A10" s="9"/>
      <c r="B10" s="67"/>
      <c r="C10" s="79"/>
      <c r="D10" s="76" t="s">
        <v>24</v>
      </c>
      <c r="E10" s="77"/>
      <c r="F10" s="26">
        <v>6589</v>
      </c>
      <c r="G10" s="27">
        <v>1</v>
      </c>
      <c r="H10" s="28">
        <f>SUM(F10:G10)</f>
        <v>6590</v>
      </c>
      <c r="I10" s="29">
        <v>38499</v>
      </c>
      <c r="J10" s="29">
        <v>180</v>
      </c>
      <c r="K10" s="26">
        <v>444</v>
      </c>
      <c r="L10" s="28">
        <f>SUM(H10:J10)</f>
        <v>45269</v>
      </c>
      <c r="N10" s="67"/>
      <c r="O10" s="92"/>
      <c r="P10" s="76" t="s">
        <v>25</v>
      </c>
      <c r="Q10" s="77"/>
      <c r="R10" s="26">
        <v>29216</v>
      </c>
      <c r="S10" s="27">
        <v>9</v>
      </c>
      <c r="T10" s="28">
        <f t="shared" si="0"/>
        <v>29225</v>
      </c>
      <c r="U10" s="26">
        <v>133033</v>
      </c>
      <c r="V10" s="26">
        <v>748</v>
      </c>
      <c r="W10" s="26">
        <v>1688</v>
      </c>
      <c r="X10" s="28">
        <f t="shared" si="1"/>
        <v>163006</v>
      </c>
    </row>
    <row r="11" spans="1:24" s="13" customFormat="1" ht="7.5" customHeight="1" x14ac:dyDescent="0.2">
      <c r="A11" s="9"/>
      <c r="B11" s="67"/>
      <c r="C11" s="80"/>
      <c r="D11" s="76" t="s">
        <v>10</v>
      </c>
      <c r="E11" s="77"/>
      <c r="F11" s="26">
        <f>SUM(F9:F10)</f>
        <v>29127</v>
      </c>
      <c r="G11" s="27">
        <f>SUM(G9:G10)</f>
        <v>3</v>
      </c>
      <c r="H11" s="28">
        <f>SUM(F11:G11)</f>
        <v>29130</v>
      </c>
      <c r="I11" s="29">
        <f t="shared" ref="I11:K11" si="5">SUM(I9:I10)</f>
        <v>95506</v>
      </c>
      <c r="J11" s="29">
        <f t="shared" si="5"/>
        <v>495</v>
      </c>
      <c r="K11" s="26">
        <f t="shared" si="5"/>
        <v>1056</v>
      </c>
      <c r="L11" s="28">
        <f>SUM(H11:J11)</f>
        <v>125131</v>
      </c>
      <c r="N11" s="67"/>
      <c r="O11" s="92"/>
      <c r="P11" s="76" t="s">
        <v>10</v>
      </c>
      <c r="Q11" s="77"/>
      <c r="R11" s="26">
        <f>SUM(R9:R10)</f>
        <v>84644</v>
      </c>
      <c r="S11" s="27">
        <f>SUM(S9:S10)</f>
        <v>14</v>
      </c>
      <c r="T11" s="28">
        <f t="shared" si="0"/>
        <v>84658</v>
      </c>
      <c r="U11" s="29">
        <f t="shared" ref="U11:W11" si="6">SUM(U9:U10)</f>
        <v>287782</v>
      </c>
      <c r="V11" s="29">
        <f t="shared" si="6"/>
        <v>1522</v>
      </c>
      <c r="W11" s="26">
        <f t="shared" si="6"/>
        <v>2800</v>
      </c>
      <c r="X11" s="28">
        <f t="shared" si="1"/>
        <v>373962</v>
      </c>
    </row>
    <row r="12" spans="1:24" s="13" customFormat="1" ht="7.5" customHeight="1" x14ac:dyDescent="0.2">
      <c r="A12" s="9"/>
      <c r="B12" s="67"/>
      <c r="C12" s="89" t="s">
        <v>26</v>
      </c>
      <c r="D12" s="81" t="s">
        <v>27</v>
      </c>
      <c r="E12" s="74"/>
      <c r="F12" s="26">
        <v>16245</v>
      </c>
      <c r="G12" s="27">
        <v>1</v>
      </c>
      <c r="H12" s="28">
        <f t="shared" si="2"/>
        <v>16246</v>
      </c>
      <c r="I12" s="29">
        <v>58815</v>
      </c>
      <c r="J12" s="29">
        <v>290</v>
      </c>
      <c r="K12" s="26">
        <v>700</v>
      </c>
      <c r="L12" s="28">
        <f t="shared" si="3"/>
        <v>75351</v>
      </c>
      <c r="N12" s="67"/>
      <c r="O12" s="92" t="s">
        <v>28</v>
      </c>
      <c r="P12" s="76" t="s">
        <v>29</v>
      </c>
      <c r="Q12" s="77"/>
      <c r="R12" s="26">
        <v>151597</v>
      </c>
      <c r="S12" s="27">
        <v>25</v>
      </c>
      <c r="T12" s="28">
        <f t="shared" si="0"/>
        <v>151622</v>
      </c>
      <c r="U12" s="29">
        <v>300680</v>
      </c>
      <c r="V12" s="29">
        <v>2037</v>
      </c>
      <c r="W12" s="26">
        <v>2573</v>
      </c>
      <c r="X12" s="28">
        <f t="shared" si="1"/>
        <v>454339</v>
      </c>
    </row>
    <row r="13" spans="1:24" s="13" customFormat="1" ht="7.5" customHeight="1" x14ac:dyDescent="0.2">
      <c r="A13" s="9"/>
      <c r="B13" s="67"/>
      <c r="C13" s="90"/>
      <c r="D13" s="81" t="s">
        <v>30</v>
      </c>
      <c r="E13" s="74"/>
      <c r="F13" s="26">
        <v>5776</v>
      </c>
      <c r="G13" s="27">
        <v>1</v>
      </c>
      <c r="H13" s="28">
        <f t="shared" si="2"/>
        <v>5777</v>
      </c>
      <c r="I13" s="29">
        <v>10388</v>
      </c>
      <c r="J13" s="29">
        <v>68</v>
      </c>
      <c r="K13" s="26">
        <v>147</v>
      </c>
      <c r="L13" s="28">
        <f t="shared" si="3"/>
        <v>16233</v>
      </c>
      <c r="N13" s="67"/>
      <c r="O13" s="92"/>
      <c r="P13" s="99" t="s">
        <v>31</v>
      </c>
      <c r="Q13" s="30" t="s">
        <v>31</v>
      </c>
      <c r="R13" s="31">
        <v>83121</v>
      </c>
      <c r="S13" s="32">
        <v>12</v>
      </c>
      <c r="T13" s="28">
        <f t="shared" si="0"/>
        <v>83133</v>
      </c>
      <c r="U13" s="33">
        <v>166932</v>
      </c>
      <c r="V13" s="33">
        <v>1150</v>
      </c>
      <c r="W13" s="31">
        <v>1695</v>
      </c>
      <c r="X13" s="28">
        <f t="shared" si="1"/>
        <v>251215</v>
      </c>
    </row>
    <row r="14" spans="1:24" s="13" customFormat="1" ht="7.5" customHeight="1" x14ac:dyDescent="0.2">
      <c r="A14" s="9"/>
      <c r="B14" s="67"/>
      <c r="C14" s="91"/>
      <c r="D14" s="76" t="s">
        <v>10</v>
      </c>
      <c r="E14" s="77"/>
      <c r="F14" s="26">
        <f>SUM(F12:F13)</f>
        <v>22021</v>
      </c>
      <c r="G14" s="27">
        <f>SUM(G12:G13)</f>
        <v>2</v>
      </c>
      <c r="H14" s="28">
        <f t="shared" si="2"/>
        <v>22023</v>
      </c>
      <c r="I14" s="29">
        <f t="shared" ref="I14:J14" si="7">SUM(I12:I13)</f>
        <v>69203</v>
      </c>
      <c r="J14" s="29">
        <f t="shared" si="7"/>
        <v>358</v>
      </c>
      <c r="K14" s="26">
        <f>SUM(K12:K13)</f>
        <v>847</v>
      </c>
      <c r="L14" s="28">
        <f t="shared" si="3"/>
        <v>91584</v>
      </c>
      <c r="N14" s="67"/>
      <c r="O14" s="92"/>
      <c r="P14" s="100"/>
      <c r="Q14" s="30" t="s">
        <v>32</v>
      </c>
      <c r="R14" s="31">
        <v>26020</v>
      </c>
      <c r="S14" s="32">
        <v>5</v>
      </c>
      <c r="T14" s="28">
        <f t="shared" si="0"/>
        <v>26025</v>
      </c>
      <c r="U14" s="33">
        <v>59222</v>
      </c>
      <c r="V14" s="33">
        <v>351</v>
      </c>
      <c r="W14" s="31">
        <v>496</v>
      </c>
      <c r="X14" s="28">
        <f t="shared" si="1"/>
        <v>85598</v>
      </c>
    </row>
    <row r="15" spans="1:24" s="13" customFormat="1" ht="7.5" customHeight="1" x14ac:dyDescent="0.2">
      <c r="A15" s="9"/>
      <c r="B15" s="67"/>
      <c r="C15" s="78" t="s">
        <v>33</v>
      </c>
      <c r="D15" s="81" t="s">
        <v>34</v>
      </c>
      <c r="E15" s="74"/>
      <c r="F15" s="26">
        <v>8723</v>
      </c>
      <c r="G15" s="27">
        <v>1</v>
      </c>
      <c r="H15" s="28">
        <f t="shared" si="2"/>
        <v>8724</v>
      </c>
      <c r="I15" s="29">
        <v>41806</v>
      </c>
      <c r="J15" s="29">
        <v>183</v>
      </c>
      <c r="K15" s="26">
        <v>568</v>
      </c>
      <c r="L15" s="28">
        <f t="shared" si="3"/>
        <v>50713</v>
      </c>
      <c r="N15" s="67"/>
      <c r="O15" s="92"/>
      <c r="P15" s="100"/>
      <c r="Q15" s="30" t="s">
        <v>35</v>
      </c>
      <c r="R15" s="31">
        <v>15442</v>
      </c>
      <c r="S15" s="32">
        <v>1</v>
      </c>
      <c r="T15" s="28">
        <f t="shared" si="0"/>
        <v>15443</v>
      </c>
      <c r="U15" s="33">
        <v>34956</v>
      </c>
      <c r="V15" s="33">
        <v>161</v>
      </c>
      <c r="W15" s="31">
        <v>277</v>
      </c>
      <c r="X15" s="28">
        <f t="shared" si="1"/>
        <v>50560</v>
      </c>
    </row>
    <row r="16" spans="1:24" s="13" customFormat="1" ht="7.5" customHeight="1" x14ac:dyDescent="0.2">
      <c r="A16" s="9"/>
      <c r="B16" s="67"/>
      <c r="C16" s="79"/>
      <c r="D16" s="73" t="s">
        <v>36</v>
      </c>
      <c r="E16" s="74"/>
      <c r="F16" s="26">
        <v>18359</v>
      </c>
      <c r="G16" s="27">
        <v>2</v>
      </c>
      <c r="H16" s="28">
        <f>SUM(F16:G16)</f>
        <v>18361</v>
      </c>
      <c r="I16" s="29">
        <v>39204</v>
      </c>
      <c r="J16" s="29">
        <v>213</v>
      </c>
      <c r="K16" s="26">
        <v>485</v>
      </c>
      <c r="L16" s="28">
        <f t="shared" si="3"/>
        <v>57778</v>
      </c>
      <c r="N16" s="67"/>
      <c r="O16" s="92"/>
      <c r="P16" s="100"/>
      <c r="Q16" s="30" t="s">
        <v>37</v>
      </c>
      <c r="R16" s="31">
        <v>28205</v>
      </c>
      <c r="S16" s="32">
        <v>7</v>
      </c>
      <c r="T16" s="28">
        <f t="shared" si="0"/>
        <v>28212</v>
      </c>
      <c r="U16" s="33">
        <v>48737</v>
      </c>
      <c r="V16" s="33">
        <v>390</v>
      </c>
      <c r="W16" s="31">
        <v>387</v>
      </c>
      <c r="X16" s="28">
        <f>SUM(T16:V16)</f>
        <v>77339</v>
      </c>
    </row>
    <row r="17" spans="1:24" s="13" customFormat="1" ht="7.5" customHeight="1" x14ac:dyDescent="0.2">
      <c r="A17" s="9"/>
      <c r="B17" s="67"/>
      <c r="C17" s="80"/>
      <c r="D17" s="73" t="s">
        <v>10</v>
      </c>
      <c r="E17" s="74"/>
      <c r="F17" s="26">
        <f>SUM(F15:F16)</f>
        <v>27082</v>
      </c>
      <c r="G17" s="27">
        <f>SUM(G15:G16)</f>
        <v>3</v>
      </c>
      <c r="H17" s="28">
        <f t="shared" si="2"/>
        <v>27085</v>
      </c>
      <c r="I17" s="29">
        <f t="shared" ref="I17:K17" si="8">SUM(I15:I16)</f>
        <v>81010</v>
      </c>
      <c r="J17" s="29">
        <f t="shared" si="8"/>
        <v>396</v>
      </c>
      <c r="K17" s="26">
        <f t="shared" si="8"/>
        <v>1053</v>
      </c>
      <c r="L17" s="28">
        <f t="shared" si="3"/>
        <v>108491</v>
      </c>
      <c r="N17" s="67"/>
      <c r="O17" s="92"/>
      <c r="P17" s="100"/>
      <c r="Q17" s="30" t="s">
        <v>10</v>
      </c>
      <c r="R17" s="26">
        <f>SUM(R13:R16)</f>
        <v>152788</v>
      </c>
      <c r="S17" s="27">
        <f>SUM(S13:S16)</f>
        <v>25</v>
      </c>
      <c r="T17" s="28">
        <f t="shared" si="0"/>
        <v>152813</v>
      </c>
      <c r="U17" s="29">
        <f>SUM(U13:U16)</f>
        <v>309847</v>
      </c>
      <c r="V17" s="29">
        <f>SUM(V13:V16)</f>
        <v>2052</v>
      </c>
      <c r="W17" s="26">
        <f>SUM(W13:W16)</f>
        <v>2855</v>
      </c>
      <c r="X17" s="28">
        <f>SUM(T17:V17)</f>
        <v>464712</v>
      </c>
    </row>
    <row r="18" spans="1:24" s="13" customFormat="1" ht="7.5" customHeight="1" x14ac:dyDescent="0.2">
      <c r="A18" s="9"/>
      <c r="B18" s="67"/>
      <c r="C18" s="89" t="s">
        <v>38</v>
      </c>
      <c r="D18" s="81" t="s">
        <v>39</v>
      </c>
      <c r="E18" s="74"/>
      <c r="F18" s="26">
        <v>22513</v>
      </c>
      <c r="G18" s="27">
        <v>2</v>
      </c>
      <c r="H18" s="28">
        <f t="shared" si="2"/>
        <v>22515</v>
      </c>
      <c r="I18" s="29">
        <v>59291</v>
      </c>
      <c r="J18" s="29">
        <v>361</v>
      </c>
      <c r="K18" s="26">
        <v>685</v>
      </c>
      <c r="L18" s="28">
        <f t="shared" si="3"/>
        <v>82167</v>
      </c>
      <c r="N18" s="68"/>
      <c r="O18" s="101" t="s">
        <v>40</v>
      </c>
      <c r="P18" s="102"/>
      <c r="Q18" s="103"/>
      <c r="R18" s="34">
        <f>SUM(R4,R11:R12,R17,R7:R8)</f>
        <v>677366</v>
      </c>
      <c r="S18" s="35">
        <f>SUM(S4,S11:S12,S17,S7:S8)</f>
        <v>82</v>
      </c>
      <c r="T18" s="36">
        <f t="shared" ref="T18" si="9">SUM(R18:S18)</f>
        <v>677448</v>
      </c>
      <c r="U18" s="34">
        <f>SUM(U4,U11:U12,U17,U7:U8)</f>
        <v>1837286</v>
      </c>
      <c r="V18" s="34">
        <f>SUM(V4,V11:V12,V17,V7:V8)</f>
        <v>10590</v>
      </c>
      <c r="W18" s="34">
        <f>SUM(W4,W11:W12,W17,W7:W8)</f>
        <v>14769</v>
      </c>
      <c r="X18" s="36">
        <f t="shared" ref="X18" si="10">SUM(T18:V18)</f>
        <v>2525324</v>
      </c>
    </row>
    <row r="19" spans="1:24" s="13" customFormat="1" ht="7.5" customHeight="1" x14ac:dyDescent="0.2">
      <c r="A19" s="9"/>
      <c r="B19" s="67"/>
      <c r="C19" s="90"/>
      <c r="D19" s="81" t="s">
        <v>30</v>
      </c>
      <c r="E19" s="74"/>
      <c r="F19" s="26">
        <v>2802</v>
      </c>
      <c r="G19" s="27">
        <v>0</v>
      </c>
      <c r="H19" s="28">
        <f t="shared" si="2"/>
        <v>2802</v>
      </c>
      <c r="I19" s="29">
        <v>4210</v>
      </c>
      <c r="J19" s="29">
        <v>36</v>
      </c>
      <c r="K19" s="26">
        <v>53</v>
      </c>
      <c r="L19" s="28">
        <f t="shared" si="3"/>
        <v>7048</v>
      </c>
      <c r="N19" s="66" t="s">
        <v>41</v>
      </c>
      <c r="O19" s="69" t="s">
        <v>42</v>
      </c>
      <c r="P19" s="70"/>
      <c r="Q19" s="71"/>
      <c r="R19" s="26">
        <v>78932</v>
      </c>
      <c r="S19" s="27">
        <v>4</v>
      </c>
      <c r="T19" s="28">
        <f t="shared" ref="T19:T82" si="11">SUM(R19:S19)</f>
        <v>78936</v>
      </c>
      <c r="U19" s="29">
        <v>213200</v>
      </c>
      <c r="V19" s="29">
        <v>1195</v>
      </c>
      <c r="W19" s="26">
        <v>1458</v>
      </c>
      <c r="X19" s="28">
        <f t="shared" si="1"/>
        <v>293331</v>
      </c>
    </row>
    <row r="20" spans="1:24" s="13" customFormat="1" ht="7.5" customHeight="1" x14ac:dyDescent="0.2">
      <c r="A20" s="9"/>
      <c r="B20" s="67"/>
      <c r="C20" s="91"/>
      <c r="D20" s="76" t="s">
        <v>10</v>
      </c>
      <c r="E20" s="77"/>
      <c r="F20" s="26">
        <f>SUM(F18:F19)</f>
        <v>25315</v>
      </c>
      <c r="G20" s="27">
        <f>SUM(G18:G19)</f>
        <v>2</v>
      </c>
      <c r="H20" s="28">
        <f t="shared" si="2"/>
        <v>25317</v>
      </c>
      <c r="I20" s="29">
        <f t="shared" ref="I20:K20" si="12">SUM(I18:I19)</f>
        <v>63501</v>
      </c>
      <c r="J20" s="29">
        <f t="shared" si="12"/>
        <v>397</v>
      </c>
      <c r="K20" s="26">
        <f t="shared" si="12"/>
        <v>738</v>
      </c>
      <c r="L20" s="28">
        <f t="shared" si="3"/>
        <v>89215</v>
      </c>
      <c r="N20" s="67"/>
      <c r="O20" s="78" t="s">
        <v>43</v>
      </c>
      <c r="P20" s="81" t="s">
        <v>44</v>
      </c>
      <c r="Q20" s="74"/>
      <c r="R20" s="26">
        <v>151700</v>
      </c>
      <c r="S20" s="27">
        <v>27</v>
      </c>
      <c r="T20" s="28">
        <f t="shared" si="11"/>
        <v>151727</v>
      </c>
      <c r="U20" s="29">
        <v>485606</v>
      </c>
      <c r="V20" s="29">
        <v>2395</v>
      </c>
      <c r="W20" s="26">
        <v>4766</v>
      </c>
      <c r="X20" s="28">
        <f t="shared" si="1"/>
        <v>639728</v>
      </c>
    </row>
    <row r="21" spans="1:24" s="13" customFormat="1" ht="7.5" customHeight="1" x14ac:dyDescent="0.2">
      <c r="A21" s="9"/>
      <c r="B21" s="68"/>
      <c r="C21" s="101" t="s">
        <v>40</v>
      </c>
      <c r="D21" s="102"/>
      <c r="E21" s="103"/>
      <c r="F21" s="34">
        <f>SUM(F6:F8,F11,F14,F17,F20)</f>
        <v>268608</v>
      </c>
      <c r="G21" s="37">
        <f>SUM(G6:G8,G11,G14,G17,G20)</f>
        <v>24</v>
      </c>
      <c r="H21" s="36">
        <f>SUM(F21:G21)</f>
        <v>268632</v>
      </c>
      <c r="I21" s="38">
        <f>SUM(I6:I8,I11,I14,I17,I20)</f>
        <v>959847</v>
      </c>
      <c r="J21" s="38">
        <f>SUM(J6:J8,J11,J14,J17,J20)</f>
        <v>6640</v>
      </c>
      <c r="K21" s="34">
        <f>SUM(K6:K8,K11,K14,K17,K20)</f>
        <v>19612</v>
      </c>
      <c r="L21" s="36">
        <f>SUM(H21:J21)</f>
        <v>1235119</v>
      </c>
      <c r="N21" s="67"/>
      <c r="O21" s="79"/>
      <c r="P21" s="81" t="s">
        <v>45</v>
      </c>
      <c r="Q21" s="74"/>
      <c r="R21" s="26">
        <v>22409</v>
      </c>
      <c r="S21" s="27">
        <v>5</v>
      </c>
      <c r="T21" s="28">
        <f t="shared" si="11"/>
        <v>22414</v>
      </c>
      <c r="U21" s="29">
        <v>39364</v>
      </c>
      <c r="V21" s="29">
        <v>278</v>
      </c>
      <c r="W21" s="26">
        <v>286</v>
      </c>
      <c r="X21" s="28">
        <f t="shared" si="1"/>
        <v>62056</v>
      </c>
    </row>
    <row r="22" spans="1:24" s="13" customFormat="1" ht="7.5" customHeight="1" x14ac:dyDescent="0.2">
      <c r="A22" s="9"/>
      <c r="B22" s="66" t="s">
        <v>46</v>
      </c>
      <c r="C22" s="93" t="s">
        <v>47</v>
      </c>
      <c r="D22" s="99" t="s">
        <v>48</v>
      </c>
      <c r="E22" s="30" t="s">
        <v>49</v>
      </c>
      <c r="F22" s="26">
        <v>64664</v>
      </c>
      <c r="G22" s="27">
        <v>3</v>
      </c>
      <c r="H22" s="28">
        <f t="shared" si="2"/>
        <v>64667</v>
      </c>
      <c r="I22" s="29">
        <v>158186</v>
      </c>
      <c r="J22" s="29">
        <v>1145</v>
      </c>
      <c r="K22" s="26">
        <v>1285</v>
      </c>
      <c r="L22" s="28">
        <f t="shared" si="3"/>
        <v>223998</v>
      </c>
      <c r="N22" s="67"/>
      <c r="O22" s="80"/>
      <c r="P22" s="81" t="s">
        <v>10</v>
      </c>
      <c r="Q22" s="74"/>
      <c r="R22" s="26">
        <f>SUM(R20:R21)</f>
        <v>174109</v>
      </c>
      <c r="S22" s="27">
        <f>SUM(S20:S21)</f>
        <v>32</v>
      </c>
      <c r="T22" s="28">
        <f t="shared" si="11"/>
        <v>174141</v>
      </c>
      <c r="U22" s="29">
        <f t="shared" ref="U22:W22" si="13">SUM(U20:U21)</f>
        <v>524970</v>
      </c>
      <c r="V22" s="29">
        <f t="shared" si="13"/>
        <v>2673</v>
      </c>
      <c r="W22" s="26">
        <f t="shared" si="13"/>
        <v>5052</v>
      </c>
      <c r="X22" s="28">
        <f t="shared" si="1"/>
        <v>701784</v>
      </c>
    </row>
    <row r="23" spans="1:24" s="13" customFormat="1" ht="7.5" customHeight="1" x14ac:dyDescent="0.2">
      <c r="A23" s="9"/>
      <c r="B23" s="67"/>
      <c r="C23" s="79"/>
      <c r="D23" s="100"/>
      <c r="E23" s="30" t="s">
        <v>50</v>
      </c>
      <c r="F23" s="26">
        <v>19034</v>
      </c>
      <c r="G23" s="27">
        <v>0</v>
      </c>
      <c r="H23" s="28">
        <f t="shared" si="2"/>
        <v>19034</v>
      </c>
      <c r="I23" s="29">
        <v>46774</v>
      </c>
      <c r="J23" s="29">
        <v>304</v>
      </c>
      <c r="K23" s="26">
        <v>343</v>
      </c>
      <c r="L23" s="28">
        <f t="shared" si="3"/>
        <v>66112</v>
      </c>
      <c r="N23" s="67"/>
      <c r="O23" s="78" t="s">
        <v>51</v>
      </c>
      <c r="P23" s="81" t="s">
        <v>52</v>
      </c>
      <c r="Q23" s="74"/>
      <c r="R23" s="26">
        <v>75913</v>
      </c>
      <c r="S23" s="27">
        <v>17</v>
      </c>
      <c r="T23" s="28">
        <f t="shared" si="11"/>
        <v>75930</v>
      </c>
      <c r="U23" s="29">
        <v>275323</v>
      </c>
      <c r="V23" s="29">
        <v>1238</v>
      </c>
      <c r="W23" s="26">
        <v>2499</v>
      </c>
      <c r="X23" s="28">
        <f t="shared" si="1"/>
        <v>352491</v>
      </c>
    </row>
    <row r="24" spans="1:24" s="13" customFormat="1" ht="7.5" customHeight="1" x14ac:dyDescent="0.2">
      <c r="A24" s="9"/>
      <c r="B24" s="67"/>
      <c r="C24" s="79"/>
      <c r="D24" s="100"/>
      <c r="E24" s="30" t="s">
        <v>10</v>
      </c>
      <c r="F24" s="26">
        <f>SUM(F22:F23)</f>
        <v>83698</v>
      </c>
      <c r="G24" s="27">
        <f>SUM(G22:G23)</f>
        <v>3</v>
      </c>
      <c r="H24" s="28">
        <f t="shared" si="2"/>
        <v>83701</v>
      </c>
      <c r="I24" s="29">
        <f t="shared" ref="I24:K24" si="14">SUM(I22:I23)</f>
        <v>204960</v>
      </c>
      <c r="J24" s="29">
        <f t="shared" si="14"/>
        <v>1449</v>
      </c>
      <c r="K24" s="26">
        <f t="shared" si="14"/>
        <v>1628</v>
      </c>
      <c r="L24" s="28">
        <f t="shared" si="3"/>
        <v>290110</v>
      </c>
      <c r="N24" s="67"/>
      <c r="O24" s="79"/>
      <c r="P24" s="81" t="s">
        <v>53</v>
      </c>
      <c r="Q24" s="74"/>
      <c r="R24" s="31">
        <v>104077</v>
      </c>
      <c r="S24" s="32">
        <v>17</v>
      </c>
      <c r="T24" s="39">
        <f t="shared" si="11"/>
        <v>104094</v>
      </c>
      <c r="U24" s="33">
        <v>375087</v>
      </c>
      <c r="V24" s="33">
        <v>1317</v>
      </c>
      <c r="W24" s="31">
        <v>3830</v>
      </c>
      <c r="X24" s="39">
        <f t="shared" si="1"/>
        <v>480498</v>
      </c>
    </row>
    <row r="25" spans="1:24" s="13" customFormat="1" ht="7.5" customHeight="1" x14ac:dyDescent="0.2">
      <c r="A25" s="9"/>
      <c r="B25" s="67"/>
      <c r="C25" s="80"/>
      <c r="D25" s="81" t="s">
        <v>54</v>
      </c>
      <c r="E25" s="74"/>
      <c r="F25" s="26">
        <v>51235</v>
      </c>
      <c r="G25" s="27">
        <v>0</v>
      </c>
      <c r="H25" s="28">
        <f t="shared" si="2"/>
        <v>51235</v>
      </c>
      <c r="I25" s="29">
        <v>120187</v>
      </c>
      <c r="J25" s="29">
        <v>842</v>
      </c>
      <c r="K25" s="26">
        <v>937</v>
      </c>
      <c r="L25" s="28">
        <f t="shared" si="3"/>
        <v>172264</v>
      </c>
      <c r="N25" s="67"/>
      <c r="O25" s="79"/>
      <c r="P25" s="96" t="s">
        <v>55</v>
      </c>
      <c r="Q25" s="30" t="s">
        <v>55</v>
      </c>
      <c r="R25" s="31">
        <v>17489</v>
      </c>
      <c r="S25" s="32">
        <v>1</v>
      </c>
      <c r="T25" s="39">
        <f t="shared" si="11"/>
        <v>17490</v>
      </c>
      <c r="U25" s="33">
        <v>62345</v>
      </c>
      <c r="V25" s="33">
        <v>347</v>
      </c>
      <c r="W25" s="31">
        <v>718</v>
      </c>
      <c r="X25" s="39">
        <f t="shared" si="1"/>
        <v>80182</v>
      </c>
    </row>
    <row r="26" spans="1:24" s="13" customFormat="1" ht="7.5" customHeight="1" x14ac:dyDescent="0.2">
      <c r="A26" s="9"/>
      <c r="B26" s="67"/>
      <c r="C26" s="92" t="s">
        <v>56</v>
      </c>
      <c r="D26" s="104" t="s">
        <v>57</v>
      </c>
      <c r="E26" s="105"/>
      <c r="F26" s="26">
        <v>74008</v>
      </c>
      <c r="G26" s="27">
        <v>6</v>
      </c>
      <c r="H26" s="28">
        <f t="shared" si="2"/>
        <v>74014</v>
      </c>
      <c r="I26" s="29">
        <v>147107</v>
      </c>
      <c r="J26" s="29">
        <v>982</v>
      </c>
      <c r="K26" s="26">
        <v>1149</v>
      </c>
      <c r="L26" s="28">
        <f t="shared" si="3"/>
        <v>222103</v>
      </c>
      <c r="N26" s="67"/>
      <c r="O26" s="79"/>
      <c r="P26" s="97"/>
      <c r="Q26" s="30" t="s">
        <v>58</v>
      </c>
      <c r="R26" s="31">
        <v>36833</v>
      </c>
      <c r="S26" s="32">
        <v>5</v>
      </c>
      <c r="T26" s="39">
        <f t="shared" si="11"/>
        <v>36838</v>
      </c>
      <c r="U26" s="33">
        <v>92369</v>
      </c>
      <c r="V26" s="33">
        <v>563</v>
      </c>
      <c r="W26" s="31">
        <v>812</v>
      </c>
      <c r="X26" s="39">
        <f t="shared" si="1"/>
        <v>129770</v>
      </c>
    </row>
    <row r="27" spans="1:24" s="13" customFormat="1" ht="7.5" customHeight="1" x14ac:dyDescent="0.2">
      <c r="A27" s="9"/>
      <c r="B27" s="67"/>
      <c r="C27" s="92"/>
      <c r="D27" s="81" t="s">
        <v>59</v>
      </c>
      <c r="E27" s="74"/>
      <c r="F27" s="26">
        <v>31351</v>
      </c>
      <c r="G27" s="27">
        <v>1</v>
      </c>
      <c r="H27" s="28">
        <f t="shared" si="2"/>
        <v>31352</v>
      </c>
      <c r="I27" s="29">
        <v>101486</v>
      </c>
      <c r="J27" s="29">
        <v>572</v>
      </c>
      <c r="K27" s="26">
        <v>1223</v>
      </c>
      <c r="L27" s="28">
        <f t="shared" si="3"/>
        <v>133410</v>
      </c>
      <c r="N27" s="67"/>
      <c r="O27" s="79"/>
      <c r="P27" s="97"/>
      <c r="Q27" s="30" t="s">
        <v>60</v>
      </c>
      <c r="R27" s="31">
        <v>43066</v>
      </c>
      <c r="S27" s="27">
        <v>10</v>
      </c>
      <c r="T27" s="28">
        <f t="shared" si="11"/>
        <v>43076</v>
      </c>
      <c r="U27" s="29">
        <v>146902</v>
      </c>
      <c r="V27" s="29">
        <v>674</v>
      </c>
      <c r="W27" s="26">
        <v>1143</v>
      </c>
      <c r="X27" s="28">
        <f t="shared" si="1"/>
        <v>190652</v>
      </c>
    </row>
    <row r="28" spans="1:24" s="13" customFormat="1" ht="7.5" customHeight="1" x14ac:dyDescent="0.2">
      <c r="A28" s="9"/>
      <c r="B28" s="67"/>
      <c r="C28" s="92"/>
      <c r="D28" s="81" t="s">
        <v>61</v>
      </c>
      <c r="E28" s="74"/>
      <c r="F28" s="26">
        <v>35249</v>
      </c>
      <c r="G28" s="27">
        <v>2</v>
      </c>
      <c r="H28" s="28">
        <f t="shared" si="2"/>
        <v>35251</v>
      </c>
      <c r="I28" s="29">
        <v>73015</v>
      </c>
      <c r="J28" s="29">
        <v>351</v>
      </c>
      <c r="K28" s="26">
        <v>414</v>
      </c>
      <c r="L28" s="28">
        <f t="shared" si="3"/>
        <v>108617</v>
      </c>
      <c r="N28" s="67"/>
      <c r="O28" s="80"/>
      <c r="P28" s="98"/>
      <c r="Q28" s="30" t="s">
        <v>10</v>
      </c>
      <c r="R28" s="26">
        <f>SUM(R25:R27)</f>
        <v>97388</v>
      </c>
      <c r="S28" s="27">
        <f>SUM(S25:S27)</f>
        <v>16</v>
      </c>
      <c r="T28" s="39">
        <f t="shared" si="11"/>
        <v>97404</v>
      </c>
      <c r="U28" s="29">
        <f t="shared" ref="U28:W28" si="15">SUM(U25:U27)</f>
        <v>301616</v>
      </c>
      <c r="V28" s="29">
        <f t="shared" si="15"/>
        <v>1584</v>
      </c>
      <c r="W28" s="26">
        <f t="shared" si="15"/>
        <v>2673</v>
      </c>
      <c r="X28" s="39">
        <f t="shared" si="1"/>
        <v>400604</v>
      </c>
    </row>
    <row r="29" spans="1:24" s="13" customFormat="1" ht="7.5" customHeight="1" x14ac:dyDescent="0.2">
      <c r="A29" s="9"/>
      <c r="B29" s="67"/>
      <c r="C29" s="92"/>
      <c r="D29" s="106" t="s">
        <v>10</v>
      </c>
      <c r="E29" s="107"/>
      <c r="F29" s="40">
        <f>SUM(F26:F28)</f>
        <v>140608</v>
      </c>
      <c r="G29" s="27">
        <f>SUM(G26:G28)</f>
        <v>9</v>
      </c>
      <c r="H29" s="28">
        <f t="shared" si="2"/>
        <v>140617</v>
      </c>
      <c r="I29" s="29">
        <f>SUM(I26:I28)</f>
        <v>321608</v>
      </c>
      <c r="J29" s="29">
        <f>SUM(J26:J28)</f>
        <v>1905</v>
      </c>
      <c r="K29" s="26">
        <f>SUM(K26:K28)</f>
        <v>2786</v>
      </c>
      <c r="L29" s="28">
        <f>SUM(H29:J29)</f>
        <v>464130</v>
      </c>
      <c r="N29" s="67"/>
      <c r="O29" s="78" t="s">
        <v>62</v>
      </c>
      <c r="P29" s="81" t="s">
        <v>63</v>
      </c>
      <c r="Q29" s="74"/>
      <c r="R29" s="26">
        <v>131739</v>
      </c>
      <c r="S29" s="27">
        <v>31</v>
      </c>
      <c r="T29" s="28">
        <f t="shared" si="11"/>
        <v>131770</v>
      </c>
      <c r="U29" s="29">
        <v>522761</v>
      </c>
      <c r="V29" s="29">
        <v>3511</v>
      </c>
      <c r="W29" s="26">
        <v>11369</v>
      </c>
      <c r="X29" s="39">
        <f t="shared" si="1"/>
        <v>658042</v>
      </c>
    </row>
    <row r="30" spans="1:24" s="13" customFormat="1" ht="7.5" customHeight="1" x14ac:dyDescent="0.2">
      <c r="A30" s="9"/>
      <c r="B30" s="67"/>
      <c r="C30" s="78" t="s">
        <v>64</v>
      </c>
      <c r="D30" s="81" t="s">
        <v>65</v>
      </c>
      <c r="E30" s="74"/>
      <c r="F30" s="26">
        <v>120836</v>
      </c>
      <c r="G30" s="27">
        <v>8</v>
      </c>
      <c r="H30" s="28">
        <f t="shared" si="2"/>
        <v>120844</v>
      </c>
      <c r="I30" s="29">
        <v>329247</v>
      </c>
      <c r="J30" s="29">
        <v>2514</v>
      </c>
      <c r="K30" s="26">
        <v>2791</v>
      </c>
      <c r="L30" s="28">
        <f t="shared" si="3"/>
        <v>452605</v>
      </c>
      <c r="N30" s="67"/>
      <c r="O30" s="79"/>
      <c r="P30" s="81" t="s">
        <v>66</v>
      </c>
      <c r="Q30" s="74"/>
      <c r="R30" s="26">
        <v>66873</v>
      </c>
      <c r="S30" s="27">
        <v>9</v>
      </c>
      <c r="T30" s="28">
        <f t="shared" si="11"/>
        <v>66882</v>
      </c>
      <c r="U30" s="29">
        <v>189559</v>
      </c>
      <c r="V30" s="29">
        <v>770</v>
      </c>
      <c r="W30" s="26">
        <v>1976</v>
      </c>
      <c r="X30" s="39">
        <f t="shared" si="1"/>
        <v>257211</v>
      </c>
    </row>
    <row r="31" spans="1:24" s="13" customFormat="1" ht="7.5" customHeight="1" x14ac:dyDescent="0.2">
      <c r="A31" s="9"/>
      <c r="B31" s="67"/>
      <c r="C31" s="79"/>
      <c r="D31" s="81" t="s">
        <v>67</v>
      </c>
      <c r="E31" s="74"/>
      <c r="F31" s="26">
        <v>34253</v>
      </c>
      <c r="G31" s="27">
        <v>3</v>
      </c>
      <c r="H31" s="28">
        <f t="shared" si="2"/>
        <v>34256</v>
      </c>
      <c r="I31" s="29">
        <v>162668</v>
      </c>
      <c r="J31" s="29">
        <v>969</v>
      </c>
      <c r="K31" s="26">
        <v>3571</v>
      </c>
      <c r="L31" s="28">
        <f t="shared" si="3"/>
        <v>197893</v>
      </c>
      <c r="N31" s="67"/>
      <c r="O31" s="79"/>
      <c r="P31" s="96" t="s">
        <v>68</v>
      </c>
      <c r="Q31" s="30" t="s">
        <v>68</v>
      </c>
      <c r="R31" s="26">
        <v>46977</v>
      </c>
      <c r="S31" s="27">
        <v>9</v>
      </c>
      <c r="T31" s="28">
        <f t="shared" si="11"/>
        <v>46986</v>
      </c>
      <c r="U31" s="29">
        <v>172779</v>
      </c>
      <c r="V31" s="29">
        <v>770</v>
      </c>
      <c r="W31" s="26">
        <v>2668</v>
      </c>
      <c r="X31" s="39">
        <f t="shared" si="1"/>
        <v>220535</v>
      </c>
    </row>
    <row r="32" spans="1:24" s="13" customFormat="1" ht="7.5" customHeight="1" x14ac:dyDescent="0.2">
      <c r="A32" s="9"/>
      <c r="B32" s="67"/>
      <c r="C32" s="80"/>
      <c r="D32" s="81" t="s">
        <v>10</v>
      </c>
      <c r="E32" s="74"/>
      <c r="F32" s="40">
        <f>SUM(F30:F31)</f>
        <v>155089</v>
      </c>
      <c r="G32" s="27">
        <f>SUM(G30:G31)</f>
        <v>11</v>
      </c>
      <c r="H32" s="28">
        <f t="shared" si="2"/>
        <v>155100</v>
      </c>
      <c r="I32" s="26">
        <f>SUM(I30:I31)</f>
        <v>491915</v>
      </c>
      <c r="J32" s="26">
        <f>SUM(J30:J31)</f>
        <v>3483</v>
      </c>
      <c r="K32" s="26">
        <f>SUM(K30:K31)</f>
        <v>6362</v>
      </c>
      <c r="L32" s="28">
        <f t="shared" si="3"/>
        <v>650498</v>
      </c>
      <c r="N32" s="67"/>
      <c r="O32" s="79"/>
      <c r="P32" s="97"/>
      <c r="Q32" s="30" t="s">
        <v>69</v>
      </c>
      <c r="R32" s="26">
        <v>23670</v>
      </c>
      <c r="S32" s="27">
        <v>5</v>
      </c>
      <c r="T32" s="28">
        <f t="shared" si="11"/>
        <v>23675</v>
      </c>
      <c r="U32" s="29">
        <v>95691</v>
      </c>
      <c r="V32" s="29">
        <v>374</v>
      </c>
      <c r="W32" s="26">
        <v>1322</v>
      </c>
      <c r="X32" s="39">
        <f t="shared" si="1"/>
        <v>119740</v>
      </c>
    </row>
    <row r="33" spans="1:24" s="13" customFormat="1" ht="7.5" customHeight="1" x14ac:dyDescent="0.2">
      <c r="A33" s="41"/>
      <c r="B33" s="67"/>
      <c r="C33" s="72" t="s">
        <v>70</v>
      </c>
      <c r="D33" s="73"/>
      <c r="E33" s="74"/>
      <c r="F33" s="26">
        <v>117676</v>
      </c>
      <c r="G33" s="27">
        <v>5</v>
      </c>
      <c r="H33" s="28">
        <f t="shared" si="2"/>
        <v>117681</v>
      </c>
      <c r="I33" s="29">
        <v>251140</v>
      </c>
      <c r="J33" s="29">
        <v>1922</v>
      </c>
      <c r="K33" s="26">
        <v>2043</v>
      </c>
      <c r="L33" s="28">
        <f t="shared" si="3"/>
        <v>370743</v>
      </c>
      <c r="N33" s="67"/>
      <c r="O33" s="79"/>
      <c r="P33" s="97"/>
      <c r="Q33" s="30" t="s">
        <v>71</v>
      </c>
      <c r="R33" s="40">
        <v>25736</v>
      </c>
      <c r="S33" s="27">
        <v>12</v>
      </c>
      <c r="T33" s="28">
        <f t="shared" si="11"/>
        <v>25748</v>
      </c>
      <c r="U33" s="26">
        <v>86011</v>
      </c>
      <c r="V33" s="26">
        <v>430</v>
      </c>
      <c r="W33" s="26">
        <v>1112</v>
      </c>
      <c r="X33" s="28">
        <f t="shared" si="1"/>
        <v>112189</v>
      </c>
    </row>
    <row r="34" spans="1:24" s="13" customFormat="1" ht="7.5" customHeight="1" x14ac:dyDescent="0.2">
      <c r="A34" s="42"/>
      <c r="B34" s="67"/>
      <c r="C34" s="78" t="s">
        <v>72</v>
      </c>
      <c r="D34" s="81" t="s">
        <v>73</v>
      </c>
      <c r="E34" s="74"/>
      <c r="F34" s="26">
        <v>90468</v>
      </c>
      <c r="G34" s="27">
        <v>7</v>
      </c>
      <c r="H34" s="28">
        <f t="shared" si="2"/>
        <v>90475</v>
      </c>
      <c r="I34" s="29">
        <v>212881</v>
      </c>
      <c r="J34" s="29">
        <v>1575</v>
      </c>
      <c r="K34" s="26">
        <v>1664</v>
      </c>
      <c r="L34" s="28">
        <f t="shared" si="3"/>
        <v>304931</v>
      </c>
      <c r="N34" s="67"/>
      <c r="O34" s="79"/>
      <c r="P34" s="98"/>
      <c r="Q34" s="30" t="s">
        <v>10</v>
      </c>
      <c r="R34" s="26">
        <f>SUM(R31:R33)</f>
        <v>96383</v>
      </c>
      <c r="S34" s="27">
        <f>SUM(S31:S33)</f>
        <v>26</v>
      </c>
      <c r="T34" s="28">
        <f t="shared" si="11"/>
        <v>96409</v>
      </c>
      <c r="U34" s="29">
        <f t="shared" ref="U34:W34" si="16">SUM(U31:U33)</f>
        <v>354481</v>
      </c>
      <c r="V34" s="29">
        <f t="shared" si="16"/>
        <v>1574</v>
      </c>
      <c r="W34" s="26">
        <f t="shared" si="16"/>
        <v>5102</v>
      </c>
      <c r="X34" s="39">
        <f t="shared" si="1"/>
        <v>452464</v>
      </c>
    </row>
    <row r="35" spans="1:24" s="13" customFormat="1" ht="7.5" customHeight="1" x14ac:dyDescent="0.2">
      <c r="A35" s="42"/>
      <c r="B35" s="67"/>
      <c r="C35" s="80"/>
      <c r="D35" s="81" t="s">
        <v>74</v>
      </c>
      <c r="E35" s="74"/>
      <c r="F35" s="26">
        <v>32083</v>
      </c>
      <c r="G35" s="27">
        <v>2</v>
      </c>
      <c r="H35" s="28">
        <f t="shared" si="2"/>
        <v>32085</v>
      </c>
      <c r="I35" s="29">
        <v>75131</v>
      </c>
      <c r="J35" s="29">
        <v>685</v>
      </c>
      <c r="K35" s="26">
        <v>444</v>
      </c>
      <c r="L35" s="28">
        <f t="shared" si="3"/>
        <v>107901</v>
      </c>
      <c r="N35" s="67"/>
      <c r="O35" s="79"/>
      <c r="P35" s="96" t="s">
        <v>75</v>
      </c>
      <c r="Q35" s="30" t="s">
        <v>76</v>
      </c>
      <c r="R35" s="26">
        <v>43195</v>
      </c>
      <c r="S35" s="27">
        <v>9</v>
      </c>
      <c r="T35" s="28">
        <f t="shared" si="11"/>
        <v>43204</v>
      </c>
      <c r="U35" s="29">
        <v>196124</v>
      </c>
      <c r="V35" s="29">
        <v>992</v>
      </c>
      <c r="W35" s="26">
        <v>3127</v>
      </c>
      <c r="X35" s="39">
        <f t="shared" si="1"/>
        <v>240320</v>
      </c>
    </row>
    <row r="36" spans="1:24" s="13" customFormat="1" ht="7.5" customHeight="1" x14ac:dyDescent="0.2">
      <c r="A36" s="42"/>
      <c r="B36" s="67"/>
      <c r="C36" s="78" t="s">
        <v>77</v>
      </c>
      <c r="D36" s="96" t="s">
        <v>77</v>
      </c>
      <c r="E36" s="30" t="s">
        <v>77</v>
      </c>
      <c r="F36" s="26">
        <v>81054</v>
      </c>
      <c r="G36" s="27">
        <v>4</v>
      </c>
      <c r="H36" s="28">
        <f t="shared" si="2"/>
        <v>81058</v>
      </c>
      <c r="I36" s="29">
        <v>194231</v>
      </c>
      <c r="J36" s="29">
        <v>1171</v>
      </c>
      <c r="K36" s="26">
        <v>1393</v>
      </c>
      <c r="L36" s="28">
        <f t="shared" si="3"/>
        <v>276460</v>
      </c>
      <c r="N36" s="67"/>
      <c r="O36" s="79"/>
      <c r="P36" s="97"/>
      <c r="Q36" s="30" t="s">
        <v>78</v>
      </c>
      <c r="R36" s="26">
        <v>14489</v>
      </c>
      <c r="S36" s="27">
        <v>5</v>
      </c>
      <c r="T36" s="28">
        <f t="shared" si="11"/>
        <v>14494</v>
      </c>
      <c r="U36" s="29">
        <v>82724</v>
      </c>
      <c r="V36" s="29">
        <v>527</v>
      </c>
      <c r="W36" s="26">
        <v>1225</v>
      </c>
      <c r="X36" s="39">
        <f t="shared" si="1"/>
        <v>97745</v>
      </c>
    </row>
    <row r="37" spans="1:24" s="13" customFormat="1" ht="7.5" customHeight="1" x14ac:dyDescent="0.2">
      <c r="A37" s="42"/>
      <c r="B37" s="67"/>
      <c r="C37" s="79"/>
      <c r="D37" s="97"/>
      <c r="E37" s="30" t="s">
        <v>79</v>
      </c>
      <c r="F37" s="26">
        <v>34650</v>
      </c>
      <c r="G37" s="27">
        <v>2</v>
      </c>
      <c r="H37" s="28">
        <f t="shared" si="2"/>
        <v>34652</v>
      </c>
      <c r="I37" s="29">
        <v>61900</v>
      </c>
      <c r="J37" s="29">
        <v>756</v>
      </c>
      <c r="K37" s="26">
        <v>625</v>
      </c>
      <c r="L37" s="28">
        <f t="shared" si="3"/>
        <v>97308</v>
      </c>
      <c r="N37" s="67"/>
      <c r="O37" s="79"/>
      <c r="P37" s="97"/>
      <c r="Q37" s="30" t="s">
        <v>80</v>
      </c>
      <c r="R37" s="26">
        <v>10913</v>
      </c>
      <c r="S37" s="27">
        <v>2</v>
      </c>
      <c r="T37" s="28">
        <f t="shared" si="11"/>
        <v>10915</v>
      </c>
      <c r="U37" s="29">
        <v>57685</v>
      </c>
      <c r="V37" s="29">
        <v>260</v>
      </c>
      <c r="W37" s="26">
        <v>696</v>
      </c>
      <c r="X37" s="28">
        <f t="shared" si="1"/>
        <v>68860</v>
      </c>
    </row>
    <row r="38" spans="1:24" s="13" customFormat="1" ht="7.5" customHeight="1" x14ac:dyDescent="0.2">
      <c r="A38" s="42"/>
      <c r="B38" s="67"/>
      <c r="C38" s="79"/>
      <c r="D38" s="97"/>
      <c r="E38" s="30" t="s">
        <v>81</v>
      </c>
      <c r="F38" s="26">
        <v>22541</v>
      </c>
      <c r="G38" s="27">
        <v>0</v>
      </c>
      <c r="H38" s="28">
        <f t="shared" si="2"/>
        <v>22541</v>
      </c>
      <c r="I38" s="29">
        <v>76820</v>
      </c>
      <c r="J38" s="29">
        <v>491</v>
      </c>
      <c r="K38" s="26">
        <v>976</v>
      </c>
      <c r="L38" s="28">
        <f t="shared" si="3"/>
        <v>99852</v>
      </c>
      <c r="N38" s="67"/>
      <c r="O38" s="80"/>
      <c r="P38" s="98"/>
      <c r="Q38" s="30" t="s">
        <v>10</v>
      </c>
      <c r="R38" s="26">
        <f>SUM(R35:R37)</f>
        <v>68597</v>
      </c>
      <c r="S38" s="27">
        <f>SUM(S35:S37)</f>
        <v>16</v>
      </c>
      <c r="T38" s="28">
        <f t="shared" si="11"/>
        <v>68613</v>
      </c>
      <c r="U38" s="29">
        <f t="shared" ref="U38:W38" si="17">SUM(U35:U37)</f>
        <v>336533</v>
      </c>
      <c r="V38" s="29">
        <f t="shared" si="17"/>
        <v>1779</v>
      </c>
      <c r="W38" s="26">
        <f t="shared" si="17"/>
        <v>5048</v>
      </c>
      <c r="X38" s="39">
        <f t="shared" si="1"/>
        <v>406925</v>
      </c>
    </row>
    <row r="39" spans="1:24" s="13" customFormat="1" ht="7.5" customHeight="1" x14ac:dyDescent="0.2">
      <c r="A39" s="42"/>
      <c r="B39" s="67"/>
      <c r="C39" s="79"/>
      <c r="D39" s="97"/>
      <c r="E39" s="30" t="s">
        <v>82</v>
      </c>
      <c r="F39" s="40">
        <v>12229</v>
      </c>
      <c r="G39" s="27">
        <v>0</v>
      </c>
      <c r="H39" s="28">
        <f t="shared" si="2"/>
        <v>12229</v>
      </c>
      <c r="I39" s="40">
        <v>28281</v>
      </c>
      <c r="J39" s="40">
        <v>207</v>
      </c>
      <c r="K39" s="26">
        <v>236</v>
      </c>
      <c r="L39" s="28">
        <f t="shared" si="3"/>
        <v>40717</v>
      </c>
      <c r="N39" s="67"/>
      <c r="O39" s="78" t="s">
        <v>83</v>
      </c>
      <c r="P39" s="81" t="s">
        <v>84</v>
      </c>
      <c r="Q39" s="74"/>
      <c r="R39" s="26">
        <v>101368</v>
      </c>
      <c r="S39" s="27">
        <v>8</v>
      </c>
      <c r="T39" s="28">
        <f t="shared" ref="T39:T41" si="18">SUM(R39:S39)</f>
        <v>101376</v>
      </c>
      <c r="U39" s="29">
        <v>275007</v>
      </c>
      <c r="V39" s="29">
        <v>1929</v>
      </c>
      <c r="W39" s="26">
        <v>2525</v>
      </c>
      <c r="X39" s="39">
        <f t="shared" si="1"/>
        <v>378312</v>
      </c>
    </row>
    <row r="40" spans="1:24" s="13" customFormat="1" ht="7.5" customHeight="1" x14ac:dyDescent="0.2">
      <c r="A40" s="42"/>
      <c r="B40" s="67"/>
      <c r="C40" s="79"/>
      <c r="D40" s="98"/>
      <c r="E40" s="30" t="s">
        <v>10</v>
      </c>
      <c r="F40" s="40">
        <f>SUM(F36:F39)</f>
        <v>150474</v>
      </c>
      <c r="G40" s="27">
        <f>SUM(G36:G39)</f>
        <v>6</v>
      </c>
      <c r="H40" s="28">
        <f t="shared" si="2"/>
        <v>150480</v>
      </c>
      <c r="I40" s="26">
        <f>SUM(I36:I39)</f>
        <v>361232</v>
      </c>
      <c r="J40" s="26">
        <f>SUM(J36:J39)</f>
        <v>2625</v>
      </c>
      <c r="K40" s="26">
        <f>SUM(K36:K39)</f>
        <v>3230</v>
      </c>
      <c r="L40" s="28">
        <f t="shared" si="3"/>
        <v>514337</v>
      </c>
      <c r="N40" s="67"/>
      <c r="O40" s="79"/>
      <c r="P40" s="81" t="s">
        <v>85</v>
      </c>
      <c r="Q40" s="74"/>
      <c r="R40" s="26">
        <v>23735</v>
      </c>
      <c r="S40" s="27">
        <v>6</v>
      </c>
      <c r="T40" s="28">
        <f t="shared" si="18"/>
        <v>23741</v>
      </c>
      <c r="U40" s="29">
        <v>73021</v>
      </c>
      <c r="V40" s="29">
        <v>319</v>
      </c>
      <c r="W40" s="26">
        <v>848</v>
      </c>
      <c r="X40" s="39">
        <f t="shared" si="1"/>
        <v>97081</v>
      </c>
    </row>
    <row r="41" spans="1:24" s="13" customFormat="1" ht="7.5" customHeight="1" x14ac:dyDescent="0.2">
      <c r="A41" s="42"/>
      <c r="B41" s="67"/>
      <c r="C41" s="80"/>
      <c r="D41" s="81" t="s">
        <v>86</v>
      </c>
      <c r="E41" s="74"/>
      <c r="F41" s="26">
        <v>45273</v>
      </c>
      <c r="G41" s="27">
        <v>2</v>
      </c>
      <c r="H41" s="28">
        <f t="shared" si="2"/>
        <v>45275</v>
      </c>
      <c r="I41" s="29">
        <v>111323</v>
      </c>
      <c r="J41" s="29">
        <v>654</v>
      </c>
      <c r="K41" s="26">
        <v>864</v>
      </c>
      <c r="L41" s="28">
        <f t="shared" si="3"/>
        <v>157252</v>
      </c>
      <c r="N41" s="67"/>
      <c r="O41" s="79"/>
      <c r="P41" s="81" t="s">
        <v>87</v>
      </c>
      <c r="Q41" s="74"/>
      <c r="R41" s="26">
        <v>28452</v>
      </c>
      <c r="S41" s="27">
        <v>0</v>
      </c>
      <c r="T41" s="28">
        <f t="shared" si="18"/>
        <v>28452</v>
      </c>
      <c r="U41" s="29">
        <v>71539</v>
      </c>
      <c r="V41" s="29">
        <v>600</v>
      </c>
      <c r="W41" s="26">
        <v>417</v>
      </c>
      <c r="X41" s="39">
        <f t="shared" si="1"/>
        <v>100591</v>
      </c>
    </row>
    <row r="42" spans="1:24" s="13" customFormat="1" ht="7.5" customHeight="1" x14ac:dyDescent="0.2">
      <c r="A42" s="42"/>
      <c r="B42" s="68"/>
      <c r="C42" s="101" t="s">
        <v>40</v>
      </c>
      <c r="D42" s="102"/>
      <c r="E42" s="103"/>
      <c r="F42" s="43">
        <f>SUM(F24:F25,F29,F32:F35,F40:F41)</f>
        <v>866604</v>
      </c>
      <c r="G42" s="37">
        <f>SUM(G24:G25,G29,G32:G35,G40:G41)</f>
        <v>45</v>
      </c>
      <c r="H42" s="36">
        <f t="shared" si="2"/>
        <v>866649</v>
      </c>
      <c r="I42" s="34">
        <f t="shared" ref="I42:K42" si="19">SUM(I24:I25,I29,I32:I35,I40:I41)</f>
        <v>2150377</v>
      </c>
      <c r="J42" s="34">
        <f t="shared" si="19"/>
        <v>15140</v>
      </c>
      <c r="K42" s="34">
        <f t="shared" si="19"/>
        <v>19958</v>
      </c>
      <c r="L42" s="44">
        <f>SUM(H42:J42)</f>
        <v>3032166</v>
      </c>
      <c r="N42" s="67"/>
      <c r="O42" s="79"/>
      <c r="P42" s="81" t="s">
        <v>88</v>
      </c>
      <c r="Q42" s="74"/>
      <c r="R42" s="31">
        <v>22883</v>
      </c>
      <c r="S42" s="32">
        <v>13</v>
      </c>
      <c r="T42" s="28">
        <f t="shared" si="11"/>
        <v>22896</v>
      </c>
      <c r="U42" s="33">
        <v>77668</v>
      </c>
      <c r="V42" s="33">
        <v>517</v>
      </c>
      <c r="W42" s="31">
        <v>1025</v>
      </c>
      <c r="X42" s="39">
        <f t="shared" si="1"/>
        <v>101081</v>
      </c>
    </row>
    <row r="43" spans="1:24" s="13" customFormat="1" ht="7.5" customHeight="1" x14ac:dyDescent="0.2">
      <c r="A43" s="42"/>
      <c r="B43" s="66" t="s">
        <v>89</v>
      </c>
      <c r="C43" s="93" t="s">
        <v>90</v>
      </c>
      <c r="D43" s="108" t="s">
        <v>91</v>
      </c>
      <c r="E43" s="71"/>
      <c r="F43" s="14">
        <v>134753</v>
      </c>
      <c r="G43" s="15">
        <v>12</v>
      </c>
      <c r="H43" s="16">
        <f t="shared" si="2"/>
        <v>134765</v>
      </c>
      <c r="I43" s="17">
        <v>338215</v>
      </c>
      <c r="J43" s="17">
        <v>1706</v>
      </c>
      <c r="K43" s="14">
        <v>3128</v>
      </c>
      <c r="L43" s="16">
        <f t="shared" si="3"/>
        <v>474686</v>
      </c>
      <c r="N43" s="67"/>
      <c r="O43" s="80"/>
      <c r="P43" s="81" t="s">
        <v>10</v>
      </c>
      <c r="Q43" s="74"/>
      <c r="R43" s="26">
        <f>SUM(R39:R42)</f>
        <v>176438</v>
      </c>
      <c r="S43" s="27">
        <f>SUM(S39:S42)</f>
        <v>27</v>
      </c>
      <c r="T43" s="28">
        <f t="shared" si="11"/>
        <v>176465</v>
      </c>
      <c r="U43" s="29">
        <f t="shared" ref="U43:W43" si="20">SUM(U39:U42)</f>
        <v>497235</v>
      </c>
      <c r="V43" s="29">
        <f t="shared" si="20"/>
        <v>3365</v>
      </c>
      <c r="W43" s="26">
        <f t="shared" si="20"/>
        <v>4815</v>
      </c>
      <c r="X43" s="28">
        <f t="shared" si="1"/>
        <v>677065</v>
      </c>
    </row>
    <row r="44" spans="1:24" s="13" customFormat="1" ht="7.5" customHeight="1" x14ac:dyDescent="0.2">
      <c r="A44" s="42"/>
      <c r="B44" s="67"/>
      <c r="C44" s="79"/>
      <c r="D44" s="96" t="s">
        <v>92</v>
      </c>
      <c r="E44" s="30" t="s">
        <v>93</v>
      </c>
      <c r="F44" s="26">
        <v>54096</v>
      </c>
      <c r="G44" s="27">
        <v>6</v>
      </c>
      <c r="H44" s="28">
        <f t="shared" si="2"/>
        <v>54102</v>
      </c>
      <c r="I44" s="29">
        <v>158860</v>
      </c>
      <c r="J44" s="29">
        <v>804</v>
      </c>
      <c r="K44" s="26">
        <v>2036</v>
      </c>
      <c r="L44" s="28">
        <f t="shared" si="3"/>
        <v>213766</v>
      </c>
      <c r="N44" s="68"/>
      <c r="O44" s="101" t="s">
        <v>40</v>
      </c>
      <c r="P44" s="102"/>
      <c r="Q44" s="103"/>
      <c r="R44" s="34">
        <f>SUM(R19,R22:R24,R28:R30,R34,R38,R43)</f>
        <v>1070449</v>
      </c>
      <c r="S44" s="35">
        <f>SUM(S19,S22:S24,S28:S30,S34,S38,S43)</f>
        <v>195</v>
      </c>
      <c r="T44" s="36">
        <f t="shared" si="11"/>
        <v>1070644</v>
      </c>
      <c r="U44" s="34">
        <f t="shared" ref="U44:W44" si="21">SUM(U19,U22:U24,U28:U30,U34,U38,U43)</f>
        <v>3590765</v>
      </c>
      <c r="V44" s="34">
        <f t="shared" si="21"/>
        <v>19006</v>
      </c>
      <c r="W44" s="34">
        <f t="shared" si="21"/>
        <v>43822</v>
      </c>
      <c r="X44" s="36">
        <f t="shared" si="1"/>
        <v>4680415</v>
      </c>
    </row>
    <row r="45" spans="1:24" s="13" customFormat="1" ht="7.5" customHeight="1" x14ac:dyDescent="0.2">
      <c r="A45" s="42"/>
      <c r="B45" s="67"/>
      <c r="C45" s="79"/>
      <c r="D45" s="97"/>
      <c r="E45" s="30" t="s">
        <v>94</v>
      </c>
      <c r="F45" s="26">
        <v>84285</v>
      </c>
      <c r="G45" s="27">
        <v>6</v>
      </c>
      <c r="H45" s="28">
        <f t="shared" si="2"/>
        <v>84291</v>
      </c>
      <c r="I45" s="29">
        <v>220782</v>
      </c>
      <c r="J45" s="29">
        <v>915</v>
      </c>
      <c r="K45" s="26">
        <v>2456</v>
      </c>
      <c r="L45" s="28">
        <f t="shared" si="3"/>
        <v>305988</v>
      </c>
      <c r="N45" s="66" t="s">
        <v>95</v>
      </c>
      <c r="O45" s="69" t="s">
        <v>96</v>
      </c>
      <c r="P45" s="70"/>
      <c r="Q45" s="71"/>
      <c r="R45" s="26">
        <v>116847</v>
      </c>
      <c r="S45" s="27">
        <v>13</v>
      </c>
      <c r="T45" s="28">
        <f t="shared" si="11"/>
        <v>116860</v>
      </c>
      <c r="U45" s="29">
        <v>364751</v>
      </c>
      <c r="V45" s="29">
        <v>2356</v>
      </c>
      <c r="W45" s="26">
        <v>4322</v>
      </c>
      <c r="X45" s="28">
        <f t="shared" si="1"/>
        <v>483967</v>
      </c>
    </row>
    <row r="46" spans="1:24" s="13" customFormat="1" ht="7.5" customHeight="1" x14ac:dyDescent="0.2">
      <c r="A46" s="42"/>
      <c r="B46" s="67"/>
      <c r="C46" s="80"/>
      <c r="D46" s="98"/>
      <c r="E46" s="30" t="s">
        <v>10</v>
      </c>
      <c r="F46" s="40">
        <f>SUM(F44:F45)</f>
        <v>138381</v>
      </c>
      <c r="G46" s="27">
        <f>SUM(G44:G45)</f>
        <v>12</v>
      </c>
      <c r="H46" s="28">
        <f t="shared" si="2"/>
        <v>138393</v>
      </c>
      <c r="I46" s="26">
        <f>SUM(I44:I45)</f>
        <v>379642</v>
      </c>
      <c r="J46" s="26">
        <f>SUM(J44:J45)</f>
        <v>1719</v>
      </c>
      <c r="K46" s="26">
        <f>SUM(K44:K45)</f>
        <v>4492</v>
      </c>
      <c r="L46" s="28">
        <f t="shared" si="3"/>
        <v>519754</v>
      </c>
      <c r="N46" s="67"/>
      <c r="O46" s="72" t="s">
        <v>97</v>
      </c>
      <c r="P46" s="73"/>
      <c r="Q46" s="74"/>
      <c r="R46" s="26">
        <v>146843</v>
      </c>
      <c r="S46" s="27">
        <v>26</v>
      </c>
      <c r="T46" s="28">
        <f t="shared" si="11"/>
        <v>146869</v>
      </c>
      <c r="U46" s="29">
        <v>378847</v>
      </c>
      <c r="V46" s="29">
        <v>3700</v>
      </c>
      <c r="W46" s="26">
        <v>7788</v>
      </c>
      <c r="X46" s="28">
        <f t="shared" si="1"/>
        <v>529416</v>
      </c>
    </row>
    <row r="47" spans="1:24" s="13" customFormat="1" ht="7.5" customHeight="1" x14ac:dyDescent="0.2">
      <c r="A47" s="42"/>
      <c r="B47" s="67"/>
      <c r="C47" s="92" t="s">
        <v>98</v>
      </c>
      <c r="D47" s="99" t="s">
        <v>98</v>
      </c>
      <c r="E47" s="30" t="s">
        <v>99</v>
      </c>
      <c r="F47" s="26">
        <v>85029</v>
      </c>
      <c r="G47" s="27">
        <v>18</v>
      </c>
      <c r="H47" s="28">
        <f t="shared" si="2"/>
        <v>85047</v>
      </c>
      <c r="I47" s="29">
        <v>242105</v>
      </c>
      <c r="J47" s="29">
        <v>1285</v>
      </c>
      <c r="K47" s="26">
        <v>2537</v>
      </c>
      <c r="L47" s="28">
        <f t="shared" si="3"/>
        <v>328437</v>
      </c>
      <c r="N47" s="67"/>
      <c r="O47" s="78" t="s">
        <v>100</v>
      </c>
      <c r="P47" s="81" t="s">
        <v>101</v>
      </c>
      <c r="Q47" s="74"/>
      <c r="R47" s="45">
        <v>84780</v>
      </c>
      <c r="S47" s="46">
        <v>16</v>
      </c>
      <c r="T47" s="47">
        <f t="shared" si="11"/>
        <v>84796</v>
      </c>
      <c r="U47" s="48">
        <v>140405</v>
      </c>
      <c r="V47" s="48">
        <v>3257</v>
      </c>
      <c r="W47" s="45">
        <v>10548</v>
      </c>
      <c r="X47" s="47">
        <f t="shared" si="1"/>
        <v>228458</v>
      </c>
    </row>
    <row r="48" spans="1:24" s="13" customFormat="1" ht="7.5" customHeight="1" x14ac:dyDescent="0.2">
      <c r="A48" s="42"/>
      <c r="B48" s="67"/>
      <c r="C48" s="92"/>
      <c r="D48" s="99"/>
      <c r="E48" s="30" t="s">
        <v>102</v>
      </c>
      <c r="F48" s="26">
        <v>25215</v>
      </c>
      <c r="G48" s="27">
        <v>5</v>
      </c>
      <c r="H48" s="28">
        <f t="shared" si="2"/>
        <v>25220</v>
      </c>
      <c r="I48" s="29">
        <v>59870</v>
      </c>
      <c r="J48" s="29">
        <v>324</v>
      </c>
      <c r="K48" s="26">
        <v>408</v>
      </c>
      <c r="L48" s="28">
        <f t="shared" si="3"/>
        <v>85414</v>
      </c>
      <c r="N48" s="67"/>
      <c r="O48" s="79"/>
      <c r="P48" s="81" t="s">
        <v>103</v>
      </c>
      <c r="Q48" s="74"/>
      <c r="R48" s="26">
        <v>130898</v>
      </c>
      <c r="S48" s="27">
        <v>23</v>
      </c>
      <c r="T48" s="28">
        <f t="shared" si="11"/>
        <v>130921</v>
      </c>
      <c r="U48" s="29">
        <v>345453</v>
      </c>
      <c r="V48" s="29">
        <v>4263</v>
      </c>
      <c r="W48" s="26">
        <v>14647</v>
      </c>
      <c r="X48" s="28">
        <f t="shared" si="1"/>
        <v>480637</v>
      </c>
    </row>
    <row r="49" spans="1:24" s="13" customFormat="1" ht="7.5" customHeight="1" x14ac:dyDescent="0.2">
      <c r="A49" s="42"/>
      <c r="B49" s="67"/>
      <c r="C49" s="92"/>
      <c r="D49" s="99"/>
      <c r="E49" s="30" t="s">
        <v>104</v>
      </c>
      <c r="F49" s="40">
        <v>8959</v>
      </c>
      <c r="G49" s="27">
        <v>1</v>
      </c>
      <c r="H49" s="28">
        <f t="shared" si="2"/>
        <v>8960</v>
      </c>
      <c r="I49" s="40">
        <v>22981</v>
      </c>
      <c r="J49" s="40">
        <v>129</v>
      </c>
      <c r="K49" s="26">
        <v>178</v>
      </c>
      <c r="L49" s="28">
        <f t="shared" si="3"/>
        <v>32070</v>
      </c>
      <c r="N49" s="67"/>
      <c r="O49" s="79"/>
      <c r="P49" s="96" t="s">
        <v>105</v>
      </c>
      <c r="Q49" s="30" t="s">
        <v>106</v>
      </c>
      <c r="R49" s="26">
        <v>85460</v>
      </c>
      <c r="S49" s="27">
        <v>18</v>
      </c>
      <c r="T49" s="28">
        <f t="shared" si="11"/>
        <v>85478</v>
      </c>
      <c r="U49" s="29">
        <v>289591</v>
      </c>
      <c r="V49" s="29">
        <v>2201</v>
      </c>
      <c r="W49" s="26">
        <v>4777</v>
      </c>
      <c r="X49" s="28">
        <f t="shared" ref="X49:X80" si="22">SUM(T49:V49)</f>
        <v>377270</v>
      </c>
    </row>
    <row r="50" spans="1:24" s="13" customFormat="1" ht="7.5" customHeight="1" x14ac:dyDescent="0.2">
      <c r="A50" s="42"/>
      <c r="B50" s="67"/>
      <c r="C50" s="92"/>
      <c r="D50" s="99"/>
      <c r="E50" s="30" t="s">
        <v>10</v>
      </c>
      <c r="F50" s="40">
        <f>SUM(F47:F49)</f>
        <v>119203</v>
      </c>
      <c r="G50" s="27">
        <f>SUM(G47:G49)</f>
        <v>24</v>
      </c>
      <c r="H50" s="28">
        <f>SUM(F50:G50)</f>
        <v>119227</v>
      </c>
      <c r="I50" s="26">
        <f>SUM(I47:I49)</f>
        <v>324956</v>
      </c>
      <c r="J50" s="26">
        <f>SUM(J47:J49)</f>
        <v>1738</v>
      </c>
      <c r="K50" s="26">
        <f>SUM(K47:K49)</f>
        <v>3123</v>
      </c>
      <c r="L50" s="28">
        <f t="shared" si="3"/>
        <v>445921</v>
      </c>
      <c r="N50" s="67"/>
      <c r="O50" s="79"/>
      <c r="P50" s="97"/>
      <c r="Q50" s="30" t="s">
        <v>107</v>
      </c>
      <c r="R50" s="26">
        <v>37628</v>
      </c>
      <c r="S50" s="27">
        <v>8</v>
      </c>
      <c r="T50" s="28">
        <f t="shared" si="11"/>
        <v>37636</v>
      </c>
      <c r="U50" s="29">
        <v>110735</v>
      </c>
      <c r="V50" s="29">
        <v>942</v>
      </c>
      <c r="W50" s="26">
        <v>2906</v>
      </c>
      <c r="X50" s="28">
        <f t="shared" si="22"/>
        <v>149313</v>
      </c>
    </row>
    <row r="51" spans="1:24" s="13" customFormat="1" ht="7.5" customHeight="1" x14ac:dyDescent="0.2">
      <c r="A51" s="42"/>
      <c r="B51" s="67"/>
      <c r="C51" s="92"/>
      <c r="D51" s="81" t="s">
        <v>108</v>
      </c>
      <c r="E51" s="74"/>
      <c r="F51" s="26">
        <v>44642</v>
      </c>
      <c r="G51" s="27">
        <v>2</v>
      </c>
      <c r="H51" s="28">
        <f t="shared" si="2"/>
        <v>44644</v>
      </c>
      <c r="I51" s="29">
        <v>160834</v>
      </c>
      <c r="J51" s="29">
        <v>734</v>
      </c>
      <c r="K51" s="26">
        <v>1606</v>
      </c>
      <c r="L51" s="28">
        <f t="shared" si="3"/>
        <v>206212</v>
      </c>
      <c r="N51" s="67"/>
      <c r="O51" s="79"/>
      <c r="P51" s="97"/>
      <c r="Q51" s="30" t="s">
        <v>10</v>
      </c>
      <c r="R51" s="26">
        <f>SUM(R49:R50)</f>
        <v>123088</v>
      </c>
      <c r="S51" s="27">
        <f>SUM(S49:S50)</f>
        <v>26</v>
      </c>
      <c r="T51" s="28">
        <f t="shared" si="11"/>
        <v>123114</v>
      </c>
      <c r="U51" s="29">
        <f>SUM(U49:U50)</f>
        <v>400326</v>
      </c>
      <c r="V51" s="29">
        <f>SUM(V49:V50)</f>
        <v>3143</v>
      </c>
      <c r="W51" s="26">
        <f>SUM(W49:W50)</f>
        <v>7683</v>
      </c>
      <c r="X51" s="28">
        <f t="shared" si="22"/>
        <v>526583</v>
      </c>
    </row>
    <row r="52" spans="1:24" s="13" customFormat="1" ht="7.5" customHeight="1" x14ac:dyDescent="0.2">
      <c r="A52" s="42"/>
      <c r="B52" s="67"/>
      <c r="C52" s="92" t="s">
        <v>109</v>
      </c>
      <c r="D52" s="81" t="s">
        <v>110</v>
      </c>
      <c r="E52" s="74"/>
      <c r="F52" s="26">
        <v>126132</v>
      </c>
      <c r="G52" s="27">
        <v>14</v>
      </c>
      <c r="H52" s="28">
        <f t="shared" si="2"/>
        <v>126146</v>
      </c>
      <c r="I52" s="29">
        <v>342649</v>
      </c>
      <c r="J52" s="29">
        <v>1922</v>
      </c>
      <c r="K52" s="26">
        <v>3375</v>
      </c>
      <c r="L52" s="28">
        <f t="shared" si="3"/>
        <v>470717</v>
      </c>
      <c r="N52" s="67"/>
      <c r="O52" s="79" t="s">
        <v>111</v>
      </c>
      <c r="P52" s="81" t="s">
        <v>112</v>
      </c>
      <c r="Q52" s="74"/>
      <c r="R52" s="26">
        <v>76337</v>
      </c>
      <c r="S52" s="27">
        <v>13</v>
      </c>
      <c r="T52" s="28">
        <f t="shared" si="11"/>
        <v>76350</v>
      </c>
      <c r="U52" s="29">
        <v>235494</v>
      </c>
      <c r="V52" s="29">
        <v>1899</v>
      </c>
      <c r="W52" s="26">
        <v>3133</v>
      </c>
      <c r="X52" s="28">
        <f t="shared" si="22"/>
        <v>313743</v>
      </c>
    </row>
    <row r="53" spans="1:24" s="13" customFormat="1" ht="7.5" customHeight="1" x14ac:dyDescent="0.2">
      <c r="A53" s="42"/>
      <c r="B53" s="67"/>
      <c r="C53" s="92"/>
      <c r="D53" s="81" t="s">
        <v>113</v>
      </c>
      <c r="E53" s="74"/>
      <c r="F53" s="26">
        <v>35019</v>
      </c>
      <c r="G53" s="27">
        <v>9</v>
      </c>
      <c r="H53" s="28">
        <f t="shared" si="2"/>
        <v>35028</v>
      </c>
      <c r="I53" s="29">
        <v>106024</v>
      </c>
      <c r="J53" s="29">
        <v>596</v>
      </c>
      <c r="K53" s="26">
        <v>979</v>
      </c>
      <c r="L53" s="28">
        <f t="shared" si="3"/>
        <v>141648</v>
      </c>
      <c r="N53" s="67"/>
      <c r="O53" s="79"/>
      <c r="P53" s="81" t="s">
        <v>114</v>
      </c>
      <c r="Q53" s="74"/>
      <c r="R53" s="26">
        <v>11185</v>
      </c>
      <c r="S53" s="27">
        <v>7</v>
      </c>
      <c r="T53" s="28">
        <f t="shared" si="11"/>
        <v>11192</v>
      </c>
      <c r="U53" s="29">
        <v>40540</v>
      </c>
      <c r="V53" s="29">
        <v>236</v>
      </c>
      <c r="W53" s="26">
        <v>421</v>
      </c>
      <c r="X53" s="28">
        <f t="shared" si="22"/>
        <v>51968</v>
      </c>
    </row>
    <row r="54" spans="1:24" s="13" customFormat="1" ht="7.5" customHeight="1" x14ac:dyDescent="0.2">
      <c r="A54" s="42"/>
      <c r="B54" s="67"/>
      <c r="C54" s="92"/>
      <c r="D54" s="81" t="s">
        <v>115</v>
      </c>
      <c r="E54" s="74"/>
      <c r="F54" s="40">
        <v>28699</v>
      </c>
      <c r="G54" s="27">
        <v>3</v>
      </c>
      <c r="H54" s="28">
        <f t="shared" si="2"/>
        <v>28702</v>
      </c>
      <c r="I54" s="40">
        <v>92414</v>
      </c>
      <c r="J54" s="40">
        <v>598</v>
      </c>
      <c r="K54" s="26">
        <v>1093</v>
      </c>
      <c r="L54" s="28">
        <f t="shared" si="3"/>
        <v>121714</v>
      </c>
      <c r="N54" s="67"/>
      <c r="O54" s="79"/>
      <c r="P54" s="81" t="s">
        <v>10</v>
      </c>
      <c r="Q54" s="74"/>
      <c r="R54" s="26">
        <f>SUM(R52:R53)</f>
        <v>87522</v>
      </c>
      <c r="S54" s="27">
        <f>SUM(S52:S53)</f>
        <v>20</v>
      </c>
      <c r="T54" s="28">
        <f t="shared" si="11"/>
        <v>87542</v>
      </c>
      <c r="U54" s="29">
        <f>SUM(U52:U53)</f>
        <v>276034</v>
      </c>
      <c r="V54" s="29">
        <f>SUM(V52:V53)</f>
        <v>2135</v>
      </c>
      <c r="W54" s="26">
        <f>SUM(W52:W53)</f>
        <v>3554</v>
      </c>
      <c r="X54" s="28">
        <f t="shared" si="22"/>
        <v>365711</v>
      </c>
    </row>
    <row r="55" spans="1:24" s="13" customFormat="1" ht="7.5" customHeight="1" x14ac:dyDescent="0.2">
      <c r="A55" s="42"/>
      <c r="B55" s="67"/>
      <c r="C55" s="92"/>
      <c r="D55" s="81" t="s">
        <v>10</v>
      </c>
      <c r="E55" s="74"/>
      <c r="F55" s="40">
        <f>SUM(F52:F54)</f>
        <v>189850</v>
      </c>
      <c r="G55" s="27">
        <f>SUM(G52:G54)</f>
        <v>26</v>
      </c>
      <c r="H55" s="28">
        <f t="shared" ref="H55:H102" si="23">SUM(F55:G55)</f>
        <v>189876</v>
      </c>
      <c r="I55" s="40">
        <f>SUM(I52:I54)</f>
        <v>541087</v>
      </c>
      <c r="J55" s="40">
        <f>SUM(J52:J54)</f>
        <v>3116</v>
      </c>
      <c r="K55" s="40">
        <f>SUM(K52:K54)</f>
        <v>5447</v>
      </c>
      <c r="L55" s="28">
        <f t="shared" ref="L55:L102" si="24">SUM(H55:J55)</f>
        <v>734079</v>
      </c>
      <c r="N55" s="67"/>
      <c r="O55" s="72" t="s">
        <v>116</v>
      </c>
      <c r="P55" s="73"/>
      <c r="Q55" s="74"/>
      <c r="R55" s="26">
        <v>116732</v>
      </c>
      <c r="S55" s="27">
        <v>18</v>
      </c>
      <c r="T55" s="28">
        <f t="shared" si="11"/>
        <v>116750</v>
      </c>
      <c r="U55" s="29">
        <v>279037</v>
      </c>
      <c r="V55" s="29">
        <v>2484</v>
      </c>
      <c r="W55" s="26">
        <v>2286</v>
      </c>
      <c r="X55" s="28">
        <f t="shared" si="22"/>
        <v>398271</v>
      </c>
    </row>
    <row r="56" spans="1:24" s="13" customFormat="1" ht="7.5" customHeight="1" x14ac:dyDescent="0.2">
      <c r="A56" s="42"/>
      <c r="B56" s="67"/>
      <c r="C56" s="78" t="s">
        <v>117</v>
      </c>
      <c r="D56" s="99" t="s">
        <v>118</v>
      </c>
      <c r="E56" s="30" t="s">
        <v>119</v>
      </c>
      <c r="F56" s="26">
        <v>64740</v>
      </c>
      <c r="G56" s="27">
        <v>13</v>
      </c>
      <c r="H56" s="28">
        <f t="shared" si="23"/>
        <v>64753</v>
      </c>
      <c r="I56" s="29">
        <v>240767</v>
      </c>
      <c r="J56" s="29">
        <v>1892</v>
      </c>
      <c r="K56" s="26">
        <v>7585</v>
      </c>
      <c r="L56" s="28">
        <f t="shared" si="24"/>
        <v>307412</v>
      </c>
      <c r="N56" s="67"/>
      <c r="O56" s="89" t="s">
        <v>120</v>
      </c>
      <c r="P56" s="81" t="s">
        <v>121</v>
      </c>
      <c r="Q56" s="74"/>
      <c r="R56" s="26">
        <v>173191</v>
      </c>
      <c r="S56" s="27">
        <v>42</v>
      </c>
      <c r="T56" s="28">
        <f t="shared" si="11"/>
        <v>173233</v>
      </c>
      <c r="U56" s="29">
        <v>469382</v>
      </c>
      <c r="V56" s="29">
        <v>4229</v>
      </c>
      <c r="W56" s="26">
        <v>11641</v>
      </c>
      <c r="X56" s="28">
        <f t="shared" si="22"/>
        <v>646844</v>
      </c>
    </row>
    <row r="57" spans="1:24" s="13" customFormat="1" ht="7.5" customHeight="1" x14ac:dyDescent="0.2">
      <c r="A57" s="42"/>
      <c r="B57" s="67"/>
      <c r="C57" s="79"/>
      <c r="D57" s="99"/>
      <c r="E57" s="30" t="s">
        <v>122</v>
      </c>
      <c r="F57" s="26">
        <v>18929</v>
      </c>
      <c r="G57" s="27">
        <v>3</v>
      </c>
      <c r="H57" s="28">
        <f t="shared" si="23"/>
        <v>18932</v>
      </c>
      <c r="I57" s="29">
        <v>54075</v>
      </c>
      <c r="J57" s="29">
        <v>621</v>
      </c>
      <c r="K57" s="26">
        <v>3166</v>
      </c>
      <c r="L57" s="28">
        <f t="shared" si="24"/>
        <v>73628</v>
      </c>
      <c r="N57" s="67"/>
      <c r="O57" s="90"/>
      <c r="P57" s="81" t="s">
        <v>123</v>
      </c>
      <c r="Q57" s="74"/>
      <c r="R57" s="26">
        <v>123843</v>
      </c>
      <c r="S57" s="27">
        <v>31</v>
      </c>
      <c r="T57" s="28">
        <f t="shared" si="11"/>
        <v>123874</v>
      </c>
      <c r="U57" s="29">
        <v>360075</v>
      </c>
      <c r="V57" s="29">
        <v>2415</v>
      </c>
      <c r="W57" s="26">
        <v>3642</v>
      </c>
      <c r="X57" s="28">
        <f t="shared" si="22"/>
        <v>486364</v>
      </c>
    </row>
    <row r="58" spans="1:24" s="13" customFormat="1" ht="7.5" customHeight="1" x14ac:dyDescent="0.2">
      <c r="A58" s="42"/>
      <c r="B58" s="67"/>
      <c r="C58" s="79"/>
      <c r="D58" s="99"/>
      <c r="E58" s="30" t="s">
        <v>10</v>
      </c>
      <c r="F58" s="40">
        <f>SUM(F56:F57)</f>
        <v>83669</v>
      </c>
      <c r="G58" s="27">
        <f>SUM(G56:G57)</f>
        <v>16</v>
      </c>
      <c r="H58" s="28">
        <f t="shared" si="23"/>
        <v>83685</v>
      </c>
      <c r="I58" s="40">
        <f>SUM(I56:I57)</f>
        <v>294842</v>
      </c>
      <c r="J58" s="40">
        <f>SUM(J56:J57)</f>
        <v>2513</v>
      </c>
      <c r="K58" s="40">
        <f>SUM(K56:K57)</f>
        <v>10751</v>
      </c>
      <c r="L58" s="28">
        <f t="shared" si="24"/>
        <v>381040</v>
      </c>
      <c r="N58" s="67"/>
      <c r="O58" s="101" t="s">
        <v>40</v>
      </c>
      <c r="P58" s="102"/>
      <c r="Q58" s="103"/>
      <c r="R58" s="34">
        <f>SUM(R45:R48,R54:R57,R51)</f>
        <v>1103744</v>
      </c>
      <c r="S58" s="35">
        <f>SUM(S45:S48,S54:S57,S51)</f>
        <v>215</v>
      </c>
      <c r="T58" s="36">
        <f>SUM(R58:S58)</f>
        <v>1103959</v>
      </c>
      <c r="U58" s="34">
        <f>SUM(U45:U48,U54:U57,U51)</f>
        <v>3014310</v>
      </c>
      <c r="V58" s="34">
        <f>SUM(V45:V48,V54:V57,V51)</f>
        <v>27982</v>
      </c>
      <c r="W58" s="34">
        <f>SUM(W45:W48,W54:W57,W51)</f>
        <v>66111</v>
      </c>
      <c r="X58" s="36">
        <f t="shared" si="22"/>
        <v>4146251</v>
      </c>
    </row>
    <row r="59" spans="1:24" ht="7.5" customHeight="1" x14ac:dyDescent="0.15">
      <c r="A59" s="42"/>
      <c r="B59" s="67"/>
      <c r="C59" s="79"/>
      <c r="D59" s="109" t="s">
        <v>124</v>
      </c>
      <c r="E59" s="30" t="s">
        <v>124</v>
      </c>
      <c r="F59" s="26">
        <v>45790</v>
      </c>
      <c r="G59" s="27">
        <v>9</v>
      </c>
      <c r="H59" s="28">
        <f t="shared" si="23"/>
        <v>45799</v>
      </c>
      <c r="I59" s="29">
        <v>173562</v>
      </c>
      <c r="J59" s="29">
        <v>1167</v>
      </c>
      <c r="K59" s="26">
        <v>4881</v>
      </c>
      <c r="L59" s="28">
        <f t="shared" si="24"/>
        <v>220528</v>
      </c>
      <c r="M59" s="13"/>
      <c r="N59" s="66" t="s">
        <v>125</v>
      </c>
      <c r="O59" s="69" t="s">
        <v>126</v>
      </c>
      <c r="P59" s="70"/>
      <c r="Q59" s="71"/>
      <c r="R59" s="26">
        <v>73682</v>
      </c>
      <c r="S59" s="27">
        <v>4</v>
      </c>
      <c r="T59" s="28">
        <f t="shared" si="11"/>
        <v>73686</v>
      </c>
      <c r="U59" s="29">
        <v>167255</v>
      </c>
      <c r="V59" s="29">
        <v>949</v>
      </c>
      <c r="W59" s="26">
        <v>1243</v>
      </c>
      <c r="X59" s="28">
        <f t="shared" si="22"/>
        <v>241890</v>
      </c>
    </row>
    <row r="60" spans="1:24" ht="7.5" customHeight="1" x14ac:dyDescent="0.15">
      <c r="A60" s="42"/>
      <c r="B60" s="67"/>
      <c r="C60" s="79"/>
      <c r="D60" s="110"/>
      <c r="E60" s="30" t="s">
        <v>127</v>
      </c>
      <c r="F60" s="26">
        <v>11620</v>
      </c>
      <c r="G60" s="27">
        <v>3</v>
      </c>
      <c r="H60" s="28">
        <f t="shared" si="23"/>
        <v>11623</v>
      </c>
      <c r="I60" s="29">
        <v>42404</v>
      </c>
      <c r="J60" s="29">
        <v>454</v>
      </c>
      <c r="K60" s="26">
        <v>1825</v>
      </c>
      <c r="L60" s="28">
        <f t="shared" si="24"/>
        <v>54481</v>
      </c>
      <c r="M60" s="13"/>
      <c r="N60" s="67"/>
      <c r="O60" s="89" t="s">
        <v>128</v>
      </c>
      <c r="P60" s="81" t="s">
        <v>129</v>
      </c>
      <c r="Q60" s="74"/>
      <c r="R60" s="26">
        <v>63585</v>
      </c>
      <c r="S60" s="27">
        <v>3</v>
      </c>
      <c r="T60" s="28">
        <f t="shared" si="11"/>
        <v>63588</v>
      </c>
      <c r="U60" s="29">
        <v>140921</v>
      </c>
      <c r="V60" s="29">
        <v>1153</v>
      </c>
      <c r="W60" s="26">
        <v>1191</v>
      </c>
      <c r="X60" s="28">
        <f t="shared" si="22"/>
        <v>205662</v>
      </c>
    </row>
    <row r="61" spans="1:24" ht="7.5" customHeight="1" x14ac:dyDescent="0.15">
      <c r="A61" s="42"/>
      <c r="B61" s="67"/>
      <c r="C61" s="79"/>
      <c r="D61" s="111"/>
      <c r="E61" s="30" t="s">
        <v>10</v>
      </c>
      <c r="F61" s="40">
        <f>SUM(F59:F60)</f>
        <v>57410</v>
      </c>
      <c r="G61" s="27">
        <f>SUM(G59:G60)</f>
        <v>12</v>
      </c>
      <c r="H61" s="28">
        <f t="shared" si="23"/>
        <v>57422</v>
      </c>
      <c r="I61" s="40">
        <f>SUM(I59:I60)</f>
        <v>215966</v>
      </c>
      <c r="J61" s="40">
        <f>SUM(J59:J60)</f>
        <v>1621</v>
      </c>
      <c r="K61" s="40">
        <f>SUM(K59:K60)</f>
        <v>6706</v>
      </c>
      <c r="L61" s="28">
        <f t="shared" si="24"/>
        <v>275009</v>
      </c>
      <c r="M61" s="13"/>
      <c r="N61" s="67"/>
      <c r="O61" s="79"/>
      <c r="P61" s="81" t="s">
        <v>130</v>
      </c>
      <c r="Q61" s="74"/>
      <c r="R61" s="31">
        <v>24219</v>
      </c>
      <c r="S61" s="32">
        <v>2</v>
      </c>
      <c r="T61" s="28">
        <f t="shared" si="11"/>
        <v>24221</v>
      </c>
      <c r="U61" s="33">
        <v>62113</v>
      </c>
      <c r="V61" s="33">
        <v>422</v>
      </c>
      <c r="W61" s="31">
        <v>404</v>
      </c>
      <c r="X61" s="39">
        <f t="shared" si="22"/>
        <v>86756</v>
      </c>
    </row>
    <row r="62" spans="1:24" ht="7.5" customHeight="1" x14ac:dyDescent="0.15">
      <c r="A62" s="42"/>
      <c r="B62" s="67"/>
      <c r="C62" s="79"/>
      <c r="D62" s="99" t="s">
        <v>131</v>
      </c>
      <c r="E62" s="30" t="s">
        <v>132</v>
      </c>
      <c r="F62" s="26">
        <v>57548</v>
      </c>
      <c r="G62" s="27">
        <v>14</v>
      </c>
      <c r="H62" s="28">
        <f t="shared" si="23"/>
        <v>57562</v>
      </c>
      <c r="I62" s="29">
        <v>205535</v>
      </c>
      <c r="J62" s="29">
        <v>1239</v>
      </c>
      <c r="K62" s="26">
        <v>5982</v>
      </c>
      <c r="L62" s="28">
        <f t="shared" si="24"/>
        <v>264336</v>
      </c>
      <c r="M62" s="13"/>
      <c r="N62" s="67"/>
      <c r="O62" s="80"/>
      <c r="P62" s="81" t="s">
        <v>10</v>
      </c>
      <c r="Q62" s="74"/>
      <c r="R62" s="31">
        <f>SUM(R60:R61)</f>
        <v>87804</v>
      </c>
      <c r="S62" s="32">
        <f>SUM(S60:S61)</f>
        <v>5</v>
      </c>
      <c r="T62" s="28">
        <f t="shared" si="11"/>
        <v>87809</v>
      </c>
      <c r="U62" s="33">
        <f>SUM(U60:U61)</f>
        <v>203034</v>
      </c>
      <c r="V62" s="33">
        <f>SUM(V60:V61)</f>
        <v>1575</v>
      </c>
      <c r="W62" s="31">
        <f>SUM(W60:W61)</f>
        <v>1595</v>
      </c>
      <c r="X62" s="39">
        <f t="shared" si="22"/>
        <v>292418</v>
      </c>
    </row>
    <row r="63" spans="1:24" ht="7.5" customHeight="1" x14ac:dyDescent="0.15">
      <c r="A63" s="42"/>
      <c r="B63" s="67"/>
      <c r="C63" s="79"/>
      <c r="D63" s="99"/>
      <c r="E63" s="30" t="s">
        <v>133</v>
      </c>
      <c r="F63" s="26">
        <v>26285</v>
      </c>
      <c r="G63" s="27">
        <v>6</v>
      </c>
      <c r="H63" s="28">
        <f t="shared" si="23"/>
        <v>26291</v>
      </c>
      <c r="I63" s="29">
        <v>105774</v>
      </c>
      <c r="J63" s="29">
        <v>450</v>
      </c>
      <c r="K63" s="26">
        <v>1981</v>
      </c>
      <c r="L63" s="28">
        <f t="shared" si="24"/>
        <v>132515</v>
      </c>
      <c r="M63" s="13"/>
      <c r="N63" s="67"/>
      <c r="O63" s="78" t="s">
        <v>134</v>
      </c>
      <c r="P63" s="81" t="s">
        <v>135</v>
      </c>
      <c r="Q63" s="74"/>
      <c r="R63" s="31">
        <v>137169</v>
      </c>
      <c r="S63" s="32">
        <v>31</v>
      </c>
      <c r="T63" s="28">
        <f t="shared" si="11"/>
        <v>137200</v>
      </c>
      <c r="U63" s="33">
        <v>348464</v>
      </c>
      <c r="V63" s="33">
        <v>2373</v>
      </c>
      <c r="W63" s="31">
        <v>3931</v>
      </c>
      <c r="X63" s="39">
        <f t="shared" si="22"/>
        <v>488037</v>
      </c>
    </row>
    <row r="64" spans="1:24" ht="7.5" customHeight="1" x14ac:dyDescent="0.15">
      <c r="A64" s="42"/>
      <c r="B64" s="67"/>
      <c r="C64" s="79"/>
      <c r="D64" s="99"/>
      <c r="E64" s="30" t="s">
        <v>10</v>
      </c>
      <c r="F64" s="40">
        <f>SUM(F62:F63)</f>
        <v>83833</v>
      </c>
      <c r="G64" s="27">
        <f>SUM(G62:G63)</f>
        <v>20</v>
      </c>
      <c r="H64" s="28">
        <f t="shared" si="23"/>
        <v>83853</v>
      </c>
      <c r="I64" s="26">
        <f>SUM(I62:I63)</f>
        <v>311309</v>
      </c>
      <c r="J64" s="26">
        <f>SUM(J62:J63)</f>
        <v>1689</v>
      </c>
      <c r="K64" s="26">
        <f>SUM(K62:K63)</f>
        <v>7963</v>
      </c>
      <c r="L64" s="28">
        <f t="shared" si="24"/>
        <v>396851</v>
      </c>
      <c r="M64" s="13"/>
      <c r="N64" s="67"/>
      <c r="O64" s="79"/>
      <c r="P64" s="81" t="s">
        <v>136</v>
      </c>
      <c r="Q64" s="74"/>
      <c r="R64" s="31">
        <v>57710</v>
      </c>
      <c r="S64" s="32">
        <v>12</v>
      </c>
      <c r="T64" s="28">
        <f t="shared" si="11"/>
        <v>57722</v>
      </c>
      <c r="U64" s="33">
        <v>190974</v>
      </c>
      <c r="V64" s="33">
        <v>885</v>
      </c>
      <c r="W64" s="31">
        <v>1435</v>
      </c>
      <c r="X64" s="39">
        <f t="shared" si="22"/>
        <v>249581</v>
      </c>
    </row>
    <row r="65" spans="1:24" ht="7.5" customHeight="1" x14ac:dyDescent="0.15">
      <c r="A65" s="42"/>
      <c r="B65" s="67"/>
      <c r="C65" s="80"/>
      <c r="D65" s="81" t="s">
        <v>137</v>
      </c>
      <c r="E65" s="74"/>
      <c r="F65" s="26">
        <v>100873</v>
      </c>
      <c r="G65" s="27">
        <v>17</v>
      </c>
      <c r="H65" s="28">
        <f t="shared" si="23"/>
        <v>100890</v>
      </c>
      <c r="I65" s="29">
        <v>319884</v>
      </c>
      <c r="J65" s="29">
        <v>1622</v>
      </c>
      <c r="K65" s="26">
        <v>3086</v>
      </c>
      <c r="L65" s="28">
        <f t="shared" si="24"/>
        <v>422396</v>
      </c>
      <c r="M65" s="13"/>
      <c r="N65" s="67"/>
      <c r="O65" s="80"/>
      <c r="P65" s="81" t="s">
        <v>10</v>
      </c>
      <c r="Q65" s="74"/>
      <c r="R65" s="26">
        <f>SUM(R63:R64)</f>
        <v>194879</v>
      </c>
      <c r="S65" s="27">
        <f>SUM(S63:S64)</f>
        <v>43</v>
      </c>
      <c r="T65" s="28">
        <f t="shared" si="11"/>
        <v>194922</v>
      </c>
      <c r="U65" s="29">
        <f>SUM(U63:U64)</f>
        <v>539438</v>
      </c>
      <c r="V65" s="29">
        <f>SUM(V63:V64)</f>
        <v>3258</v>
      </c>
      <c r="W65" s="26">
        <f>SUM(W63:W64)</f>
        <v>5366</v>
      </c>
      <c r="X65" s="28">
        <f t="shared" si="22"/>
        <v>737618</v>
      </c>
    </row>
    <row r="66" spans="1:24" ht="7.5" customHeight="1" x14ac:dyDescent="0.15">
      <c r="A66" s="42"/>
      <c r="B66" s="67"/>
      <c r="C66" s="78" t="s">
        <v>138</v>
      </c>
      <c r="D66" s="96" t="s">
        <v>139</v>
      </c>
      <c r="E66" s="25" t="s">
        <v>140</v>
      </c>
      <c r="F66" s="26">
        <v>99130</v>
      </c>
      <c r="G66" s="27">
        <v>15</v>
      </c>
      <c r="H66" s="28">
        <f t="shared" si="23"/>
        <v>99145</v>
      </c>
      <c r="I66" s="29">
        <v>289292</v>
      </c>
      <c r="J66" s="29">
        <v>1661</v>
      </c>
      <c r="K66" s="26">
        <v>6062</v>
      </c>
      <c r="L66" s="28">
        <f t="shared" si="24"/>
        <v>390098</v>
      </c>
      <c r="M66" s="13"/>
      <c r="N66" s="67"/>
      <c r="O66" s="78" t="s">
        <v>141</v>
      </c>
      <c r="P66" s="81" t="s">
        <v>125</v>
      </c>
      <c r="Q66" s="74"/>
      <c r="R66" s="26">
        <v>126314</v>
      </c>
      <c r="S66" s="27">
        <v>23</v>
      </c>
      <c r="T66" s="28">
        <f t="shared" si="11"/>
        <v>126337</v>
      </c>
      <c r="U66" s="29">
        <v>412488</v>
      </c>
      <c r="V66" s="29">
        <v>2350</v>
      </c>
      <c r="W66" s="26">
        <v>6181</v>
      </c>
      <c r="X66" s="39">
        <f t="shared" si="22"/>
        <v>541175</v>
      </c>
    </row>
    <row r="67" spans="1:24" ht="7.5" customHeight="1" x14ac:dyDescent="0.15">
      <c r="A67" s="42"/>
      <c r="B67" s="67"/>
      <c r="C67" s="79"/>
      <c r="D67" s="112"/>
      <c r="E67" s="25" t="s">
        <v>142</v>
      </c>
      <c r="F67" s="26">
        <v>33054</v>
      </c>
      <c r="G67" s="27">
        <v>1</v>
      </c>
      <c r="H67" s="28">
        <f t="shared" si="23"/>
        <v>33055</v>
      </c>
      <c r="I67" s="29">
        <v>72502</v>
      </c>
      <c r="J67" s="29">
        <v>374</v>
      </c>
      <c r="K67" s="26">
        <v>1173</v>
      </c>
      <c r="L67" s="28">
        <f t="shared" si="24"/>
        <v>105931</v>
      </c>
      <c r="M67" s="13"/>
      <c r="N67" s="67"/>
      <c r="O67" s="80"/>
      <c r="P67" s="81" t="s">
        <v>143</v>
      </c>
      <c r="Q67" s="74"/>
      <c r="R67" s="26">
        <v>75390</v>
      </c>
      <c r="S67" s="27">
        <v>13</v>
      </c>
      <c r="T67" s="28">
        <f t="shared" si="11"/>
        <v>75403</v>
      </c>
      <c r="U67" s="29">
        <v>229541</v>
      </c>
      <c r="V67" s="29">
        <v>1220</v>
      </c>
      <c r="W67" s="26">
        <v>1931</v>
      </c>
      <c r="X67" s="28">
        <f t="shared" si="22"/>
        <v>306164</v>
      </c>
    </row>
    <row r="68" spans="1:24" ht="7.5" customHeight="1" x14ac:dyDescent="0.15">
      <c r="A68" s="42"/>
      <c r="B68" s="67"/>
      <c r="C68" s="79"/>
      <c r="D68" s="112"/>
      <c r="E68" s="30" t="s">
        <v>10</v>
      </c>
      <c r="F68" s="40">
        <f>SUM(F66:F67)</f>
        <v>132184</v>
      </c>
      <c r="G68" s="27">
        <f>SUM(G66:G67)</f>
        <v>16</v>
      </c>
      <c r="H68" s="28">
        <f t="shared" si="23"/>
        <v>132200</v>
      </c>
      <c r="I68" s="26">
        <f>SUM(I66:I67)</f>
        <v>361794</v>
      </c>
      <c r="J68" s="26">
        <f>SUM(J66:J67)</f>
        <v>2035</v>
      </c>
      <c r="K68" s="26">
        <f>SUM(K66:K67)</f>
        <v>7235</v>
      </c>
      <c r="L68" s="28">
        <f t="shared" si="24"/>
        <v>496029</v>
      </c>
      <c r="M68" s="13"/>
      <c r="N68" s="67"/>
      <c r="O68" s="78" t="s">
        <v>144</v>
      </c>
      <c r="P68" s="81" t="s">
        <v>145</v>
      </c>
      <c r="Q68" s="74"/>
      <c r="R68" s="26">
        <v>105883</v>
      </c>
      <c r="S68" s="27">
        <v>11</v>
      </c>
      <c r="T68" s="28">
        <f t="shared" si="11"/>
        <v>105894</v>
      </c>
      <c r="U68" s="29">
        <v>301229</v>
      </c>
      <c r="V68" s="29">
        <v>1613</v>
      </c>
      <c r="W68" s="26">
        <v>2255</v>
      </c>
      <c r="X68" s="28">
        <f t="shared" si="22"/>
        <v>408736</v>
      </c>
    </row>
    <row r="69" spans="1:24" ht="7.5" customHeight="1" x14ac:dyDescent="0.15">
      <c r="A69" s="42"/>
      <c r="B69" s="67"/>
      <c r="C69" s="79"/>
      <c r="D69" s="96" t="s">
        <v>146</v>
      </c>
      <c r="E69" s="30" t="s">
        <v>147</v>
      </c>
      <c r="F69" s="26">
        <v>24718</v>
      </c>
      <c r="G69" s="27">
        <v>2</v>
      </c>
      <c r="H69" s="28">
        <f t="shared" ref="H69:H75" si="25">SUM(F69:G69)</f>
        <v>24720</v>
      </c>
      <c r="I69" s="29">
        <v>92064</v>
      </c>
      <c r="J69" s="29">
        <v>521</v>
      </c>
      <c r="K69" s="26">
        <v>2496</v>
      </c>
      <c r="L69" s="28">
        <f t="shared" ref="L69:L75" si="26">SUM(H69:J69)</f>
        <v>117305</v>
      </c>
      <c r="M69" s="13"/>
      <c r="N69" s="67"/>
      <c r="O69" s="79"/>
      <c r="P69" s="81" t="s">
        <v>148</v>
      </c>
      <c r="Q69" s="74"/>
      <c r="R69" s="31">
        <v>20271</v>
      </c>
      <c r="S69" s="32">
        <v>0</v>
      </c>
      <c r="T69" s="28">
        <f t="shared" si="11"/>
        <v>20271</v>
      </c>
      <c r="U69" s="33">
        <v>66335</v>
      </c>
      <c r="V69" s="33">
        <v>365</v>
      </c>
      <c r="W69" s="31">
        <v>601</v>
      </c>
      <c r="X69" s="28">
        <f t="shared" si="22"/>
        <v>86971</v>
      </c>
    </row>
    <row r="70" spans="1:24" ht="7.5" customHeight="1" x14ac:dyDescent="0.15">
      <c r="A70" s="42"/>
      <c r="B70" s="67"/>
      <c r="C70" s="79"/>
      <c r="D70" s="97"/>
      <c r="E70" s="30" t="s">
        <v>149</v>
      </c>
      <c r="F70" s="26">
        <v>10093</v>
      </c>
      <c r="G70" s="27">
        <v>1</v>
      </c>
      <c r="H70" s="28">
        <f t="shared" si="25"/>
        <v>10094</v>
      </c>
      <c r="I70" s="29">
        <v>27748</v>
      </c>
      <c r="J70" s="29">
        <v>292</v>
      </c>
      <c r="K70" s="26">
        <v>1801</v>
      </c>
      <c r="L70" s="28">
        <f t="shared" si="26"/>
        <v>38134</v>
      </c>
      <c r="M70" s="13"/>
      <c r="N70" s="67"/>
      <c r="O70" s="80"/>
      <c r="P70" s="81" t="s">
        <v>10</v>
      </c>
      <c r="Q70" s="74"/>
      <c r="R70" s="26">
        <f>SUM(R68:R69)</f>
        <v>126154</v>
      </c>
      <c r="S70" s="27">
        <f>SUM(S68:S69)</f>
        <v>11</v>
      </c>
      <c r="T70" s="28">
        <f t="shared" si="11"/>
        <v>126165</v>
      </c>
      <c r="U70" s="29">
        <f>SUM(U68:U69)</f>
        <v>367564</v>
      </c>
      <c r="V70" s="29">
        <f>SUM(V68:V69)</f>
        <v>1978</v>
      </c>
      <c r="W70" s="26">
        <f>SUM(W68:W69)</f>
        <v>2856</v>
      </c>
      <c r="X70" s="28">
        <f t="shared" si="22"/>
        <v>495707</v>
      </c>
    </row>
    <row r="71" spans="1:24" ht="7.5" customHeight="1" x14ac:dyDescent="0.15">
      <c r="A71" s="42"/>
      <c r="B71" s="67"/>
      <c r="C71" s="79"/>
      <c r="D71" s="97"/>
      <c r="E71" s="30" t="s">
        <v>150</v>
      </c>
      <c r="F71" s="26">
        <v>15448</v>
      </c>
      <c r="G71" s="27">
        <v>0</v>
      </c>
      <c r="H71" s="28">
        <f t="shared" si="25"/>
        <v>15448</v>
      </c>
      <c r="I71" s="29">
        <v>53879</v>
      </c>
      <c r="J71" s="29">
        <v>471</v>
      </c>
      <c r="K71" s="26">
        <v>2321</v>
      </c>
      <c r="L71" s="28">
        <f t="shared" si="26"/>
        <v>69798</v>
      </c>
      <c r="M71" s="13"/>
      <c r="N71" s="68"/>
      <c r="O71" s="101" t="s">
        <v>40</v>
      </c>
      <c r="P71" s="102"/>
      <c r="Q71" s="103"/>
      <c r="R71" s="34">
        <f>SUM(R59,R65:R67,R70,R62)</f>
        <v>684223</v>
      </c>
      <c r="S71" s="35">
        <f>SUM(S59,S65:S67,S70,S62)</f>
        <v>99</v>
      </c>
      <c r="T71" s="36">
        <f t="shared" si="11"/>
        <v>684322</v>
      </c>
      <c r="U71" s="34">
        <f>SUM(U59,U65:U67,U70,U62)</f>
        <v>1919320</v>
      </c>
      <c r="V71" s="34">
        <f>SUM(V59,V65:V67,V70,V62)</f>
        <v>11330</v>
      </c>
      <c r="W71" s="34">
        <f>SUM(W59,W65:W67,W70,W62)</f>
        <v>19172</v>
      </c>
      <c r="X71" s="36">
        <f t="shared" si="22"/>
        <v>2614972</v>
      </c>
    </row>
    <row r="72" spans="1:24" ht="7.5" customHeight="1" x14ac:dyDescent="0.15">
      <c r="A72" s="42"/>
      <c r="B72" s="67"/>
      <c r="C72" s="79"/>
      <c r="D72" s="98"/>
      <c r="E72" s="30" t="s">
        <v>10</v>
      </c>
      <c r="F72" s="40">
        <f>SUM(F69:F71)</f>
        <v>50259</v>
      </c>
      <c r="G72" s="27">
        <f>SUM(G69:G71)</f>
        <v>3</v>
      </c>
      <c r="H72" s="28">
        <f t="shared" si="25"/>
        <v>50262</v>
      </c>
      <c r="I72" s="26">
        <f t="shared" ref="I72:K72" si="27">SUM(I69:I71)</f>
        <v>173691</v>
      </c>
      <c r="J72" s="26">
        <f t="shared" si="27"/>
        <v>1284</v>
      </c>
      <c r="K72" s="26">
        <f t="shared" si="27"/>
        <v>6618</v>
      </c>
      <c r="L72" s="28">
        <f t="shared" si="26"/>
        <v>225237</v>
      </c>
      <c r="M72" s="13"/>
      <c r="N72" s="66" t="s">
        <v>151</v>
      </c>
      <c r="O72" s="69" t="s">
        <v>152</v>
      </c>
      <c r="P72" s="70"/>
      <c r="Q72" s="71"/>
      <c r="R72" s="31">
        <v>88642</v>
      </c>
      <c r="S72" s="32">
        <v>12</v>
      </c>
      <c r="T72" s="39">
        <f t="shared" si="11"/>
        <v>88654</v>
      </c>
      <c r="U72" s="33">
        <v>211200</v>
      </c>
      <c r="V72" s="33">
        <v>1127</v>
      </c>
      <c r="W72" s="31">
        <v>1779</v>
      </c>
      <c r="X72" s="39">
        <f t="shared" si="22"/>
        <v>300981</v>
      </c>
    </row>
    <row r="73" spans="1:24" ht="7.5" customHeight="1" x14ac:dyDescent="0.15">
      <c r="A73" s="42"/>
      <c r="B73" s="67"/>
      <c r="C73" s="79"/>
      <c r="D73" s="109" t="s">
        <v>153</v>
      </c>
      <c r="E73" s="30" t="s">
        <v>154</v>
      </c>
      <c r="F73" s="26">
        <v>77668</v>
      </c>
      <c r="G73" s="27">
        <v>4</v>
      </c>
      <c r="H73" s="28">
        <f t="shared" si="25"/>
        <v>77672</v>
      </c>
      <c r="I73" s="29">
        <v>179558</v>
      </c>
      <c r="J73" s="29">
        <v>968</v>
      </c>
      <c r="K73" s="26">
        <v>1609</v>
      </c>
      <c r="L73" s="28">
        <f t="shared" si="26"/>
        <v>258198</v>
      </c>
      <c r="M73" s="13"/>
      <c r="N73" s="67"/>
      <c r="O73" s="89" t="s">
        <v>155</v>
      </c>
      <c r="P73" s="81" t="s">
        <v>156</v>
      </c>
      <c r="Q73" s="74"/>
      <c r="R73" s="26">
        <v>69873</v>
      </c>
      <c r="S73" s="27">
        <v>21</v>
      </c>
      <c r="T73" s="28">
        <f t="shared" si="11"/>
        <v>69894</v>
      </c>
      <c r="U73" s="29">
        <v>173472</v>
      </c>
      <c r="V73" s="29">
        <v>1112</v>
      </c>
      <c r="W73" s="26">
        <v>1485</v>
      </c>
      <c r="X73" s="28">
        <f t="shared" si="22"/>
        <v>244478</v>
      </c>
    </row>
    <row r="74" spans="1:24" ht="7.5" customHeight="1" x14ac:dyDescent="0.15">
      <c r="A74" s="42"/>
      <c r="B74" s="67"/>
      <c r="C74" s="79"/>
      <c r="D74" s="110"/>
      <c r="E74" s="30" t="s">
        <v>157</v>
      </c>
      <c r="F74" s="26">
        <v>20529</v>
      </c>
      <c r="G74" s="27">
        <v>0</v>
      </c>
      <c r="H74" s="28">
        <f t="shared" si="25"/>
        <v>20529</v>
      </c>
      <c r="I74" s="29">
        <v>60532</v>
      </c>
      <c r="J74" s="29">
        <v>323</v>
      </c>
      <c r="K74" s="26">
        <v>812</v>
      </c>
      <c r="L74" s="28">
        <f t="shared" si="26"/>
        <v>81384</v>
      </c>
      <c r="M74" s="5"/>
      <c r="N74" s="67"/>
      <c r="O74" s="79"/>
      <c r="P74" s="81" t="s">
        <v>158</v>
      </c>
      <c r="Q74" s="74"/>
      <c r="R74" s="31">
        <v>30264</v>
      </c>
      <c r="S74" s="32">
        <v>10</v>
      </c>
      <c r="T74" s="28">
        <f t="shared" si="11"/>
        <v>30274</v>
      </c>
      <c r="U74" s="33">
        <v>109538</v>
      </c>
      <c r="V74" s="33">
        <v>678</v>
      </c>
      <c r="W74" s="31">
        <v>1397</v>
      </c>
      <c r="X74" s="39">
        <f t="shared" si="22"/>
        <v>140490</v>
      </c>
    </row>
    <row r="75" spans="1:24" ht="7.5" customHeight="1" x14ac:dyDescent="0.15">
      <c r="A75" s="42"/>
      <c r="B75" s="67"/>
      <c r="C75" s="79"/>
      <c r="D75" s="111"/>
      <c r="E75" s="30" t="s">
        <v>10</v>
      </c>
      <c r="F75" s="40">
        <f>SUM(F73:F74)</f>
        <v>98197</v>
      </c>
      <c r="G75" s="27">
        <f>SUM(G73:G74)</f>
        <v>4</v>
      </c>
      <c r="H75" s="28">
        <f t="shared" si="25"/>
        <v>98201</v>
      </c>
      <c r="I75" s="26">
        <f>SUM(I73:I74)</f>
        <v>240090</v>
      </c>
      <c r="J75" s="26">
        <f>SUM(J73:J74)</f>
        <v>1291</v>
      </c>
      <c r="K75" s="26">
        <f>SUM(K73:K74)</f>
        <v>2421</v>
      </c>
      <c r="L75" s="28">
        <f t="shared" si="26"/>
        <v>339582</v>
      </c>
      <c r="M75" s="5"/>
      <c r="N75" s="67"/>
      <c r="O75" s="80"/>
      <c r="P75" s="81" t="s">
        <v>10</v>
      </c>
      <c r="Q75" s="74"/>
      <c r="R75" s="31">
        <f>SUM(R73:R74)</f>
        <v>100137</v>
      </c>
      <c r="S75" s="32">
        <f>SUM(S73:S74)</f>
        <v>31</v>
      </c>
      <c r="T75" s="28">
        <f t="shared" si="11"/>
        <v>100168</v>
      </c>
      <c r="U75" s="33">
        <f>SUM(U73:U74)</f>
        <v>283010</v>
      </c>
      <c r="V75" s="33">
        <f>SUM(V73:V74)</f>
        <v>1790</v>
      </c>
      <c r="W75" s="31">
        <f>SUM(W73:W74)</f>
        <v>2882</v>
      </c>
      <c r="X75" s="39">
        <f t="shared" si="22"/>
        <v>384968</v>
      </c>
    </row>
    <row r="76" spans="1:24" ht="7.5" customHeight="1" x14ac:dyDescent="0.15">
      <c r="A76" s="42"/>
      <c r="B76" s="67"/>
      <c r="C76" s="79"/>
      <c r="D76" s="96" t="s">
        <v>159</v>
      </c>
      <c r="E76" s="30" t="s">
        <v>159</v>
      </c>
      <c r="F76" s="26">
        <v>14384</v>
      </c>
      <c r="G76" s="27">
        <v>5</v>
      </c>
      <c r="H76" s="28">
        <f t="shared" si="23"/>
        <v>14389</v>
      </c>
      <c r="I76" s="29">
        <v>55146</v>
      </c>
      <c r="J76" s="29">
        <v>348</v>
      </c>
      <c r="K76" s="26">
        <v>1185</v>
      </c>
      <c r="L76" s="28">
        <f t="shared" si="24"/>
        <v>69883</v>
      </c>
      <c r="M76" s="5"/>
      <c r="N76" s="67"/>
      <c r="O76" s="72" t="s">
        <v>160</v>
      </c>
      <c r="P76" s="73"/>
      <c r="Q76" s="74"/>
      <c r="R76" s="26">
        <v>149094</v>
      </c>
      <c r="S76" s="27">
        <v>30</v>
      </c>
      <c r="T76" s="28">
        <f t="shared" si="11"/>
        <v>149124</v>
      </c>
      <c r="U76" s="29">
        <v>370808</v>
      </c>
      <c r="V76" s="29">
        <v>2675</v>
      </c>
      <c r="W76" s="26">
        <v>3587</v>
      </c>
      <c r="X76" s="28">
        <f t="shared" si="22"/>
        <v>522607</v>
      </c>
    </row>
    <row r="77" spans="1:24" ht="7.5" customHeight="1" x14ac:dyDescent="0.15">
      <c r="A77" s="42"/>
      <c r="B77" s="67"/>
      <c r="C77" s="79"/>
      <c r="D77" s="97"/>
      <c r="E77" s="30" t="s">
        <v>161</v>
      </c>
      <c r="F77" s="26">
        <v>18201</v>
      </c>
      <c r="G77" s="27">
        <v>1</v>
      </c>
      <c r="H77" s="28">
        <f t="shared" si="23"/>
        <v>18202</v>
      </c>
      <c r="I77" s="29">
        <v>68678</v>
      </c>
      <c r="J77" s="29">
        <v>466</v>
      </c>
      <c r="K77" s="26">
        <v>2142</v>
      </c>
      <c r="L77" s="28">
        <f t="shared" si="24"/>
        <v>87346</v>
      </c>
      <c r="M77" s="5"/>
      <c r="N77" s="67"/>
      <c r="O77" s="72" t="s">
        <v>162</v>
      </c>
      <c r="P77" s="73"/>
      <c r="Q77" s="74"/>
      <c r="R77" s="26">
        <v>96140</v>
      </c>
      <c r="S77" s="27">
        <v>19</v>
      </c>
      <c r="T77" s="28">
        <f t="shared" si="11"/>
        <v>96159</v>
      </c>
      <c r="U77" s="29">
        <v>203636</v>
      </c>
      <c r="V77" s="29">
        <v>1221</v>
      </c>
      <c r="W77" s="26">
        <v>1743</v>
      </c>
      <c r="X77" s="28">
        <f t="shared" si="22"/>
        <v>301016</v>
      </c>
    </row>
    <row r="78" spans="1:24" ht="7.5" customHeight="1" x14ac:dyDescent="0.15">
      <c r="A78" s="42"/>
      <c r="B78" s="67"/>
      <c r="C78" s="79"/>
      <c r="D78" s="97"/>
      <c r="E78" s="30" t="s">
        <v>163</v>
      </c>
      <c r="F78" s="45">
        <v>13048</v>
      </c>
      <c r="G78" s="46">
        <v>2</v>
      </c>
      <c r="H78" s="28">
        <f t="shared" si="23"/>
        <v>13050</v>
      </c>
      <c r="I78" s="48">
        <v>44775</v>
      </c>
      <c r="J78" s="48">
        <v>449</v>
      </c>
      <c r="K78" s="45">
        <v>2194</v>
      </c>
      <c r="L78" s="28">
        <f t="shared" si="24"/>
        <v>58274</v>
      </c>
      <c r="M78" s="5"/>
      <c r="N78" s="68"/>
      <c r="O78" s="101" t="s">
        <v>40</v>
      </c>
      <c r="P78" s="102"/>
      <c r="Q78" s="103"/>
      <c r="R78" s="34">
        <f>SUM(R75:R77,R72)</f>
        <v>434013</v>
      </c>
      <c r="S78" s="37">
        <f>SUM(S75:S77,S72)</f>
        <v>92</v>
      </c>
      <c r="T78" s="36">
        <f t="shared" si="11"/>
        <v>434105</v>
      </c>
      <c r="U78" s="38">
        <f>SUM(U75:U77,U72)</f>
        <v>1068654</v>
      </c>
      <c r="V78" s="38">
        <f>SUM(V75:V77,V72)</f>
        <v>6813</v>
      </c>
      <c r="W78" s="34">
        <f>SUM(W75:W77,W72)</f>
        <v>9991</v>
      </c>
      <c r="X78" s="36">
        <f t="shared" si="22"/>
        <v>1509572</v>
      </c>
    </row>
    <row r="79" spans="1:24" ht="7.5" customHeight="1" x14ac:dyDescent="0.15">
      <c r="A79" s="42"/>
      <c r="B79" s="67"/>
      <c r="C79" s="80"/>
      <c r="D79" s="98"/>
      <c r="E79" s="30" t="s">
        <v>10</v>
      </c>
      <c r="F79" s="40">
        <f>SUM(F76:F78)</f>
        <v>45633</v>
      </c>
      <c r="G79" s="27">
        <f>SUM(G76:G78)</f>
        <v>8</v>
      </c>
      <c r="H79" s="28">
        <f t="shared" si="23"/>
        <v>45641</v>
      </c>
      <c r="I79" s="26">
        <f t="shared" ref="I79:K79" si="28">SUM(I76:I78)</f>
        <v>168599</v>
      </c>
      <c r="J79" s="26">
        <f t="shared" si="28"/>
        <v>1263</v>
      </c>
      <c r="K79" s="26">
        <f t="shared" si="28"/>
        <v>5521</v>
      </c>
      <c r="L79" s="28">
        <f t="shared" si="24"/>
        <v>215503</v>
      </c>
      <c r="M79" s="5"/>
      <c r="N79" s="66" t="s">
        <v>164</v>
      </c>
      <c r="O79" s="93" t="s">
        <v>165</v>
      </c>
      <c r="P79" s="108" t="s">
        <v>166</v>
      </c>
      <c r="Q79" s="71"/>
      <c r="R79" s="14">
        <v>109089</v>
      </c>
      <c r="S79" s="15">
        <v>4</v>
      </c>
      <c r="T79" s="16">
        <f t="shared" si="11"/>
        <v>109093</v>
      </c>
      <c r="U79" s="17">
        <v>400186</v>
      </c>
      <c r="V79" s="17">
        <v>2572</v>
      </c>
      <c r="W79" s="14">
        <v>9798</v>
      </c>
      <c r="X79" s="16">
        <f t="shared" si="22"/>
        <v>511851</v>
      </c>
    </row>
    <row r="80" spans="1:24" ht="7.5" customHeight="1" x14ac:dyDescent="0.15">
      <c r="A80" s="42"/>
      <c r="B80" s="67"/>
      <c r="C80" s="78" t="s">
        <v>167</v>
      </c>
      <c r="D80" s="99" t="s">
        <v>168</v>
      </c>
      <c r="E80" s="30" t="s">
        <v>169</v>
      </c>
      <c r="F80" s="45">
        <v>42267</v>
      </c>
      <c r="G80" s="46">
        <v>15</v>
      </c>
      <c r="H80" s="47">
        <f>SUM(F80:G80)</f>
        <v>42282</v>
      </c>
      <c r="I80" s="48">
        <v>42598</v>
      </c>
      <c r="J80" s="48">
        <v>1493</v>
      </c>
      <c r="K80" s="45">
        <v>8163</v>
      </c>
      <c r="L80" s="47">
        <f>SUM(H80:J80)</f>
        <v>86373</v>
      </c>
      <c r="M80" s="5"/>
      <c r="N80" s="67"/>
      <c r="O80" s="79"/>
      <c r="P80" s="81" t="s">
        <v>170</v>
      </c>
      <c r="Q80" s="74"/>
      <c r="R80" s="26">
        <v>80598</v>
      </c>
      <c r="S80" s="27">
        <v>8</v>
      </c>
      <c r="T80" s="28">
        <f t="shared" si="11"/>
        <v>80606</v>
      </c>
      <c r="U80" s="29">
        <v>290009</v>
      </c>
      <c r="V80" s="29">
        <v>1398</v>
      </c>
      <c r="W80" s="26">
        <v>3324</v>
      </c>
      <c r="X80" s="28">
        <f t="shared" si="22"/>
        <v>372013</v>
      </c>
    </row>
    <row r="81" spans="1:24" ht="7.5" customHeight="1" x14ac:dyDescent="0.15">
      <c r="A81" s="42"/>
      <c r="B81" s="67"/>
      <c r="C81" s="79"/>
      <c r="D81" s="99"/>
      <c r="E81" s="30" t="s">
        <v>171</v>
      </c>
      <c r="F81" s="45">
        <v>12411</v>
      </c>
      <c r="G81" s="46">
        <v>5</v>
      </c>
      <c r="H81" s="47">
        <f>SUM(F81:G81)</f>
        <v>12416</v>
      </c>
      <c r="I81" s="48">
        <v>15539</v>
      </c>
      <c r="J81" s="48">
        <v>445</v>
      </c>
      <c r="K81" s="45">
        <v>1970</v>
      </c>
      <c r="L81" s="47">
        <f>SUM(H81:J81)</f>
        <v>28400</v>
      </c>
      <c r="M81" s="5"/>
      <c r="N81" s="67"/>
      <c r="O81" s="79"/>
      <c r="P81" s="81" t="s">
        <v>172</v>
      </c>
      <c r="Q81" s="74"/>
      <c r="R81" s="26">
        <v>92127</v>
      </c>
      <c r="S81" s="27">
        <v>6</v>
      </c>
      <c r="T81" s="28">
        <f t="shared" si="11"/>
        <v>92133</v>
      </c>
      <c r="U81" s="29">
        <v>251765</v>
      </c>
      <c r="V81" s="29">
        <v>1248</v>
      </c>
      <c r="W81" s="26">
        <v>2255</v>
      </c>
      <c r="X81" s="28">
        <f t="shared" ref="X81:X97" si="29">SUM(T81:V81)</f>
        <v>345146</v>
      </c>
    </row>
    <row r="82" spans="1:24" ht="7.5" customHeight="1" x14ac:dyDescent="0.15">
      <c r="A82" s="42"/>
      <c r="B82" s="67"/>
      <c r="C82" s="79"/>
      <c r="D82" s="99"/>
      <c r="E82" s="30" t="s">
        <v>10</v>
      </c>
      <c r="F82" s="40">
        <f>SUM(F80:F81)</f>
        <v>54678</v>
      </c>
      <c r="G82" s="27">
        <f>SUM(G80:G81)</f>
        <v>20</v>
      </c>
      <c r="H82" s="28">
        <f>SUM(F82:G82)</f>
        <v>54698</v>
      </c>
      <c r="I82" s="40">
        <f>SUM(I80:I81)</f>
        <v>58137</v>
      </c>
      <c r="J82" s="40">
        <f>SUM(J80:J81)</f>
        <v>1938</v>
      </c>
      <c r="K82" s="40">
        <f>SUM(K80:K81)</f>
        <v>10133</v>
      </c>
      <c r="L82" s="47">
        <f>SUM(H82:J82)</f>
        <v>114773</v>
      </c>
      <c r="M82" s="5"/>
      <c r="N82" s="67"/>
      <c r="O82" s="80"/>
      <c r="P82" s="81" t="s">
        <v>173</v>
      </c>
      <c r="Q82" s="74"/>
      <c r="R82" s="26">
        <v>43404</v>
      </c>
      <c r="S82" s="27">
        <v>4</v>
      </c>
      <c r="T82" s="28">
        <f t="shared" si="11"/>
        <v>43408</v>
      </c>
      <c r="U82" s="29">
        <v>126778</v>
      </c>
      <c r="V82" s="29">
        <v>533</v>
      </c>
      <c r="W82" s="26">
        <v>1088</v>
      </c>
      <c r="X82" s="28">
        <f t="shared" si="29"/>
        <v>170719</v>
      </c>
    </row>
    <row r="83" spans="1:24" ht="7.5" customHeight="1" x14ac:dyDescent="0.15">
      <c r="A83" s="42"/>
      <c r="B83" s="67"/>
      <c r="C83" s="79"/>
      <c r="D83" s="96" t="s">
        <v>174</v>
      </c>
      <c r="E83" s="30" t="s">
        <v>174</v>
      </c>
      <c r="F83" s="26">
        <v>35126</v>
      </c>
      <c r="G83" s="27">
        <v>6</v>
      </c>
      <c r="H83" s="28">
        <f t="shared" si="23"/>
        <v>35132</v>
      </c>
      <c r="I83" s="29">
        <v>46755</v>
      </c>
      <c r="J83" s="29">
        <v>1156</v>
      </c>
      <c r="K83" s="26">
        <v>5914</v>
      </c>
      <c r="L83" s="28">
        <f t="shared" si="24"/>
        <v>83043</v>
      </c>
      <c r="M83" s="5"/>
      <c r="N83" s="67"/>
      <c r="O83" s="72" t="s">
        <v>175</v>
      </c>
      <c r="P83" s="73"/>
      <c r="Q83" s="74"/>
      <c r="R83" s="26">
        <v>89864</v>
      </c>
      <c r="S83" s="27">
        <v>16</v>
      </c>
      <c r="T83" s="28">
        <f t="shared" ref="T83:T90" si="30">SUM(R83:S83)</f>
        <v>89880</v>
      </c>
      <c r="U83" s="29">
        <v>252541</v>
      </c>
      <c r="V83" s="29">
        <v>1340</v>
      </c>
      <c r="W83" s="26">
        <v>1698</v>
      </c>
      <c r="X83" s="28">
        <f t="shared" si="29"/>
        <v>343761</v>
      </c>
    </row>
    <row r="84" spans="1:24" ht="7.5" customHeight="1" x14ac:dyDescent="0.15">
      <c r="A84" s="42"/>
      <c r="B84" s="67"/>
      <c r="C84" s="79"/>
      <c r="D84" s="97"/>
      <c r="E84" s="30" t="s">
        <v>176</v>
      </c>
      <c r="F84" s="45">
        <v>7441</v>
      </c>
      <c r="G84" s="46">
        <v>2</v>
      </c>
      <c r="H84" s="47">
        <f>SUM(F84:G84)</f>
        <v>7443</v>
      </c>
      <c r="I84" s="48">
        <v>10125</v>
      </c>
      <c r="J84" s="48">
        <v>242</v>
      </c>
      <c r="K84" s="45">
        <v>1128</v>
      </c>
      <c r="L84" s="47">
        <f>SUM(H84:J84)</f>
        <v>17810</v>
      </c>
      <c r="M84" s="5"/>
      <c r="N84" s="67"/>
      <c r="O84" s="78" t="s">
        <v>177</v>
      </c>
      <c r="P84" s="81" t="s">
        <v>178</v>
      </c>
      <c r="Q84" s="74"/>
      <c r="R84" s="26">
        <v>83022</v>
      </c>
      <c r="S84" s="27">
        <v>8</v>
      </c>
      <c r="T84" s="28">
        <f t="shared" si="30"/>
        <v>83030</v>
      </c>
      <c r="U84" s="29">
        <v>240671</v>
      </c>
      <c r="V84" s="29">
        <v>1264</v>
      </c>
      <c r="W84" s="26">
        <v>2338</v>
      </c>
      <c r="X84" s="28">
        <f t="shared" si="29"/>
        <v>324965</v>
      </c>
    </row>
    <row r="85" spans="1:24" ht="7.5" customHeight="1" x14ac:dyDescent="0.15">
      <c r="A85" s="42"/>
      <c r="B85" s="67"/>
      <c r="C85" s="79"/>
      <c r="D85" s="97"/>
      <c r="E85" s="30" t="s">
        <v>179</v>
      </c>
      <c r="F85" s="45">
        <v>10237</v>
      </c>
      <c r="G85" s="46">
        <v>3</v>
      </c>
      <c r="H85" s="47">
        <f>SUM(F85:G85)</f>
        <v>10240</v>
      </c>
      <c r="I85" s="48">
        <v>14846</v>
      </c>
      <c r="J85" s="48">
        <v>332</v>
      </c>
      <c r="K85" s="45">
        <v>1974</v>
      </c>
      <c r="L85" s="47">
        <f>SUM(H85:J85)</f>
        <v>25418</v>
      </c>
      <c r="M85" s="5"/>
      <c r="N85" s="67"/>
      <c r="O85" s="79"/>
      <c r="P85" s="81" t="s">
        <v>180</v>
      </c>
      <c r="Q85" s="74"/>
      <c r="R85" s="26">
        <v>41379</v>
      </c>
      <c r="S85" s="27">
        <v>4</v>
      </c>
      <c r="T85" s="28">
        <f t="shared" si="30"/>
        <v>41383</v>
      </c>
      <c r="U85" s="29">
        <v>109175</v>
      </c>
      <c r="V85" s="29">
        <v>490</v>
      </c>
      <c r="W85" s="26">
        <v>886</v>
      </c>
      <c r="X85" s="28">
        <f t="shared" si="29"/>
        <v>151048</v>
      </c>
    </row>
    <row r="86" spans="1:24" ht="7.5" customHeight="1" x14ac:dyDescent="0.15">
      <c r="A86" s="42"/>
      <c r="B86" s="67"/>
      <c r="C86" s="79"/>
      <c r="D86" s="98"/>
      <c r="E86" s="30" t="s">
        <v>10</v>
      </c>
      <c r="F86" s="40">
        <f>SUM(F83:F85)</f>
        <v>52804</v>
      </c>
      <c r="G86" s="27">
        <f>SUM(G83:G85)</f>
        <v>11</v>
      </c>
      <c r="H86" s="28">
        <f>SUM(F86:G86)</f>
        <v>52815</v>
      </c>
      <c r="I86" s="40">
        <f t="shared" ref="I86:K86" si="31">SUM(I83:I85)</f>
        <v>71726</v>
      </c>
      <c r="J86" s="40">
        <f t="shared" si="31"/>
        <v>1730</v>
      </c>
      <c r="K86" s="40">
        <f t="shared" si="31"/>
        <v>9016</v>
      </c>
      <c r="L86" s="47">
        <f>SUM(H86:J86)</f>
        <v>126271</v>
      </c>
      <c r="M86" s="5"/>
      <c r="N86" s="67"/>
      <c r="O86" s="80"/>
      <c r="P86" s="81" t="s">
        <v>181</v>
      </c>
      <c r="Q86" s="74"/>
      <c r="R86" s="26">
        <v>12375</v>
      </c>
      <c r="S86" s="27">
        <v>0</v>
      </c>
      <c r="T86" s="28">
        <f t="shared" si="30"/>
        <v>12375</v>
      </c>
      <c r="U86" s="29">
        <v>20394</v>
      </c>
      <c r="V86" s="29">
        <v>193</v>
      </c>
      <c r="W86" s="26">
        <v>159</v>
      </c>
      <c r="X86" s="28">
        <f t="shared" si="29"/>
        <v>32962</v>
      </c>
    </row>
    <row r="87" spans="1:24" ht="7.5" customHeight="1" x14ac:dyDescent="0.15">
      <c r="A87" s="49"/>
      <c r="B87" s="67"/>
      <c r="C87" s="79"/>
      <c r="D87" s="96" t="s">
        <v>182</v>
      </c>
      <c r="E87" s="25" t="s">
        <v>182</v>
      </c>
      <c r="F87" s="45">
        <v>31160</v>
      </c>
      <c r="G87" s="46">
        <v>5</v>
      </c>
      <c r="H87" s="47">
        <f>SUM(F87:G87)</f>
        <v>31165</v>
      </c>
      <c r="I87" s="48">
        <v>48529</v>
      </c>
      <c r="J87" s="48">
        <v>1089</v>
      </c>
      <c r="K87" s="45">
        <v>5670</v>
      </c>
      <c r="L87" s="47">
        <f>SUM(H87:J87)</f>
        <v>80783</v>
      </c>
      <c r="M87" s="5"/>
      <c r="N87" s="67"/>
      <c r="O87" s="72" t="s">
        <v>183</v>
      </c>
      <c r="P87" s="73"/>
      <c r="Q87" s="74"/>
      <c r="R87" s="26">
        <v>186630</v>
      </c>
      <c r="S87" s="27">
        <v>12</v>
      </c>
      <c r="T87" s="28">
        <f t="shared" si="30"/>
        <v>186642</v>
      </c>
      <c r="U87" s="29">
        <v>489469</v>
      </c>
      <c r="V87" s="29">
        <v>3365</v>
      </c>
      <c r="W87" s="26">
        <v>4211</v>
      </c>
      <c r="X87" s="28">
        <f t="shared" si="29"/>
        <v>679476</v>
      </c>
    </row>
    <row r="88" spans="1:24" ht="7.5" customHeight="1" x14ac:dyDescent="0.15">
      <c r="A88" s="5"/>
      <c r="B88" s="67"/>
      <c r="C88" s="79"/>
      <c r="D88" s="97"/>
      <c r="E88" s="30" t="s">
        <v>184</v>
      </c>
      <c r="F88" s="45">
        <v>7671</v>
      </c>
      <c r="G88" s="46">
        <v>0</v>
      </c>
      <c r="H88" s="47">
        <f>SUM(F88:G88)</f>
        <v>7671</v>
      </c>
      <c r="I88" s="48">
        <v>8408</v>
      </c>
      <c r="J88" s="48">
        <v>589</v>
      </c>
      <c r="K88" s="45">
        <v>2059</v>
      </c>
      <c r="L88" s="47">
        <f>SUM(H88:J88)</f>
        <v>16668</v>
      </c>
      <c r="M88" s="50"/>
      <c r="N88" s="67"/>
      <c r="O88" s="72" t="s">
        <v>185</v>
      </c>
      <c r="P88" s="73"/>
      <c r="Q88" s="74"/>
      <c r="R88" s="26">
        <v>124451</v>
      </c>
      <c r="S88" s="27">
        <v>14</v>
      </c>
      <c r="T88" s="28">
        <f t="shared" si="30"/>
        <v>124465</v>
      </c>
      <c r="U88" s="51">
        <v>327277</v>
      </c>
      <c r="V88" s="51">
        <v>1824</v>
      </c>
      <c r="W88" s="26">
        <v>2695</v>
      </c>
      <c r="X88" s="28">
        <f t="shared" si="29"/>
        <v>453566</v>
      </c>
    </row>
    <row r="89" spans="1:24" ht="7.5" customHeight="1" x14ac:dyDescent="0.15">
      <c r="A89" s="5"/>
      <c r="B89" s="67"/>
      <c r="C89" s="79"/>
      <c r="D89" s="97"/>
      <c r="E89" s="30" t="s">
        <v>186</v>
      </c>
      <c r="F89" s="26">
        <v>9596</v>
      </c>
      <c r="G89" s="27">
        <v>5</v>
      </c>
      <c r="H89" s="28">
        <f t="shared" si="23"/>
        <v>9601</v>
      </c>
      <c r="I89" s="29">
        <v>18660</v>
      </c>
      <c r="J89" s="29">
        <v>331</v>
      </c>
      <c r="K89" s="26">
        <v>1922</v>
      </c>
      <c r="L89" s="28">
        <f t="shared" si="24"/>
        <v>28592</v>
      </c>
      <c r="M89" s="50"/>
      <c r="N89" s="67"/>
      <c r="O89" s="72" t="s">
        <v>187</v>
      </c>
      <c r="P89" s="73"/>
      <c r="Q89" s="74"/>
      <c r="R89" s="26">
        <v>143460</v>
      </c>
      <c r="S89" s="27">
        <v>6</v>
      </c>
      <c r="T89" s="28">
        <f t="shared" si="30"/>
        <v>143466</v>
      </c>
      <c r="U89" s="51">
        <v>325689</v>
      </c>
      <c r="V89" s="51">
        <v>1704</v>
      </c>
      <c r="W89" s="52">
        <v>2282</v>
      </c>
      <c r="X89" s="28">
        <f t="shared" si="29"/>
        <v>470859</v>
      </c>
    </row>
    <row r="90" spans="1:24" ht="7.5" customHeight="1" x14ac:dyDescent="0.15">
      <c r="A90" s="5"/>
      <c r="B90" s="67"/>
      <c r="C90" s="79"/>
      <c r="D90" s="97"/>
      <c r="E90" s="30" t="s">
        <v>188</v>
      </c>
      <c r="F90" s="40">
        <v>15486</v>
      </c>
      <c r="G90" s="27">
        <v>3</v>
      </c>
      <c r="H90" s="28">
        <f t="shared" si="23"/>
        <v>15489</v>
      </c>
      <c r="I90" s="40">
        <v>25660</v>
      </c>
      <c r="J90" s="40">
        <v>610</v>
      </c>
      <c r="K90" s="40">
        <v>3484</v>
      </c>
      <c r="L90" s="28">
        <f t="shared" si="24"/>
        <v>41759</v>
      </c>
      <c r="M90" s="50"/>
      <c r="N90" s="67"/>
      <c r="O90" s="113" t="s">
        <v>189</v>
      </c>
      <c r="P90" s="81" t="s">
        <v>190</v>
      </c>
      <c r="Q90" s="74"/>
      <c r="R90" s="26">
        <v>192351</v>
      </c>
      <c r="S90" s="27">
        <v>11</v>
      </c>
      <c r="T90" s="28">
        <f t="shared" si="30"/>
        <v>192362</v>
      </c>
      <c r="U90" s="51">
        <v>443299</v>
      </c>
      <c r="V90" s="51">
        <v>2220</v>
      </c>
      <c r="W90" s="52">
        <v>3552</v>
      </c>
      <c r="X90" s="28">
        <f t="shared" si="29"/>
        <v>637881</v>
      </c>
    </row>
    <row r="91" spans="1:24" ht="7.5" customHeight="1" x14ac:dyDescent="0.15">
      <c r="B91" s="67"/>
      <c r="C91" s="79"/>
      <c r="D91" s="98"/>
      <c r="E91" s="30" t="s">
        <v>10</v>
      </c>
      <c r="F91" s="40">
        <f>SUM(F87:F90)</f>
        <v>63913</v>
      </c>
      <c r="G91" s="27">
        <f>SUM(G87:G90)</f>
        <v>13</v>
      </c>
      <c r="H91" s="28">
        <f t="shared" si="23"/>
        <v>63926</v>
      </c>
      <c r="I91" s="40">
        <f>SUM(I87:I90)</f>
        <v>101257</v>
      </c>
      <c r="J91" s="40">
        <f>SUM(J87:J90)</f>
        <v>2619</v>
      </c>
      <c r="K91" s="40">
        <f>SUM(K87:K90)</f>
        <v>13135</v>
      </c>
      <c r="L91" s="28">
        <f t="shared" si="24"/>
        <v>167802</v>
      </c>
      <c r="M91" s="50"/>
      <c r="N91" s="67"/>
      <c r="O91" s="114"/>
      <c r="P91" s="115" t="s">
        <v>191</v>
      </c>
      <c r="Q91" s="116"/>
      <c r="R91" s="26">
        <f t="shared" ref="R91:W91" si="32">SUM(R105:R106)</f>
        <v>24639</v>
      </c>
      <c r="S91" s="52">
        <f t="shared" si="32"/>
        <v>0</v>
      </c>
      <c r="T91" s="28">
        <f t="shared" si="32"/>
        <v>24639</v>
      </c>
      <c r="U91" s="51">
        <f t="shared" si="32"/>
        <v>36143</v>
      </c>
      <c r="V91" s="51">
        <f t="shared" si="32"/>
        <v>288</v>
      </c>
      <c r="W91" s="52">
        <f t="shared" si="32"/>
        <v>393</v>
      </c>
      <c r="X91" s="28">
        <f t="shared" si="29"/>
        <v>61070</v>
      </c>
    </row>
    <row r="92" spans="1:24" ht="7.5" customHeight="1" x14ac:dyDescent="0.15">
      <c r="B92" s="67"/>
      <c r="C92" s="79"/>
      <c r="D92" s="81" t="s">
        <v>192</v>
      </c>
      <c r="E92" s="74"/>
      <c r="F92" s="26">
        <v>49187</v>
      </c>
      <c r="G92" s="27">
        <v>13</v>
      </c>
      <c r="H92" s="28">
        <f t="shared" si="23"/>
        <v>49200</v>
      </c>
      <c r="I92" s="29">
        <v>154012</v>
      </c>
      <c r="J92" s="29">
        <v>1125</v>
      </c>
      <c r="K92" s="26">
        <v>4440</v>
      </c>
      <c r="L92" s="28">
        <f t="shared" si="24"/>
        <v>204337</v>
      </c>
      <c r="M92" s="50"/>
      <c r="N92" s="67"/>
      <c r="O92" s="101" t="s">
        <v>40</v>
      </c>
      <c r="P92" s="102"/>
      <c r="Q92" s="103"/>
      <c r="R92" s="34">
        <f>SUM(R79:R91)</f>
        <v>1223389</v>
      </c>
      <c r="S92" s="37">
        <f>SUM(S79:S91)</f>
        <v>93</v>
      </c>
      <c r="T92" s="36">
        <f t="shared" ref="T92:T97" si="33">SUM(R92:S92)</f>
        <v>1223482</v>
      </c>
      <c r="U92" s="44">
        <f>SUM(U79:U91)</f>
        <v>3313396</v>
      </c>
      <c r="V92" s="44">
        <f>SUM(V79:V91)</f>
        <v>18439</v>
      </c>
      <c r="W92" s="35">
        <f>SUM(W79:W91)</f>
        <v>34679</v>
      </c>
      <c r="X92" s="36">
        <f t="shared" si="29"/>
        <v>4555317</v>
      </c>
    </row>
    <row r="93" spans="1:24" ht="7.5" customHeight="1" x14ac:dyDescent="0.15">
      <c r="B93" s="67"/>
      <c r="C93" s="80"/>
      <c r="D93" s="81" t="s">
        <v>193</v>
      </c>
      <c r="E93" s="74"/>
      <c r="F93" s="26">
        <v>76994</v>
      </c>
      <c r="G93" s="27">
        <v>21</v>
      </c>
      <c r="H93" s="28">
        <f t="shared" si="23"/>
        <v>77015</v>
      </c>
      <c r="I93" s="29">
        <v>203283</v>
      </c>
      <c r="J93" s="29">
        <v>1944</v>
      </c>
      <c r="K93" s="26">
        <v>9625</v>
      </c>
      <c r="L93" s="28">
        <f t="shared" si="24"/>
        <v>282242</v>
      </c>
      <c r="N93" s="66" t="s">
        <v>194</v>
      </c>
      <c r="O93" s="69" t="s">
        <v>195</v>
      </c>
      <c r="P93" s="70"/>
      <c r="Q93" s="71"/>
      <c r="R93" s="14">
        <v>123755</v>
      </c>
      <c r="S93" s="15">
        <v>3</v>
      </c>
      <c r="T93" s="16">
        <f t="shared" si="33"/>
        <v>123758</v>
      </c>
      <c r="U93" s="53">
        <v>448998</v>
      </c>
      <c r="V93" s="17">
        <v>2552</v>
      </c>
      <c r="W93" s="14">
        <v>3216</v>
      </c>
      <c r="X93" s="16">
        <f t="shared" si="29"/>
        <v>575308</v>
      </c>
    </row>
    <row r="94" spans="1:24" ht="7.5" customHeight="1" x14ac:dyDescent="0.15">
      <c r="B94" s="67"/>
      <c r="C94" s="92" t="s">
        <v>196</v>
      </c>
      <c r="D94" s="109" t="s">
        <v>196</v>
      </c>
      <c r="E94" s="25" t="s">
        <v>197</v>
      </c>
      <c r="F94" s="26">
        <v>113273</v>
      </c>
      <c r="G94" s="27">
        <v>23</v>
      </c>
      <c r="H94" s="28">
        <f t="shared" si="23"/>
        <v>113296</v>
      </c>
      <c r="I94" s="29">
        <v>285391</v>
      </c>
      <c r="J94" s="29">
        <v>3681</v>
      </c>
      <c r="K94" s="26">
        <v>14871</v>
      </c>
      <c r="L94" s="28">
        <f t="shared" si="24"/>
        <v>402368</v>
      </c>
      <c r="N94" s="67"/>
      <c r="O94" s="72" t="s">
        <v>198</v>
      </c>
      <c r="P94" s="73"/>
      <c r="Q94" s="74"/>
      <c r="R94" s="26">
        <v>12072</v>
      </c>
      <c r="S94" s="27">
        <v>0</v>
      </c>
      <c r="T94" s="28">
        <f t="shared" si="33"/>
        <v>12072</v>
      </c>
      <c r="U94" s="29">
        <v>23147</v>
      </c>
      <c r="V94" s="29">
        <v>247</v>
      </c>
      <c r="W94" s="26">
        <v>156</v>
      </c>
      <c r="X94" s="28">
        <f t="shared" si="29"/>
        <v>35466</v>
      </c>
    </row>
    <row r="95" spans="1:24" ht="7.5" customHeight="1" x14ac:dyDescent="0.15">
      <c r="B95" s="67"/>
      <c r="C95" s="92"/>
      <c r="D95" s="110"/>
      <c r="E95" s="25" t="s">
        <v>199</v>
      </c>
      <c r="F95" s="26">
        <v>28926</v>
      </c>
      <c r="G95" s="27">
        <v>6</v>
      </c>
      <c r="H95" s="28">
        <f t="shared" si="23"/>
        <v>28932</v>
      </c>
      <c r="I95" s="29">
        <v>57795</v>
      </c>
      <c r="J95" s="29">
        <v>1045</v>
      </c>
      <c r="K95" s="26">
        <v>5129</v>
      </c>
      <c r="L95" s="28">
        <f t="shared" si="24"/>
        <v>87772</v>
      </c>
      <c r="N95" s="67"/>
      <c r="O95" s="72" t="s">
        <v>200</v>
      </c>
      <c r="P95" s="73"/>
      <c r="Q95" s="74"/>
      <c r="R95" s="26">
        <v>11300</v>
      </c>
      <c r="S95" s="27">
        <v>0</v>
      </c>
      <c r="T95" s="28">
        <f t="shared" si="33"/>
        <v>11300</v>
      </c>
      <c r="U95" s="29">
        <v>20489</v>
      </c>
      <c r="V95" s="29">
        <v>194</v>
      </c>
      <c r="W95" s="26">
        <v>214</v>
      </c>
      <c r="X95" s="28">
        <f t="shared" si="29"/>
        <v>31983</v>
      </c>
    </row>
    <row r="96" spans="1:24" ht="7.5" customHeight="1" x14ac:dyDescent="0.15">
      <c r="B96" s="67"/>
      <c r="C96" s="92"/>
      <c r="D96" s="111"/>
      <c r="E96" s="25" t="s">
        <v>10</v>
      </c>
      <c r="F96" s="26">
        <f>SUM(F94:F95)</f>
        <v>142199</v>
      </c>
      <c r="G96" s="27">
        <f>SUM(G94:G95)</f>
        <v>29</v>
      </c>
      <c r="H96" s="28">
        <f t="shared" si="23"/>
        <v>142228</v>
      </c>
      <c r="I96" s="29">
        <f>SUM(I94:I95)</f>
        <v>343186</v>
      </c>
      <c r="J96" s="29">
        <f>SUM(J94:J95)</f>
        <v>4726</v>
      </c>
      <c r="K96" s="26">
        <f>SUM(K94:K95)</f>
        <v>20000</v>
      </c>
      <c r="L96" s="28">
        <f t="shared" si="24"/>
        <v>490140</v>
      </c>
      <c r="N96" s="68"/>
      <c r="O96" s="101" t="s">
        <v>40</v>
      </c>
      <c r="P96" s="102"/>
      <c r="Q96" s="103"/>
      <c r="R96" s="34">
        <f>SUM(R93:R95)</f>
        <v>147127</v>
      </c>
      <c r="S96" s="37">
        <f>SUM(S93:S95)</f>
        <v>3</v>
      </c>
      <c r="T96" s="36">
        <f t="shared" si="33"/>
        <v>147130</v>
      </c>
      <c r="U96" s="38">
        <f>SUM(U93:U95)</f>
        <v>492634</v>
      </c>
      <c r="V96" s="38">
        <f>SUM(V93:V95)</f>
        <v>2993</v>
      </c>
      <c r="W96" s="34">
        <f>SUM(W93:W95)</f>
        <v>3586</v>
      </c>
      <c r="X96" s="36">
        <f t="shared" si="29"/>
        <v>642757</v>
      </c>
    </row>
    <row r="97" spans="2:24" ht="7.5" customHeight="1" x14ac:dyDescent="0.15">
      <c r="B97" s="67"/>
      <c r="C97" s="92"/>
      <c r="D97" s="81" t="s">
        <v>201</v>
      </c>
      <c r="E97" s="74"/>
      <c r="F97" s="26">
        <v>76513</v>
      </c>
      <c r="G97" s="27">
        <v>10</v>
      </c>
      <c r="H97" s="28">
        <f t="shared" si="23"/>
        <v>76523</v>
      </c>
      <c r="I97" s="29">
        <v>233694</v>
      </c>
      <c r="J97" s="29">
        <v>1672</v>
      </c>
      <c r="K97" s="26">
        <v>5027</v>
      </c>
      <c r="L97" s="28">
        <f t="shared" si="24"/>
        <v>311889</v>
      </c>
      <c r="N97" s="119" t="s">
        <v>202</v>
      </c>
      <c r="O97" s="120"/>
      <c r="P97" s="120"/>
      <c r="Q97" s="121"/>
      <c r="R97" s="55">
        <f>SUM(F42,F21,F102,R18,R44,R58,R71,R78,R92,R96)</f>
        <v>8449324</v>
      </c>
      <c r="S97" s="55">
        <f>SUM(G42,G21,G102,S18,S44,S58,S71,S78,S92,S96)</f>
        <v>1183</v>
      </c>
      <c r="T97" s="56">
        <f t="shared" si="33"/>
        <v>8450507</v>
      </c>
      <c r="U97" s="57">
        <f>SUM(I42,I21,I102,U18,U44,U58,U71,U78,U92,U96)</f>
        <v>23790117</v>
      </c>
      <c r="V97" s="57">
        <f>SUM(J42,J21,J102,V18,V44,V58,V71,V78,V92,V96)</f>
        <v>160413</v>
      </c>
      <c r="W97" s="58">
        <f>SUM(K42,K21,K102,W18,W44,W58,W71,W78,W92,W96)</f>
        <v>380603</v>
      </c>
      <c r="X97" s="56">
        <f t="shared" si="29"/>
        <v>32401037</v>
      </c>
    </row>
    <row r="98" spans="2:24" ht="7.5" customHeight="1" x14ac:dyDescent="0.15">
      <c r="B98" s="67"/>
      <c r="C98" s="92"/>
      <c r="D98" s="81" t="s">
        <v>203</v>
      </c>
      <c r="E98" s="74"/>
      <c r="F98" s="26">
        <v>67868</v>
      </c>
      <c r="G98" s="27">
        <v>18</v>
      </c>
      <c r="H98" s="28">
        <f t="shared" si="23"/>
        <v>67886</v>
      </c>
      <c r="I98" s="29">
        <v>210216</v>
      </c>
      <c r="J98" s="29">
        <v>1686</v>
      </c>
      <c r="K98" s="26">
        <v>7172</v>
      </c>
      <c r="L98" s="28">
        <f t="shared" si="24"/>
        <v>279788</v>
      </c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</row>
    <row r="99" spans="2:24" ht="7.5" customHeight="1" x14ac:dyDescent="0.15">
      <c r="B99" s="67"/>
      <c r="C99" s="92" t="s">
        <v>204</v>
      </c>
      <c r="D99" s="81" t="s">
        <v>205</v>
      </c>
      <c r="E99" s="74"/>
      <c r="F99" s="26">
        <v>99129</v>
      </c>
      <c r="G99" s="27">
        <v>24</v>
      </c>
      <c r="H99" s="28">
        <f t="shared" si="23"/>
        <v>99153</v>
      </c>
      <c r="I99" s="29">
        <v>209274</v>
      </c>
      <c r="J99" s="29">
        <v>1479</v>
      </c>
      <c r="K99" s="26">
        <v>2099</v>
      </c>
      <c r="L99" s="28">
        <f t="shared" si="24"/>
        <v>309906</v>
      </c>
      <c r="N99" s="50"/>
      <c r="O99" s="50"/>
      <c r="P99" s="59"/>
      <c r="Q99" s="59"/>
      <c r="R99" s="60"/>
      <c r="S99" s="60"/>
      <c r="T99" s="60"/>
      <c r="U99" s="60"/>
      <c r="V99" s="60"/>
      <c r="W99" s="60"/>
      <c r="X99" s="60"/>
    </row>
    <row r="100" spans="2:24" ht="7.5" customHeight="1" x14ac:dyDescent="0.15">
      <c r="B100" s="67"/>
      <c r="C100" s="92"/>
      <c r="D100" s="81" t="s">
        <v>206</v>
      </c>
      <c r="E100" s="74"/>
      <c r="F100" s="26">
        <v>11629</v>
      </c>
      <c r="G100" s="27">
        <v>4</v>
      </c>
      <c r="H100" s="28">
        <f t="shared" si="23"/>
        <v>11633</v>
      </c>
      <c r="I100" s="29">
        <v>27834</v>
      </c>
      <c r="J100" s="29">
        <v>230</v>
      </c>
      <c r="K100" s="26">
        <v>159</v>
      </c>
      <c r="L100" s="28">
        <f t="shared" si="24"/>
        <v>39697</v>
      </c>
      <c r="N100" s="50"/>
      <c r="O100" s="50"/>
      <c r="P100" s="59"/>
      <c r="Q100" s="59"/>
      <c r="R100" s="60"/>
      <c r="S100" s="60"/>
      <c r="T100" s="60"/>
      <c r="U100" s="60"/>
      <c r="V100" s="60"/>
      <c r="W100" s="60"/>
      <c r="X100" s="60"/>
    </row>
    <row r="101" spans="2:24" ht="7.5" customHeight="1" x14ac:dyDescent="0.15">
      <c r="B101" s="67"/>
      <c r="C101" s="92"/>
      <c r="D101" s="81" t="s">
        <v>10</v>
      </c>
      <c r="E101" s="74"/>
      <c r="F101" s="40">
        <f>SUM(F99:F100)</f>
        <v>110758</v>
      </c>
      <c r="G101" s="27">
        <f>SUM(G99:G100)</f>
        <v>28</v>
      </c>
      <c r="H101" s="28">
        <f t="shared" si="23"/>
        <v>110786</v>
      </c>
      <c r="I101" s="26">
        <f>SUM(I99:I100)</f>
        <v>237108</v>
      </c>
      <c r="J101" s="26">
        <f>SUM(J99:J100)</f>
        <v>1709</v>
      </c>
      <c r="K101" s="26">
        <f>SUM(K99:K100)</f>
        <v>2258</v>
      </c>
      <c r="L101" s="28">
        <f t="shared" si="24"/>
        <v>349603</v>
      </c>
      <c r="N101" s="50"/>
      <c r="O101" s="50"/>
      <c r="P101" s="59"/>
      <c r="Q101" s="59"/>
      <c r="R101" s="60"/>
      <c r="S101" s="60"/>
      <c r="T101" s="60"/>
      <c r="U101" s="60"/>
      <c r="V101" s="60"/>
      <c r="W101" s="60"/>
      <c r="X101" s="60"/>
    </row>
    <row r="102" spans="2:24" ht="7.5" customHeight="1" x14ac:dyDescent="0.15">
      <c r="B102" s="68"/>
      <c r="C102" s="101" t="s">
        <v>40</v>
      </c>
      <c r="D102" s="102"/>
      <c r="E102" s="103"/>
      <c r="F102" s="43">
        <f>SUM(F43,F46,F50:F51,F55,F58,F61,F64:F65,F68,F72,F75,F79,F82,F86,F91:F93,F96:F98,F101)</f>
        <v>1973801</v>
      </c>
      <c r="G102" s="37">
        <f>SUM(G43,G46,G50:G51,G55,G58,G61,G64:G65,G68,G72,G75,G79,G82,G86,G91:G93,G96:G98,G101)</f>
        <v>335</v>
      </c>
      <c r="H102" s="36">
        <f t="shared" si="23"/>
        <v>1974136</v>
      </c>
      <c r="I102" s="34">
        <f>SUM(I43,I46,I50:I51,I55,I58,I61,I64:I65,I68,I72,I75,I79,I82,I86,I91:I93,I96:I98,I101)</f>
        <v>5443528</v>
      </c>
      <c r="J102" s="34">
        <f>SUM(J43,J46,J50:J51,J55,J58,J61,J64:J65,J68,J72,J75,J79,J82,J86,J91:J93,J96:J98,J101)</f>
        <v>41480</v>
      </c>
      <c r="K102" s="34">
        <f>SUM(K43,K46,K50:K51,K55,K58,K61,K64:K65,K68,K72,K75,K79,K82,K86,K91:K93,K96:K98,K101)</f>
        <v>148903</v>
      </c>
      <c r="L102" s="36">
        <f t="shared" si="24"/>
        <v>7459144</v>
      </c>
      <c r="N102" s="50"/>
      <c r="O102" s="50"/>
      <c r="P102" s="59"/>
      <c r="Q102" s="59"/>
      <c r="R102" s="60"/>
      <c r="S102" s="60"/>
      <c r="T102" s="60"/>
      <c r="U102" s="60"/>
      <c r="V102" s="60"/>
      <c r="W102" s="60"/>
      <c r="X102" s="60"/>
    </row>
    <row r="103" spans="2:24" x14ac:dyDescent="0.15">
      <c r="B103" s="5"/>
      <c r="C103" s="5"/>
      <c r="D103" s="6"/>
      <c r="E103" s="6"/>
      <c r="F103" s="7"/>
      <c r="G103" s="7"/>
      <c r="H103" s="7"/>
      <c r="I103" s="7"/>
      <c r="J103" s="7"/>
      <c r="K103" s="7"/>
      <c r="L103" s="7"/>
      <c r="N103" s="61"/>
      <c r="O103" s="62"/>
      <c r="P103" s="61"/>
      <c r="Q103" s="63"/>
      <c r="R103" s="60"/>
      <c r="S103" s="60"/>
      <c r="T103" s="60"/>
      <c r="U103" s="60"/>
      <c r="V103" s="60"/>
      <c r="W103" s="60"/>
      <c r="X103" s="60"/>
    </row>
    <row r="104" spans="2:24" x14ac:dyDescent="0.15">
      <c r="B104" s="5"/>
      <c r="C104" s="5"/>
      <c r="D104" s="6"/>
      <c r="E104" s="6"/>
      <c r="F104" s="7"/>
      <c r="G104" s="7"/>
      <c r="H104" s="7"/>
      <c r="I104" s="7"/>
      <c r="J104" s="7"/>
      <c r="K104" s="7"/>
      <c r="L104" s="7"/>
      <c r="N104" s="61"/>
      <c r="O104" s="62"/>
      <c r="P104" s="61"/>
      <c r="Q104" s="63"/>
      <c r="R104" s="60"/>
      <c r="S104" s="60"/>
      <c r="T104" s="60"/>
      <c r="U104" s="60"/>
      <c r="V104" s="60"/>
      <c r="W104" s="60"/>
      <c r="X104" s="60"/>
    </row>
    <row r="105" spans="2:24" ht="19.5" hidden="1" customHeight="1" x14ac:dyDescent="0.15">
      <c r="B105" s="5"/>
      <c r="C105" s="5"/>
      <c r="D105" s="6"/>
      <c r="E105" s="6"/>
      <c r="F105" s="7"/>
      <c r="G105" s="7"/>
      <c r="H105" s="7"/>
      <c r="I105" s="7"/>
      <c r="J105" s="7"/>
      <c r="K105" s="7"/>
      <c r="L105" s="7"/>
      <c r="N105" s="66" t="s">
        <v>207</v>
      </c>
      <c r="O105" s="117" t="s">
        <v>189</v>
      </c>
      <c r="P105" s="66" t="s">
        <v>208</v>
      </c>
      <c r="Q105" s="54" t="s">
        <v>189</v>
      </c>
      <c r="R105" s="64">
        <v>717</v>
      </c>
      <c r="S105" s="64">
        <v>0</v>
      </c>
      <c r="T105" s="64">
        <f>SUM(R105:S105)</f>
        <v>717</v>
      </c>
      <c r="U105" s="64">
        <v>310</v>
      </c>
      <c r="V105" s="64">
        <v>3</v>
      </c>
      <c r="W105" s="64">
        <v>12</v>
      </c>
      <c r="X105" s="64">
        <f t="shared" ref="X105:X106" si="34">SUM(T105:V105)</f>
        <v>1030</v>
      </c>
    </row>
    <row r="106" spans="2:24" hidden="1" x14ac:dyDescent="0.15">
      <c r="B106" s="5"/>
      <c r="C106" s="5"/>
      <c r="D106" s="6"/>
      <c r="E106" s="6"/>
      <c r="F106" s="7"/>
      <c r="G106" s="7"/>
      <c r="H106" s="7"/>
      <c r="I106" s="7"/>
      <c r="J106" s="7"/>
      <c r="K106" s="7"/>
      <c r="L106" s="7"/>
      <c r="N106" s="68"/>
      <c r="O106" s="118"/>
      <c r="P106" s="68"/>
      <c r="Q106" s="54" t="s">
        <v>209</v>
      </c>
      <c r="R106" s="64">
        <v>23922</v>
      </c>
      <c r="S106" s="64">
        <v>0</v>
      </c>
      <c r="T106" s="64">
        <f>SUM(R106:S106)</f>
        <v>23922</v>
      </c>
      <c r="U106" s="64">
        <v>35833</v>
      </c>
      <c r="V106" s="64">
        <v>285</v>
      </c>
      <c r="W106" s="64">
        <v>381</v>
      </c>
      <c r="X106" s="64">
        <f t="shared" si="34"/>
        <v>60040</v>
      </c>
    </row>
    <row r="107" spans="2:24" x14ac:dyDescent="0.15">
      <c r="B107" s="5"/>
      <c r="C107" s="5"/>
      <c r="D107" s="6"/>
      <c r="E107" s="6"/>
      <c r="F107" s="7"/>
      <c r="G107" s="7"/>
      <c r="H107" s="7"/>
      <c r="I107" s="7"/>
      <c r="J107" s="7"/>
      <c r="K107" s="7"/>
      <c r="L107" s="7"/>
    </row>
  </sheetData>
  <mergeCells count="189">
    <mergeCell ref="C102:E102"/>
    <mergeCell ref="N105:N106"/>
    <mergeCell ref="O105:O106"/>
    <mergeCell ref="P105:P106"/>
    <mergeCell ref="D97:E97"/>
    <mergeCell ref="N97:Q97"/>
    <mergeCell ref="D98:E98"/>
    <mergeCell ref="C99:C101"/>
    <mergeCell ref="D99:E99"/>
    <mergeCell ref="D100:E100"/>
    <mergeCell ref="D101:E101"/>
    <mergeCell ref="D92:E92"/>
    <mergeCell ref="O92:Q92"/>
    <mergeCell ref="D93:E93"/>
    <mergeCell ref="N93:N96"/>
    <mergeCell ref="O93:Q93"/>
    <mergeCell ref="C94:C98"/>
    <mergeCell ref="D94:D96"/>
    <mergeCell ref="O94:Q94"/>
    <mergeCell ref="O95:Q95"/>
    <mergeCell ref="O96:Q96"/>
    <mergeCell ref="D87:D91"/>
    <mergeCell ref="O87:Q87"/>
    <mergeCell ref="O88:Q88"/>
    <mergeCell ref="O89:Q89"/>
    <mergeCell ref="O90:O91"/>
    <mergeCell ref="P90:Q90"/>
    <mergeCell ref="P91:Q91"/>
    <mergeCell ref="D83:D86"/>
    <mergeCell ref="O83:Q83"/>
    <mergeCell ref="O84:O86"/>
    <mergeCell ref="P84:Q84"/>
    <mergeCell ref="P85:Q85"/>
    <mergeCell ref="P86:Q86"/>
    <mergeCell ref="O77:Q77"/>
    <mergeCell ref="O78:Q78"/>
    <mergeCell ref="N79:N92"/>
    <mergeCell ref="O79:O82"/>
    <mergeCell ref="P79:Q79"/>
    <mergeCell ref="C80:C93"/>
    <mergeCell ref="D80:D82"/>
    <mergeCell ref="P80:Q80"/>
    <mergeCell ref="P81:Q81"/>
    <mergeCell ref="P82:Q82"/>
    <mergeCell ref="O71:Q71"/>
    <mergeCell ref="N72:N78"/>
    <mergeCell ref="O72:Q72"/>
    <mergeCell ref="D73:D75"/>
    <mergeCell ref="O73:O75"/>
    <mergeCell ref="P73:Q73"/>
    <mergeCell ref="P74:Q74"/>
    <mergeCell ref="P75:Q75"/>
    <mergeCell ref="D76:D79"/>
    <mergeCell ref="O76:Q76"/>
    <mergeCell ref="C66:C79"/>
    <mergeCell ref="D66:D68"/>
    <mergeCell ref="O66:O67"/>
    <mergeCell ref="P66:Q66"/>
    <mergeCell ref="P67:Q67"/>
    <mergeCell ref="O68:O70"/>
    <mergeCell ref="P68:Q68"/>
    <mergeCell ref="D69:D72"/>
    <mergeCell ref="P69:Q69"/>
    <mergeCell ref="P70:Q70"/>
    <mergeCell ref="O60:O62"/>
    <mergeCell ref="P60:Q60"/>
    <mergeCell ref="P61:Q61"/>
    <mergeCell ref="D62:D64"/>
    <mergeCell ref="P62:Q62"/>
    <mergeCell ref="O63:O65"/>
    <mergeCell ref="P63:Q63"/>
    <mergeCell ref="P64:Q64"/>
    <mergeCell ref="D65:E65"/>
    <mergeCell ref="P65:Q65"/>
    <mergeCell ref="O55:Q55"/>
    <mergeCell ref="C56:C65"/>
    <mergeCell ref="D56:D58"/>
    <mergeCell ref="O56:O57"/>
    <mergeCell ref="P56:Q56"/>
    <mergeCell ref="P57:Q57"/>
    <mergeCell ref="O58:Q58"/>
    <mergeCell ref="D59:D61"/>
    <mergeCell ref="N59:N71"/>
    <mergeCell ref="O59:Q59"/>
    <mergeCell ref="D51:E51"/>
    <mergeCell ref="C52:C55"/>
    <mergeCell ref="D52:E52"/>
    <mergeCell ref="O52:O54"/>
    <mergeCell ref="P52:Q52"/>
    <mergeCell ref="D53:E53"/>
    <mergeCell ref="P53:Q53"/>
    <mergeCell ref="D54:E54"/>
    <mergeCell ref="P54:Q54"/>
    <mergeCell ref="D55:E55"/>
    <mergeCell ref="O44:Q44"/>
    <mergeCell ref="N45:N58"/>
    <mergeCell ref="O45:Q45"/>
    <mergeCell ref="O46:Q46"/>
    <mergeCell ref="C47:C51"/>
    <mergeCell ref="D47:D50"/>
    <mergeCell ref="O47:O51"/>
    <mergeCell ref="P47:Q47"/>
    <mergeCell ref="P48:Q48"/>
    <mergeCell ref="P49:P51"/>
    <mergeCell ref="P40:Q40"/>
    <mergeCell ref="D41:E41"/>
    <mergeCell ref="P41:Q41"/>
    <mergeCell ref="C42:E42"/>
    <mergeCell ref="P42:Q42"/>
    <mergeCell ref="B43:B102"/>
    <mergeCell ref="C43:C46"/>
    <mergeCell ref="D43:E43"/>
    <mergeCell ref="P43:Q43"/>
    <mergeCell ref="D44:D46"/>
    <mergeCell ref="D32:E32"/>
    <mergeCell ref="C33:E33"/>
    <mergeCell ref="C34:C35"/>
    <mergeCell ref="D34:E34"/>
    <mergeCell ref="D35:E35"/>
    <mergeCell ref="P35:P38"/>
    <mergeCell ref="C36:C41"/>
    <mergeCell ref="D36:D40"/>
    <mergeCell ref="O39:O43"/>
    <mergeCell ref="P39:Q39"/>
    <mergeCell ref="D27:E27"/>
    <mergeCell ref="D28:E28"/>
    <mergeCell ref="D29:E29"/>
    <mergeCell ref="O29:O38"/>
    <mergeCell ref="P29:Q29"/>
    <mergeCell ref="C30:C32"/>
    <mergeCell ref="D30:E30"/>
    <mergeCell ref="P30:Q30"/>
    <mergeCell ref="D31:E31"/>
    <mergeCell ref="P31:P34"/>
    <mergeCell ref="B22:B42"/>
    <mergeCell ref="C22:C25"/>
    <mergeCell ref="D22:D24"/>
    <mergeCell ref="P22:Q22"/>
    <mergeCell ref="O23:O28"/>
    <mergeCell ref="P23:Q23"/>
    <mergeCell ref="P24:Q24"/>
    <mergeCell ref="D25:E25"/>
    <mergeCell ref="P25:P28"/>
    <mergeCell ref="C26:C29"/>
    <mergeCell ref="O18:Q18"/>
    <mergeCell ref="D19:E19"/>
    <mergeCell ref="N19:N44"/>
    <mergeCell ref="O19:Q19"/>
    <mergeCell ref="D20:E20"/>
    <mergeCell ref="O20:O22"/>
    <mergeCell ref="P20:Q20"/>
    <mergeCell ref="C21:E21"/>
    <mergeCell ref="P21:Q21"/>
    <mergeCell ref="D26:E26"/>
    <mergeCell ref="O12:O17"/>
    <mergeCell ref="P12:Q12"/>
    <mergeCell ref="D13:E13"/>
    <mergeCell ref="P13:P17"/>
    <mergeCell ref="D14:E14"/>
    <mergeCell ref="C15:C17"/>
    <mergeCell ref="D15:E15"/>
    <mergeCell ref="D16:E16"/>
    <mergeCell ref="D17:E17"/>
    <mergeCell ref="O9:O11"/>
    <mergeCell ref="P9:Q9"/>
    <mergeCell ref="D10:E10"/>
    <mergeCell ref="P10:Q10"/>
    <mergeCell ref="D11:E11"/>
    <mergeCell ref="P11:Q11"/>
    <mergeCell ref="O4:O7"/>
    <mergeCell ref="P4:Q4"/>
    <mergeCell ref="P5:P7"/>
    <mergeCell ref="B6:B21"/>
    <mergeCell ref="C6:E6"/>
    <mergeCell ref="C7:E7"/>
    <mergeCell ref="C8:E8"/>
    <mergeCell ref="O8:Q8"/>
    <mergeCell ref="C9:C11"/>
    <mergeCell ref="D9:E9"/>
    <mergeCell ref="B1:L1"/>
    <mergeCell ref="F4:H4"/>
    <mergeCell ref="I4:I5"/>
    <mergeCell ref="J4:J5"/>
    <mergeCell ref="K4:L4"/>
    <mergeCell ref="N4:N18"/>
    <mergeCell ref="C12:C14"/>
    <mergeCell ref="D12:E12"/>
    <mergeCell ref="C18:C20"/>
    <mergeCell ref="D18:E18"/>
  </mergeCells>
  <phoneticPr fontId="2"/>
  <printOptions horizontalCentered="1"/>
  <pageMargins left="0" right="0" top="0.19685039370078741" bottom="0.19685039370078741" header="0" footer="0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令和8年4月</vt:lpstr>
      <vt:lpstr>令和8年5月</vt:lpstr>
      <vt:lpstr>令和8年6月</vt:lpstr>
      <vt:lpstr>令和8年7月</vt:lpstr>
      <vt:lpstr>令和8年8月</vt:lpstr>
      <vt:lpstr>令和8年9月</vt:lpstr>
      <vt:lpstr>令和8年4月!Print_Area</vt:lpstr>
      <vt:lpstr>令和8年5月!Print_Area</vt:lpstr>
      <vt:lpstr>令和8年6月!Print_Area</vt:lpstr>
      <vt:lpstr>令和8年7月!Print_Area</vt:lpstr>
      <vt:lpstr>令和8年8月!Print_Area</vt:lpstr>
      <vt:lpstr>令和8年9月!Print_Area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lmvis01</dc:creator>
  <cp:lastModifiedBy>望月 真理子</cp:lastModifiedBy>
  <cp:lastPrinted>2026-10-13T06:07:32Z</cp:lastPrinted>
  <dcterms:created xsi:type="dcterms:W3CDTF">2026-05-11T00:46:05Z</dcterms:created>
  <dcterms:modified xsi:type="dcterms:W3CDTF">2026-10-13T06:08:13Z</dcterms:modified>
  <cp:contentStatus>最終版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