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8_R8年度\1_4月\03_検査対象軽自動車保有車両数(事務所別）\"/>
    </mc:Choice>
  </mc:AlternateContent>
  <xr:revisionPtr revIDLastSave="0" documentId="13_ncr:1_{D397CD61-0EB3-49B4-931D-BCA8C8703C4D}" xr6:coauthVersionLast="47" xr6:coauthVersionMax="47" xr10:uidLastSave="{00000000-0000-0000-0000-000000000000}"/>
  <bookViews>
    <workbookView xWindow="0" yWindow="-16320" windowWidth="29040" windowHeight="15720" xr2:uid="{9AEF947D-974E-42DD-A57B-283C6858494B}"/>
  </bookViews>
  <sheets>
    <sheet name="202505" sheetId="1" r:id="rId1"/>
  </sheets>
  <definedNames>
    <definedName name="autoexec" localSheetId="0">#REF!</definedName>
    <definedName name="autoexec">#REF!</definedName>
    <definedName name="DATA" localSheetId="0">#REF!</definedName>
    <definedName name="DATA">#REF!</definedName>
    <definedName name="PA.1" localSheetId="0">#REF!</definedName>
    <definedName name="PA.1">#REF!</definedName>
    <definedName name="PA.2" localSheetId="0">#REF!</definedName>
    <definedName name="PA.2">#REF!</definedName>
    <definedName name="PA.3" localSheetId="0">#REF!</definedName>
    <definedName name="PA.3">#REF!</definedName>
    <definedName name="_xlnm.Print_Area" localSheetId="0">'202505'!$A$1:$X$102</definedName>
    <definedName name="RECORD" localSheetId="0">#REF!</definedName>
    <definedName name="RECORD">#REF!</definedName>
    <definedName name="スタ_ト" localSheetId="0">#REF!</definedName>
    <definedName name="スタ_ト">#REF!</definedName>
    <definedName name="ドライブ" localSheetId="0">#REF!</definedName>
    <definedName name="ドライブ">#REF!</definedName>
    <definedName name="フアイル" localSheetId="0">#REF!</definedName>
    <definedName name="フアイル">#REF!</definedName>
    <definedName name="メニュ" localSheetId="0">#REF!</definedName>
    <definedName name="メニュ">#REF!</definedName>
    <definedName name="愛知" localSheetId="0">#REF!</definedName>
    <definedName name="愛知">#REF!</definedName>
    <definedName name="愛知管内計" localSheetId="0">#REF!</definedName>
    <definedName name="愛知管内計">#REF!</definedName>
    <definedName name="印刷" localSheetId="0">#REF!</definedName>
    <definedName name="印刷">#REF!</definedName>
    <definedName name="沖縄" localSheetId="0">#REF!</definedName>
    <definedName name="沖縄">#REF!</definedName>
    <definedName name="沖縄管内計" localSheetId="0">#REF!</definedName>
    <definedName name="沖縄管内計">#REF!</definedName>
    <definedName name="記載事項変更.H" localSheetId="0">#REF!</definedName>
    <definedName name="記載事項変更.H">#REF!</definedName>
    <definedName name="記載事項変更.S" localSheetId="0">#REF!</definedName>
    <definedName name="記載事項変更.S">#REF!</definedName>
    <definedName name="宮城" localSheetId="0">#REF!</definedName>
    <definedName name="宮城">#REF!</definedName>
    <definedName name="宮城管内計" localSheetId="0">#REF!</definedName>
    <definedName name="宮城管内計">#REF!</definedName>
    <definedName name="継続一般.H" localSheetId="0">#REF!</definedName>
    <definedName name="継続一般.H">#REF!</definedName>
    <definedName name="継続一般.S" localSheetId="0">#REF!</definedName>
    <definedName name="継続一般.S">#REF!</definedName>
    <definedName name="継続一般.再" localSheetId="0">#REF!</definedName>
    <definedName name="継続一般.再">#REF!</definedName>
    <definedName name="継続一般.無" localSheetId="0">#REF!</definedName>
    <definedName name="継続一般.無">#REF!</definedName>
    <definedName name="継続指定.H" localSheetId="0">#REF!</definedName>
    <definedName name="継続指定.H">#REF!</definedName>
    <definedName name="継続指定.S" localSheetId="0">#REF!</definedName>
    <definedName name="継続指定.S">#REF!</definedName>
    <definedName name="継続指定.無" localSheetId="0">#REF!</definedName>
    <definedName name="継続指定.無">#REF!</definedName>
    <definedName name="月" localSheetId="0">#REF!</definedName>
    <definedName name="月">#REF!</definedName>
    <definedName name="月範囲" localSheetId="0">#REF!</definedName>
    <definedName name="月範囲">#REF!</definedName>
    <definedName name="検査証再交付" localSheetId="0">#REF!</definedName>
    <definedName name="検査証再交付">#REF!</definedName>
    <definedName name="検査証再交付.再" localSheetId="0">#REF!</definedName>
    <definedName name="検査証再交付.再">#REF!</definedName>
    <definedName name="検査証返納" localSheetId="0">#REF!</definedName>
    <definedName name="検査証返納">#REF!</definedName>
    <definedName name="検査標章再交付" localSheetId="0">#REF!</definedName>
    <definedName name="検査標章再交付">#REF!</definedName>
    <definedName name="検査標章再交付.無" localSheetId="0">#REF!</definedName>
    <definedName name="検査標章再交付.無">#REF!</definedName>
    <definedName name="広島" localSheetId="0">#REF!</definedName>
    <definedName name="広島">#REF!</definedName>
    <definedName name="広島管内計" localSheetId="0">#REF!</definedName>
    <definedName name="広島管内計">#REF!</definedName>
    <definedName name="構造変更.H" localSheetId="0">#REF!</definedName>
    <definedName name="構造変更.H">#REF!</definedName>
    <definedName name="構造変更.S" localSheetId="0">#REF!</definedName>
    <definedName name="構造変更.S">#REF!</definedName>
    <definedName name="構造変更.再" localSheetId="0">#REF!</definedName>
    <definedName name="構造変更.再">#REF!</definedName>
    <definedName name="構造変更.無" localSheetId="0">#REF!</definedName>
    <definedName name="構造変更.無">#REF!</definedName>
    <definedName name="香川" localSheetId="0">#REF!</definedName>
    <definedName name="香川">#REF!</definedName>
    <definedName name="香川管内計" localSheetId="0">#REF!</definedName>
    <definedName name="香川管内計">#REF!</definedName>
    <definedName name="再_検_査.H" localSheetId="0">#REF!</definedName>
    <definedName name="再_検_査.H">#REF!</definedName>
    <definedName name="再検査.S" localSheetId="0">#REF!</definedName>
    <definedName name="再検査.S">#REF!</definedName>
    <definedName name="札幌" localSheetId="0">#REF!</definedName>
    <definedName name="札幌">#REF!</definedName>
    <definedName name="札幌管内計" localSheetId="0">#REF!</definedName>
    <definedName name="札幌管内計">#REF!</definedName>
    <definedName name="持込検査計.H" localSheetId="0">#REF!</definedName>
    <definedName name="持込検査計.H">#REF!</definedName>
    <definedName name="持込検査計.S" localSheetId="0">#REF!</definedName>
    <definedName name="持込検査計.S">#REF!</definedName>
    <definedName name="証明書交付" localSheetId="0">#REF!</definedName>
    <definedName name="証明書交付">#REF!</definedName>
    <definedName name="証明書交付.無" localSheetId="0">#REF!</definedName>
    <definedName name="証明書交付.無">#REF!</definedName>
    <definedName name="新潟" localSheetId="0">#REF!</definedName>
    <definedName name="新潟">#REF!</definedName>
    <definedName name="新潟管内計" localSheetId="0">#REF!</definedName>
    <definedName name="新潟管内計">#REF!</definedName>
    <definedName name="新規一般.H" localSheetId="0">#REF!</definedName>
    <definedName name="新規一般.H">#REF!</definedName>
    <definedName name="新規一般.S" localSheetId="0">#REF!</definedName>
    <definedName name="新規一般.S">#REF!</definedName>
    <definedName name="新規一般.再" localSheetId="0">#REF!</definedName>
    <definedName name="新規一般.再">#REF!</definedName>
    <definedName name="新規一般.無" localSheetId="0">#REF!</definedName>
    <definedName name="新規一般.無">#REF!</definedName>
    <definedName name="新規指定.H" localSheetId="0">#REF!</definedName>
    <definedName name="新規指定.H">#REF!</definedName>
    <definedName name="新規指定.S" localSheetId="0">#REF!</definedName>
    <definedName name="新規指定.S">#REF!</definedName>
    <definedName name="新規指定.無" localSheetId="0">#REF!</definedName>
    <definedName name="新規指定.無">#REF!</definedName>
    <definedName name="請負金額" localSheetId="0">#REF!</definedName>
    <definedName name="請負金額">#REF!</definedName>
    <definedName name="請負件数" localSheetId="0">#REF!</definedName>
    <definedName name="請負件数">#REF!</definedName>
    <definedName name="大阪" localSheetId="0">#REF!</definedName>
    <definedName name="大阪">#REF!</definedName>
    <definedName name="大阪管内計" localSheetId="0">#REF!</definedName>
    <definedName name="大阪管内計">#REF!</definedName>
    <definedName name="中_古.H" localSheetId="0">#REF!</definedName>
    <definedName name="中_古.H">#REF!</definedName>
    <definedName name="中_古.S" localSheetId="0">#REF!</definedName>
    <definedName name="中_古.S">#REF!</definedName>
    <definedName name="中_古.再" localSheetId="0">#REF!</definedName>
    <definedName name="中_古.再">#REF!</definedName>
    <definedName name="中_古.無" localSheetId="0">#REF!</definedName>
    <definedName name="中_古.無">#REF!</definedName>
    <definedName name="東京" localSheetId="0">#REF!</definedName>
    <definedName name="東京">#REF!</definedName>
    <definedName name="東京管内計" localSheetId="0">#REF!</definedName>
    <definedName name="東京管内計">#REF!</definedName>
    <definedName name="福岡" localSheetId="0">#REF!</definedName>
    <definedName name="福岡">#REF!</definedName>
    <definedName name="福岡管内計" localSheetId="0">#REF!</definedName>
    <definedName name="福岡管内計">#REF!</definedName>
    <definedName name="分解整備.H" localSheetId="0">#REF!</definedName>
    <definedName name="分解整備.H">#REF!</definedName>
    <definedName name="分解整備.S" localSheetId="0">#REF!</definedName>
    <definedName name="分解整備.S">#REF!</definedName>
    <definedName name="分解整備.再" localSheetId="0">#REF!</definedName>
    <definedName name="分解整備.再">#REF!</definedName>
    <definedName name="分解整備.無" localSheetId="0">#REF!</definedName>
    <definedName name="分解整備.無">#REF!</definedName>
    <definedName name="返納証明再交付.無" localSheetId="0">#REF!</definedName>
    <definedName name="返納証明再交付.無">#REF!</definedName>
    <definedName name="予備検交付" localSheetId="0">#REF!</definedName>
    <definedName name="予備検交付">#REF!</definedName>
    <definedName name="予備検査.H" localSheetId="0">#REF!</definedName>
    <definedName name="予備検査.H">#REF!</definedName>
    <definedName name="予備検査.S" localSheetId="0">#REF!</definedName>
    <definedName name="予備検査.S">#REF!</definedName>
    <definedName name="予備検査.再" localSheetId="0">#REF!</definedName>
    <definedName name="予備検査.再">#REF!</definedName>
    <definedName name="予備検査.無" localSheetId="0">#REF!</definedName>
    <definedName name="予備検査.無">#REF!</definedName>
    <definedName name="累計" localSheetId="0">#REF!,#REF!</definedName>
    <definedName name="累計">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6" i="1" l="1"/>
  <c r="X106" i="1" s="1"/>
  <c r="T105" i="1"/>
  <c r="X105" i="1" s="1"/>
  <c r="K101" i="1"/>
  <c r="J101" i="1"/>
  <c r="I101" i="1"/>
  <c r="G101" i="1"/>
  <c r="F101" i="1"/>
  <c r="H101" i="1" s="1"/>
  <c r="L101" i="1" s="1"/>
  <c r="H100" i="1"/>
  <c r="L100" i="1" s="1"/>
  <c r="H99" i="1"/>
  <c r="L99" i="1" s="1"/>
  <c r="H98" i="1"/>
  <c r="L98" i="1" s="1"/>
  <c r="H97" i="1"/>
  <c r="L97" i="1" s="1"/>
  <c r="W96" i="1"/>
  <c r="V96" i="1"/>
  <c r="U96" i="1"/>
  <c r="S96" i="1"/>
  <c r="R96" i="1"/>
  <c r="T96" i="1" s="1"/>
  <c r="K96" i="1"/>
  <c r="J96" i="1"/>
  <c r="I96" i="1"/>
  <c r="G96" i="1"/>
  <c r="F96" i="1"/>
  <c r="H96" i="1" s="1"/>
  <c r="L96" i="1" s="1"/>
  <c r="T95" i="1"/>
  <c r="X95" i="1" s="1"/>
  <c r="H95" i="1"/>
  <c r="L95" i="1" s="1"/>
  <c r="T94" i="1"/>
  <c r="X94" i="1" s="1"/>
  <c r="H94" i="1"/>
  <c r="L94" i="1" s="1"/>
  <c r="T93" i="1"/>
  <c r="X93" i="1" s="1"/>
  <c r="H93" i="1"/>
  <c r="L93" i="1" s="1"/>
  <c r="R92" i="1"/>
  <c r="T92" i="1" s="1"/>
  <c r="H92" i="1"/>
  <c r="L92" i="1" s="1"/>
  <c r="W91" i="1"/>
  <c r="W92" i="1" s="1"/>
  <c r="V91" i="1"/>
  <c r="V92" i="1" s="1"/>
  <c r="U91" i="1"/>
  <c r="U92" i="1" s="1"/>
  <c r="T91" i="1"/>
  <c r="S91" i="1"/>
  <c r="S92" i="1" s="1"/>
  <c r="R91" i="1"/>
  <c r="K91" i="1"/>
  <c r="J91" i="1"/>
  <c r="I91" i="1"/>
  <c r="G91" i="1"/>
  <c r="F91" i="1"/>
  <c r="H91" i="1" s="1"/>
  <c r="L91" i="1" s="1"/>
  <c r="T90" i="1"/>
  <c r="X90" i="1" s="1"/>
  <c r="H90" i="1"/>
  <c r="L90" i="1" s="1"/>
  <c r="T89" i="1"/>
  <c r="X89" i="1" s="1"/>
  <c r="H89" i="1"/>
  <c r="L89" i="1" s="1"/>
  <c r="T88" i="1"/>
  <c r="X88" i="1" s="1"/>
  <c r="H88" i="1"/>
  <c r="L88" i="1" s="1"/>
  <c r="T87" i="1"/>
  <c r="X87" i="1" s="1"/>
  <c r="H87" i="1"/>
  <c r="L87" i="1" s="1"/>
  <c r="T86" i="1"/>
  <c r="X86" i="1" s="1"/>
  <c r="K86" i="1"/>
  <c r="J86" i="1"/>
  <c r="I86" i="1"/>
  <c r="G86" i="1"/>
  <c r="F86" i="1"/>
  <c r="H86" i="1" s="1"/>
  <c r="L86" i="1" s="1"/>
  <c r="T85" i="1"/>
  <c r="X85" i="1" s="1"/>
  <c r="H85" i="1"/>
  <c r="L85" i="1" s="1"/>
  <c r="T84" i="1"/>
  <c r="X84" i="1" s="1"/>
  <c r="H84" i="1"/>
  <c r="L84" i="1" s="1"/>
  <c r="T83" i="1"/>
  <c r="X83" i="1" s="1"/>
  <c r="H83" i="1"/>
  <c r="L83" i="1" s="1"/>
  <c r="T82" i="1"/>
  <c r="X82" i="1" s="1"/>
  <c r="K82" i="1"/>
  <c r="J82" i="1"/>
  <c r="I82" i="1"/>
  <c r="G82" i="1"/>
  <c r="F82" i="1"/>
  <c r="H82" i="1" s="1"/>
  <c r="T81" i="1"/>
  <c r="X81" i="1" s="1"/>
  <c r="H81" i="1"/>
  <c r="L81" i="1" s="1"/>
  <c r="T80" i="1"/>
  <c r="X80" i="1" s="1"/>
  <c r="H80" i="1"/>
  <c r="L80" i="1" s="1"/>
  <c r="T79" i="1"/>
  <c r="X79" i="1" s="1"/>
  <c r="K79" i="1"/>
  <c r="J79" i="1"/>
  <c r="I79" i="1"/>
  <c r="G79" i="1"/>
  <c r="H79" i="1" s="1"/>
  <c r="L79" i="1" s="1"/>
  <c r="F79" i="1"/>
  <c r="H78" i="1"/>
  <c r="L78" i="1" s="1"/>
  <c r="T77" i="1"/>
  <c r="X77" i="1" s="1"/>
  <c r="H77" i="1"/>
  <c r="L77" i="1" s="1"/>
  <c r="T76" i="1"/>
  <c r="X76" i="1" s="1"/>
  <c r="H76" i="1"/>
  <c r="L76" i="1" s="1"/>
  <c r="W75" i="1"/>
  <c r="W78" i="1" s="1"/>
  <c r="V75" i="1"/>
  <c r="V78" i="1" s="1"/>
  <c r="U75" i="1"/>
  <c r="U78" i="1" s="1"/>
  <c r="S75" i="1"/>
  <c r="S78" i="1" s="1"/>
  <c r="R75" i="1"/>
  <c r="R78" i="1" s="1"/>
  <c r="K75" i="1"/>
  <c r="J75" i="1"/>
  <c r="I75" i="1"/>
  <c r="G75" i="1"/>
  <c r="F75" i="1"/>
  <c r="H75" i="1" s="1"/>
  <c r="L75" i="1" s="1"/>
  <c r="T74" i="1"/>
  <c r="X74" i="1" s="1"/>
  <c r="H74" i="1"/>
  <c r="L74" i="1" s="1"/>
  <c r="T73" i="1"/>
  <c r="X73" i="1" s="1"/>
  <c r="H73" i="1"/>
  <c r="L73" i="1" s="1"/>
  <c r="T72" i="1"/>
  <c r="X72" i="1" s="1"/>
  <c r="K72" i="1"/>
  <c r="J72" i="1"/>
  <c r="I72" i="1"/>
  <c r="G72" i="1"/>
  <c r="F72" i="1"/>
  <c r="H71" i="1"/>
  <c r="L71" i="1" s="1"/>
  <c r="W70" i="1"/>
  <c r="V70" i="1"/>
  <c r="U70" i="1"/>
  <c r="S70" i="1"/>
  <c r="R70" i="1"/>
  <c r="T70" i="1" s="1"/>
  <c r="X70" i="1" s="1"/>
  <c r="H70" i="1"/>
  <c r="L70" i="1" s="1"/>
  <c r="T69" i="1"/>
  <c r="X69" i="1" s="1"/>
  <c r="H69" i="1"/>
  <c r="L69" i="1" s="1"/>
  <c r="T68" i="1"/>
  <c r="X68" i="1" s="1"/>
  <c r="K68" i="1"/>
  <c r="J68" i="1"/>
  <c r="I68" i="1"/>
  <c r="G68" i="1"/>
  <c r="F68" i="1"/>
  <c r="H68" i="1" s="1"/>
  <c r="L68" i="1" s="1"/>
  <c r="T67" i="1"/>
  <c r="X67" i="1" s="1"/>
  <c r="H67" i="1"/>
  <c r="L67" i="1" s="1"/>
  <c r="T66" i="1"/>
  <c r="X66" i="1" s="1"/>
  <c r="H66" i="1"/>
  <c r="L66" i="1" s="1"/>
  <c r="W65" i="1"/>
  <c r="V65" i="1"/>
  <c r="U65" i="1"/>
  <c r="S65" i="1"/>
  <c r="R65" i="1"/>
  <c r="H65" i="1"/>
  <c r="L65" i="1" s="1"/>
  <c r="T64" i="1"/>
  <c r="X64" i="1" s="1"/>
  <c r="K64" i="1"/>
  <c r="J64" i="1"/>
  <c r="I64" i="1"/>
  <c r="G64" i="1"/>
  <c r="F64" i="1"/>
  <c r="T63" i="1"/>
  <c r="X63" i="1" s="1"/>
  <c r="H63" i="1"/>
  <c r="L63" i="1" s="1"/>
  <c r="W62" i="1"/>
  <c r="V62" i="1"/>
  <c r="U62" i="1"/>
  <c r="S62" i="1"/>
  <c r="R62" i="1"/>
  <c r="T62" i="1" s="1"/>
  <c r="X62" i="1" s="1"/>
  <c r="H62" i="1"/>
  <c r="L62" i="1" s="1"/>
  <c r="T61" i="1"/>
  <c r="X61" i="1" s="1"/>
  <c r="K61" i="1"/>
  <c r="J61" i="1"/>
  <c r="I61" i="1"/>
  <c r="G61" i="1"/>
  <c r="F61" i="1"/>
  <c r="H61" i="1" s="1"/>
  <c r="L61" i="1" s="1"/>
  <c r="T60" i="1"/>
  <c r="X60" i="1" s="1"/>
  <c r="H60" i="1"/>
  <c r="L60" i="1" s="1"/>
  <c r="T59" i="1"/>
  <c r="X59" i="1" s="1"/>
  <c r="H59" i="1"/>
  <c r="L59" i="1" s="1"/>
  <c r="K58" i="1"/>
  <c r="J58" i="1"/>
  <c r="I58" i="1"/>
  <c r="G58" i="1"/>
  <c r="F58" i="1"/>
  <c r="H58" i="1" s="1"/>
  <c r="L58" i="1" s="1"/>
  <c r="T57" i="1"/>
  <c r="X57" i="1" s="1"/>
  <c r="H57" i="1"/>
  <c r="L57" i="1" s="1"/>
  <c r="T56" i="1"/>
  <c r="X56" i="1" s="1"/>
  <c r="H56" i="1"/>
  <c r="L56" i="1" s="1"/>
  <c r="X55" i="1"/>
  <c r="T55" i="1"/>
  <c r="K55" i="1"/>
  <c r="J55" i="1"/>
  <c r="I55" i="1"/>
  <c r="G55" i="1"/>
  <c r="F55" i="1"/>
  <c r="H55" i="1" s="1"/>
  <c r="L55" i="1" s="1"/>
  <c r="W54" i="1"/>
  <c r="V54" i="1"/>
  <c r="U54" i="1"/>
  <c r="S54" i="1"/>
  <c r="T54" i="1" s="1"/>
  <c r="X54" i="1" s="1"/>
  <c r="R54" i="1"/>
  <c r="H54" i="1"/>
  <c r="L54" i="1" s="1"/>
  <c r="T53" i="1"/>
  <c r="X53" i="1" s="1"/>
  <c r="H53" i="1"/>
  <c r="L53" i="1" s="1"/>
  <c r="T52" i="1"/>
  <c r="X52" i="1" s="1"/>
  <c r="H52" i="1"/>
  <c r="L52" i="1" s="1"/>
  <c r="W51" i="1"/>
  <c r="W58" i="1" s="1"/>
  <c r="V51" i="1"/>
  <c r="V58" i="1" s="1"/>
  <c r="U51" i="1"/>
  <c r="S51" i="1"/>
  <c r="R51" i="1"/>
  <c r="T51" i="1" s="1"/>
  <c r="X51" i="1" s="1"/>
  <c r="H51" i="1"/>
  <c r="L51" i="1" s="1"/>
  <c r="T50" i="1"/>
  <c r="X50" i="1" s="1"/>
  <c r="K50" i="1"/>
  <c r="J50" i="1"/>
  <c r="I50" i="1"/>
  <c r="G50" i="1"/>
  <c r="F50" i="1"/>
  <c r="H50" i="1" s="1"/>
  <c r="L50" i="1" s="1"/>
  <c r="T49" i="1"/>
  <c r="X49" i="1" s="1"/>
  <c r="H49" i="1"/>
  <c r="L49" i="1" s="1"/>
  <c r="T48" i="1"/>
  <c r="X48" i="1" s="1"/>
  <c r="H48" i="1"/>
  <c r="L48" i="1" s="1"/>
  <c r="T47" i="1"/>
  <c r="X47" i="1" s="1"/>
  <c r="H47" i="1"/>
  <c r="L47" i="1" s="1"/>
  <c r="T46" i="1"/>
  <c r="X46" i="1" s="1"/>
  <c r="K46" i="1"/>
  <c r="J46" i="1"/>
  <c r="I46" i="1"/>
  <c r="G46" i="1"/>
  <c r="F46" i="1"/>
  <c r="H46" i="1" s="1"/>
  <c r="L46" i="1" s="1"/>
  <c r="X45" i="1"/>
  <c r="T45" i="1"/>
  <c r="H45" i="1"/>
  <c r="L45" i="1" s="1"/>
  <c r="H44" i="1"/>
  <c r="L44" i="1" s="1"/>
  <c r="W43" i="1"/>
  <c r="V43" i="1"/>
  <c r="U43" i="1"/>
  <c r="S43" i="1"/>
  <c r="R43" i="1"/>
  <c r="T43" i="1" s="1"/>
  <c r="X43" i="1" s="1"/>
  <c r="H43" i="1"/>
  <c r="L43" i="1" s="1"/>
  <c r="T42" i="1"/>
  <c r="X42" i="1" s="1"/>
  <c r="X41" i="1"/>
  <c r="T41" i="1"/>
  <c r="H41" i="1"/>
  <c r="L41" i="1" s="1"/>
  <c r="T40" i="1"/>
  <c r="X40" i="1" s="1"/>
  <c r="K40" i="1"/>
  <c r="J40" i="1"/>
  <c r="I40" i="1"/>
  <c r="G40" i="1"/>
  <c r="F40" i="1"/>
  <c r="H40" i="1" s="1"/>
  <c r="L40" i="1" s="1"/>
  <c r="T39" i="1"/>
  <c r="X39" i="1" s="1"/>
  <c r="H39" i="1"/>
  <c r="L39" i="1" s="1"/>
  <c r="W38" i="1"/>
  <c r="V38" i="1"/>
  <c r="U38" i="1"/>
  <c r="S38" i="1"/>
  <c r="R38" i="1"/>
  <c r="T38" i="1" s="1"/>
  <c r="X38" i="1" s="1"/>
  <c r="H38" i="1"/>
  <c r="L38" i="1" s="1"/>
  <c r="T37" i="1"/>
  <c r="X37" i="1" s="1"/>
  <c r="H37" i="1"/>
  <c r="L37" i="1" s="1"/>
  <c r="T36" i="1"/>
  <c r="X36" i="1" s="1"/>
  <c r="H36" i="1"/>
  <c r="L36" i="1" s="1"/>
  <c r="T35" i="1"/>
  <c r="X35" i="1" s="1"/>
  <c r="H35" i="1"/>
  <c r="L35" i="1" s="1"/>
  <c r="W34" i="1"/>
  <c r="V34" i="1"/>
  <c r="U34" i="1"/>
  <c r="S34" i="1"/>
  <c r="R34" i="1"/>
  <c r="T34" i="1" s="1"/>
  <c r="X34" i="1" s="1"/>
  <c r="H34" i="1"/>
  <c r="L34" i="1" s="1"/>
  <c r="T33" i="1"/>
  <c r="X33" i="1" s="1"/>
  <c r="H33" i="1"/>
  <c r="L33" i="1" s="1"/>
  <c r="T32" i="1"/>
  <c r="X32" i="1" s="1"/>
  <c r="K32" i="1"/>
  <c r="J32" i="1"/>
  <c r="I32" i="1"/>
  <c r="G32" i="1"/>
  <c r="F32" i="1"/>
  <c r="H32" i="1" s="1"/>
  <c r="L32" i="1" s="1"/>
  <c r="T31" i="1"/>
  <c r="X31" i="1" s="1"/>
  <c r="L31" i="1"/>
  <c r="H31" i="1"/>
  <c r="T30" i="1"/>
  <c r="X30" i="1" s="1"/>
  <c r="H30" i="1"/>
  <c r="L30" i="1" s="1"/>
  <c r="T29" i="1"/>
  <c r="X29" i="1" s="1"/>
  <c r="K29" i="1"/>
  <c r="J29" i="1"/>
  <c r="I29" i="1"/>
  <c r="G29" i="1"/>
  <c r="F29" i="1"/>
  <c r="H29" i="1" s="1"/>
  <c r="L29" i="1" s="1"/>
  <c r="W28" i="1"/>
  <c r="V28" i="1"/>
  <c r="U28" i="1"/>
  <c r="S28" i="1"/>
  <c r="R28" i="1"/>
  <c r="T28" i="1" s="1"/>
  <c r="X28" i="1" s="1"/>
  <c r="H28" i="1"/>
  <c r="L28" i="1" s="1"/>
  <c r="T27" i="1"/>
  <c r="X27" i="1" s="1"/>
  <c r="H27" i="1"/>
  <c r="L27" i="1" s="1"/>
  <c r="T26" i="1"/>
  <c r="X26" i="1" s="1"/>
  <c r="H26" i="1"/>
  <c r="L26" i="1" s="1"/>
  <c r="T25" i="1"/>
  <c r="X25" i="1" s="1"/>
  <c r="H25" i="1"/>
  <c r="L25" i="1" s="1"/>
  <c r="T24" i="1"/>
  <c r="X24" i="1" s="1"/>
  <c r="K24" i="1"/>
  <c r="K42" i="1" s="1"/>
  <c r="J24" i="1"/>
  <c r="J42" i="1" s="1"/>
  <c r="I24" i="1"/>
  <c r="G24" i="1"/>
  <c r="G42" i="1" s="1"/>
  <c r="F24" i="1"/>
  <c r="F42" i="1" s="1"/>
  <c r="T23" i="1"/>
  <c r="X23" i="1" s="1"/>
  <c r="H23" i="1"/>
  <c r="L23" i="1" s="1"/>
  <c r="W22" i="1"/>
  <c r="V22" i="1"/>
  <c r="U22" i="1"/>
  <c r="S22" i="1"/>
  <c r="R22" i="1"/>
  <c r="H22" i="1"/>
  <c r="L22" i="1" s="1"/>
  <c r="T21" i="1"/>
  <c r="X21" i="1" s="1"/>
  <c r="T20" i="1"/>
  <c r="X20" i="1" s="1"/>
  <c r="K20" i="1"/>
  <c r="J20" i="1"/>
  <c r="I20" i="1"/>
  <c r="G20" i="1"/>
  <c r="F20" i="1"/>
  <c r="H20" i="1" s="1"/>
  <c r="L20" i="1" s="1"/>
  <c r="T19" i="1"/>
  <c r="X19" i="1" s="1"/>
  <c r="H19" i="1"/>
  <c r="L19" i="1" s="1"/>
  <c r="H18" i="1"/>
  <c r="L18" i="1" s="1"/>
  <c r="W17" i="1"/>
  <c r="V17" i="1"/>
  <c r="U17" i="1"/>
  <c r="S17" i="1"/>
  <c r="R17" i="1"/>
  <c r="K17" i="1"/>
  <c r="J17" i="1"/>
  <c r="I17" i="1"/>
  <c r="G17" i="1"/>
  <c r="F17" i="1"/>
  <c r="T16" i="1"/>
  <c r="X16" i="1" s="1"/>
  <c r="H16" i="1"/>
  <c r="L16" i="1" s="1"/>
  <c r="T15" i="1"/>
  <c r="X15" i="1" s="1"/>
  <c r="H15" i="1"/>
  <c r="L15" i="1" s="1"/>
  <c r="T14" i="1"/>
  <c r="X14" i="1" s="1"/>
  <c r="K14" i="1"/>
  <c r="J14" i="1"/>
  <c r="I14" i="1"/>
  <c r="G14" i="1"/>
  <c r="F14" i="1"/>
  <c r="H14" i="1" s="1"/>
  <c r="L14" i="1" s="1"/>
  <c r="T13" i="1"/>
  <c r="X13" i="1" s="1"/>
  <c r="H13" i="1"/>
  <c r="L13" i="1" s="1"/>
  <c r="T12" i="1"/>
  <c r="X12" i="1" s="1"/>
  <c r="H12" i="1"/>
  <c r="L12" i="1" s="1"/>
  <c r="W11" i="1"/>
  <c r="W18" i="1" s="1"/>
  <c r="V11" i="1"/>
  <c r="U11" i="1"/>
  <c r="S11" i="1"/>
  <c r="R11" i="1"/>
  <c r="T11" i="1" s="1"/>
  <c r="X11" i="1" s="1"/>
  <c r="K11" i="1"/>
  <c r="K21" i="1" s="1"/>
  <c r="J11" i="1"/>
  <c r="J21" i="1" s="1"/>
  <c r="I11" i="1"/>
  <c r="I21" i="1" s="1"/>
  <c r="G11" i="1"/>
  <c r="G21" i="1" s="1"/>
  <c r="F11" i="1"/>
  <c r="H11" i="1" s="1"/>
  <c r="L11" i="1" s="1"/>
  <c r="T10" i="1"/>
  <c r="X10" i="1" s="1"/>
  <c r="H10" i="1"/>
  <c r="L10" i="1" s="1"/>
  <c r="T9" i="1"/>
  <c r="X9" i="1" s="1"/>
  <c r="H9" i="1"/>
  <c r="L9" i="1" s="1"/>
  <c r="T8" i="1"/>
  <c r="X8" i="1" s="1"/>
  <c r="H8" i="1"/>
  <c r="L8" i="1" s="1"/>
  <c r="W7" i="1"/>
  <c r="V7" i="1"/>
  <c r="U7" i="1"/>
  <c r="S7" i="1"/>
  <c r="R7" i="1"/>
  <c r="T7" i="1" s="1"/>
  <c r="X7" i="1" s="1"/>
  <c r="H7" i="1"/>
  <c r="L7" i="1" s="1"/>
  <c r="T6" i="1"/>
  <c r="X6" i="1" s="1"/>
  <c r="H6" i="1"/>
  <c r="L6" i="1" s="1"/>
  <c r="T5" i="1"/>
  <c r="X5" i="1" s="1"/>
  <c r="T4" i="1"/>
  <c r="X4" i="1" s="1"/>
  <c r="I102" i="1" l="1"/>
  <c r="R58" i="1"/>
  <c r="S58" i="1"/>
  <c r="G102" i="1"/>
  <c r="S97" i="1" s="1"/>
  <c r="U58" i="1"/>
  <c r="I42" i="1"/>
  <c r="J102" i="1"/>
  <c r="V97" i="1" s="1"/>
  <c r="K102" i="1"/>
  <c r="W97" i="1" s="1"/>
  <c r="F21" i="1"/>
  <c r="H21" i="1" s="1"/>
  <c r="L21" i="1" s="1"/>
  <c r="R44" i="1"/>
  <c r="T44" i="1" s="1"/>
  <c r="X44" i="1" s="1"/>
  <c r="S44" i="1"/>
  <c r="R71" i="1"/>
  <c r="U44" i="1"/>
  <c r="S71" i="1"/>
  <c r="S18" i="1"/>
  <c r="V44" i="1"/>
  <c r="U71" i="1"/>
  <c r="L82" i="1"/>
  <c r="U18" i="1"/>
  <c r="W44" i="1"/>
  <c r="V71" i="1"/>
  <c r="H72" i="1"/>
  <c r="L72" i="1" s="1"/>
  <c r="V18" i="1"/>
  <c r="T17" i="1"/>
  <c r="X17" i="1" s="1"/>
  <c r="H64" i="1"/>
  <c r="L64" i="1" s="1"/>
  <c r="W71" i="1"/>
  <c r="X96" i="1"/>
  <c r="H42" i="1"/>
  <c r="T58" i="1"/>
  <c r="X58" i="1" s="1"/>
  <c r="X92" i="1"/>
  <c r="T78" i="1"/>
  <c r="X78" i="1" s="1"/>
  <c r="T75" i="1"/>
  <c r="X75" i="1" s="1"/>
  <c r="F102" i="1"/>
  <c r="T22" i="1"/>
  <c r="X22" i="1" s="1"/>
  <c r="H17" i="1"/>
  <c r="L17" i="1" s="1"/>
  <c r="T65" i="1"/>
  <c r="X65" i="1" s="1"/>
  <c r="X91" i="1"/>
  <c r="R18" i="1"/>
  <c r="T18" i="1" s="1"/>
  <c r="H24" i="1"/>
  <c r="L24" i="1" s="1"/>
  <c r="U97" i="1" l="1"/>
  <c r="X18" i="1"/>
  <c r="L42" i="1"/>
  <c r="H102" i="1"/>
  <c r="L102" i="1" s="1"/>
  <c r="T71" i="1"/>
  <c r="X71" i="1" s="1"/>
  <c r="R97" i="1"/>
  <c r="T97" i="1" s="1"/>
  <c r="X97" i="1" s="1"/>
</calcChain>
</file>

<file path=xl/sharedStrings.xml><?xml version="1.0" encoding="utf-8"?>
<sst xmlns="http://schemas.openxmlformats.org/spreadsheetml/2006/main" count="272" uniqueCount="210">
  <si>
    <t>検 査 対 象 軽 自 動 車 保 有 車 両 数</t>
    <rPh sb="0" eb="1">
      <t>ケン</t>
    </rPh>
    <rPh sb="2" eb="3">
      <t>ジャ</t>
    </rPh>
    <rPh sb="4" eb="5">
      <t>タイ</t>
    </rPh>
    <rPh sb="6" eb="7">
      <t>ゾウ</t>
    </rPh>
    <rPh sb="8" eb="9">
      <t>ケイ</t>
    </rPh>
    <rPh sb="10" eb="11">
      <t>ジ</t>
    </rPh>
    <rPh sb="12" eb="13">
      <t>ドウ</t>
    </rPh>
    <rPh sb="14" eb="15">
      <t>クルマ</t>
    </rPh>
    <rPh sb="16" eb="17">
      <t>タモツ</t>
    </rPh>
    <rPh sb="18" eb="19">
      <t>ユウ</t>
    </rPh>
    <rPh sb="20" eb="21">
      <t>クルマ</t>
    </rPh>
    <rPh sb="22" eb="23">
      <t>リョウ</t>
    </rPh>
    <rPh sb="24" eb="25">
      <t>スウ</t>
    </rPh>
    <phoneticPr fontId="2"/>
  </si>
  <si>
    <t>（令和　８年　４月末）</t>
    <phoneticPr fontId="2"/>
  </si>
  <si>
    <t>貨　　物　　車</t>
    <rPh sb="0" eb="1">
      <t>カ</t>
    </rPh>
    <rPh sb="3" eb="4">
      <t>モノ</t>
    </rPh>
    <rPh sb="6" eb="7">
      <t>クルマ</t>
    </rPh>
    <phoneticPr fontId="2"/>
  </si>
  <si>
    <t>乗　用　車</t>
    <rPh sb="0" eb="1">
      <t>ジョウ</t>
    </rPh>
    <rPh sb="2" eb="3">
      <t>ヨウ</t>
    </rPh>
    <rPh sb="4" eb="5">
      <t>クルマ</t>
    </rPh>
    <phoneticPr fontId="2"/>
  </si>
  <si>
    <t>特　種
用途車</t>
    <rPh sb="0" eb="1">
      <t>トク</t>
    </rPh>
    <rPh sb="2" eb="3">
      <t>タネ</t>
    </rPh>
    <rPh sb="4" eb="6">
      <t>ヨウト</t>
    </rPh>
    <rPh sb="6" eb="7">
      <t>シャ</t>
    </rPh>
    <phoneticPr fontId="2"/>
  </si>
  <si>
    <t>合　計</t>
    <rPh sb="0" eb="1">
      <t>ゴウ</t>
    </rPh>
    <rPh sb="2" eb="3">
      <t>ケイ</t>
    </rPh>
    <phoneticPr fontId="2"/>
  </si>
  <si>
    <t>新　　潟</t>
    <rPh sb="0" eb="1">
      <t>シン</t>
    </rPh>
    <rPh sb="3" eb="4">
      <t>カタ</t>
    </rPh>
    <phoneticPr fontId="2"/>
  </si>
  <si>
    <t>新　潟</t>
    <rPh sb="0" eb="1">
      <t>シン</t>
    </rPh>
    <rPh sb="2" eb="3">
      <t>カタ</t>
    </rPh>
    <phoneticPr fontId="2"/>
  </si>
  <si>
    <t>四　輪　車</t>
    <rPh sb="0" eb="1">
      <t>４</t>
    </rPh>
    <rPh sb="2" eb="3">
      <t>リン</t>
    </rPh>
    <rPh sb="4" eb="5">
      <t>シャ</t>
    </rPh>
    <phoneticPr fontId="2"/>
  </si>
  <si>
    <t>三輪車</t>
    <rPh sb="0" eb="3">
      <t>サンリンシャ</t>
    </rPh>
    <phoneticPr fontId="2"/>
  </si>
  <si>
    <t>計</t>
    <rPh sb="0" eb="1">
      <t>ケイ</t>
    </rPh>
    <phoneticPr fontId="2"/>
  </si>
  <si>
    <t>事業用</t>
    <rPh sb="0" eb="3">
      <t>ジギョウヨウ</t>
    </rPh>
    <phoneticPr fontId="2"/>
  </si>
  <si>
    <t>長岡</t>
    <rPh sb="0" eb="1">
      <t>チョウ</t>
    </rPh>
    <rPh sb="1" eb="2">
      <t>オカ</t>
    </rPh>
    <phoneticPr fontId="2"/>
  </si>
  <si>
    <t>長　岡</t>
    <rPh sb="0" eb="1">
      <t>チョウ</t>
    </rPh>
    <rPh sb="2" eb="3">
      <t>オカ</t>
    </rPh>
    <phoneticPr fontId="2"/>
  </si>
  <si>
    <t>札　　　幌</t>
    <rPh sb="0" eb="1">
      <t>サツ</t>
    </rPh>
    <phoneticPr fontId="2"/>
  </si>
  <si>
    <t>札　　　幌</t>
    <rPh sb="0" eb="1">
      <t>サツ</t>
    </rPh>
    <rPh sb="4" eb="5">
      <t>ホロ</t>
    </rPh>
    <phoneticPr fontId="2"/>
  </si>
  <si>
    <t>上　越</t>
    <rPh sb="0" eb="1">
      <t>ウエ</t>
    </rPh>
    <rPh sb="2" eb="3">
      <t>コシ</t>
    </rPh>
    <phoneticPr fontId="2"/>
  </si>
  <si>
    <t>函　　　館</t>
    <rPh sb="0" eb="1">
      <t>ハコ</t>
    </rPh>
    <rPh sb="4" eb="5">
      <t>カン</t>
    </rPh>
    <phoneticPr fontId="2"/>
  </si>
  <si>
    <t>旭　　　川</t>
    <rPh sb="0" eb="1">
      <t>アサヒ</t>
    </rPh>
    <rPh sb="4" eb="5">
      <t>カワ</t>
    </rPh>
    <phoneticPr fontId="2"/>
  </si>
  <si>
    <t>富　　　山</t>
    <rPh sb="0" eb="1">
      <t>トミ</t>
    </rPh>
    <rPh sb="4" eb="5">
      <t>ヤマ</t>
    </rPh>
    <phoneticPr fontId="2"/>
  </si>
  <si>
    <t>室蘭</t>
    <rPh sb="0" eb="1">
      <t>シツ</t>
    </rPh>
    <rPh sb="1" eb="2">
      <t>ラン</t>
    </rPh>
    <phoneticPr fontId="2"/>
  </si>
  <si>
    <t>室　　蘭</t>
    <rPh sb="0" eb="1">
      <t>シツ</t>
    </rPh>
    <rPh sb="3" eb="4">
      <t>ラン</t>
    </rPh>
    <phoneticPr fontId="2"/>
  </si>
  <si>
    <t>石川</t>
    <rPh sb="0" eb="2">
      <t>イシカワ</t>
    </rPh>
    <phoneticPr fontId="2"/>
  </si>
  <si>
    <t>石　　川</t>
    <rPh sb="0" eb="1">
      <t>イシ</t>
    </rPh>
    <rPh sb="3" eb="4">
      <t>カワ</t>
    </rPh>
    <phoneticPr fontId="2"/>
  </si>
  <si>
    <t>苫 小 牧</t>
    <rPh sb="0" eb="1">
      <t>トマ</t>
    </rPh>
    <phoneticPr fontId="2"/>
  </si>
  <si>
    <t>金　　沢</t>
    <rPh sb="0" eb="1">
      <t>キン</t>
    </rPh>
    <rPh sb="3" eb="4">
      <t>サワ</t>
    </rPh>
    <phoneticPr fontId="2"/>
  </si>
  <si>
    <t>釧路</t>
    <rPh sb="0" eb="1">
      <t>ウデワ</t>
    </rPh>
    <rPh sb="1" eb="2">
      <t>ミチ</t>
    </rPh>
    <phoneticPr fontId="2"/>
  </si>
  <si>
    <t>釧　　路</t>
    <rPh sb="0" eb="1">
      <t>セン</t>
    </rPh>
    <phoneticPr fontId="2"/>
  </si>
  <si>
    <t>長　野</t>
    <rPh sb="0" eb="1">
      <t>チョウ</t>
    </rPh>
    <rPh sb="2" eb="3">
      <t>ノ</t>
    </rPh>
    <phoneticPr fontId="2"/>
  </si>
  <si>
    <t>長　　野</t>
    <rPh sb="0" eb="1">
      <t>チョウ</t>
    </rPh>
    <rPh sb="3" eb="4">
      <t>ノ</t>
    </rPh>
    <phoneticPr fontId="2"/>
  </si>
  <si>
    <t>知　　床</t>
    <rPh sb="0" eb="1">
      <t>チ</t>
    </rPh>
    <phoneticPr fontId="2"/>
  </si>
  <si>
    <t>松　本</t>
    <rPh sb="0" eb="1">
      <t>マツ</t>
    </rPh>
    <rPh sb="2" eb="3">
      <t>ホン</t>
    </rPh>
    <phoneticPr fontId="2"/>
  </si>
  <si>
    <t>諏　訪</t>
    <rPh sb="0" eb="1">
      <t>ハカ</t>
    </rPh>
    <rPh sb="2" eb="3">
      <t>オトズ</t>
    </rPh>
    <phoneticPr fontId="2"/>
  </si>
  <si>
    <t>帯広</t>
    <rPh sb="0" eb="1">
      <t>オビ</t>
    </rPh>
    <rPh sb="1" eb="2">
      <t>ヒロ</t>
    </rPh>
    <phoneticPr fontId="2"/>
  </si>
  <si>
    <t>帯　広</t>
    <rPh sb="0" eb="1">
      <t>オビ</t>
    </rPh>
    <rPh sb="2" eb="3">
      <t>ヒロシ</t>
    </rPh>
    <phoneticPr fontId="2"/>
  </si>
  <si>
    <t>安曇野</t>
    <rPh sb="0" eb="3">
      <t>アズミノ</t>
    </rPh>
    <phoneticPr fontId="2"/>
  </si>
  <si>
    <t>十　勝</t>
    <rPh sb="0" eb="1">
      <t>ジュッ</t>
    </rPh>
    <rPh sb="2" eb="3">
      <t>マサル</t>
    </rPh>
    <phoneticPr fontId="2"/>
  </si>
  <si>
    <t>南信州</t>
    <rPh sb="0" eb="1">
      <t>ミナミ</t>
    </rPh>
    <rPh sb="1" eb="3">
      <t>シンシュウ</t>
    </rPh>
    <phoneticPr fontId="2"/>
  </si>
  <si>
    <t>北見</t>
    <rPh sb="0" eb="1">
      <t>キタ</t>
    </rPh>
    <rPh sb="1" eb="2">
      <t>ミ</t>
    </rPh>
    <phoneticPr fontId="2"/>
  </si>
  <si>
    <t>北　　見</t>
    <rPh sb="0" eb="1">
      <t>キタ</t>
    </rPh>
    <rPh sb="3" eb="4">
      <t>ミ</t>
    </rPh>
    <phoneticPr fontId="2"/>
  </si>
  <si>
    <t>小　　　計</t>
    <rPh sb="0" eb="1">
      <t>ショウ</t>
    </rPh>
    <rPh sb="4" eb="5">
      <t>ケイ</t>
    </rPh>
    <phoneticPr fontId="2"/>
  </si>
  <si>
    <t>愛　　　　　知</t>
    <rPh sb="0" eb="1">
      <t>アイ</t>
    </rPh>
    <rPh sb="6" eb="7">
      <t>チ</t>
    </rPh>
    <phoneticPr fontId="2"/>
  </si>
  <si>
    <t>福　　　井</t>
    <rPh sb="0" eb="1">
      <t>フク</t>
    </rPh>
    <rPh sb="4" eb="5">
      <t>イ</t>
    </rPh>
    <phoneticPr fontId="2"/>
  </si>
  <si>
    <t>岐阜</t>
    <rPh sb="0" eb="2">
      <t>ギフ</t>
    </rPh>
    <phoneticPr fontId="2"/>
  </si>
  <si>
    <t>岐　　阜</t>
    <rPh sb="0" eb="1">
      <t>チマタ</t>
    </rPh>
    <rPh sb="3" eb="4">
      <t>オカ</t>
    </rPh>
    <phoneticPr fontId="2"/>
  </si>
  <si>
    <t>飛　　騨</t>
    <rPh sb="0" eb="1">
      <t>ヒ</t>
    </rPh>
    <rPh sb="3" eb="4">
      <t>ダ</t>
    </rPh>
    <phoneticPr fontId="2"/>
  </si>
  <si>
    <t>宮　　　城</t>
    <rPh sb="0" eb="1">
      <t>ミヤ</t>
    </rPh>
    <rPh sb="4" eb="5">
      <t>シロ</t>
    </rPh>
    <phoneticPr fontId="2"/>
  </si>
  <si>
    <t>青　森</t>
    <rPh sb="0" eb="1">
      <t>アオ</t>
    </rPh>
    <rPh sb="2" eb="3">
      <t>モリ</t>
    </rPh>
    <phoneticPr fontId="2"/>
  </si>
  <si>
    <t>青森</t>
    <rPh sb="0" eb="1">
      <t>アオ</t>
    </rPh>
    <rPh sb="1" eb="2">
      <t>モリ</t>
    </rPh>
    <phoneticPr fontId="2"/>
  </si>
  <si>
    <t>青　森</t>
    <rPh sb="0" eb="1">
      <t>アオ</t>
    </rPh>
    <phoneticPr fontId="2"/>
  </si>
  <si>
    <t>弘　前</t>
    <rPh sb="0" eb="1">
      <t>ヒロシ</t>
    </rPh>
    <phoneticPr fontId="2"/>
  </si>
  <si>
    <t>静　岡</t>
    <rPh sb="0" eb="1">
      <t>セイ</t>
    </rPh>
    <rPh sb="2" eb="3">
      <t>オカ</t>
    </rPh>
    <phoneticPr fontId="2"/>
  </si>
  <si>
    <t>静　　岡</t>
    <rPh sb="0" eb="1">
      <t>セイ</t>
    </rPh>
    <rPh sb="3" eb="4">
      <t>オカ</t>
    </rPh>
    <phoneticPr fontId="2"/>
  </si>
  <si>
    <t>浜　　松</t>
    <rPh sb="0" eb="1">
      <t>ハマ</t>
    </rPh>
    <rPh sb="3" eb="4">
      <t>マツ</t>
    </rPh>
    <phoneticPr fontId="2"/>
  </si>
  <si>
    <t>八　　戸</t>
    <rPh sb="0" eb="1">
      <t>ハチ</t>
    </rPh>
    <rPh sb="3" eb="4">
      <t>ト</t>
    </rPh>
    <phoneticPr fontId="2"/>
  </si>
  <si>
    <t>沼　津</t>
    <rPh sb="0" eb="1">
      <t>ヌマ</t>
    </rPh>
    <rPh sb="2" eb="3">
      <t>ツ</t>
    </rPh>
    <phoneticPr fontId="2"/>
  </si>
  <si>
    <t>岩　手</t>
    <rPh sb="0" eb="1">
      <t>イワ</t>
    </rPh>
    <rPh sb="2" eb="3">
      <t>テ</t>
    </rPh>
    <phoneticPr fontId="2"/>
  </si>
  <si>
    <t>岩　　手</t>
    <rPh sb="0" eb="1">
      <t>イワ</t>
    </rPh>
    <rPh sb="3" eb="4">
      <t>テ</t>
    </rPh>
    <phoneticPr fontId="2"/>
  </si>
  <si>
    <t>伊　豆</t>
    <rPh sb="0" eb="1">
      <t>イ</t>
    </rPh>
    <rPh sb="2" eb="3">
      <t>マメ</t>
    </rPh>
    <phoneticPr fontId="2"/>
  </si>
  <si>
    <t>盛　　岡</t>
    <rPh sb="0" eb="1">
      <t>モリ</t>
    </rPh>
    <rPh sb="3" eb="4">
      <t>オカ</t>
    </rPh>
    <phoneticPr fontId="2"/>
  </si>
  <si>
    <t>富士山</t>
    <rPh sb="0" eb="2">
      <t>フジ</t>
    </rPh>
    <rPh sb="2" eb="3">
      <t>サン</t>
    </rPh>
    <phoneticPr fontId="2"/>
  </si>
  <si>
    <t>平　　泉</t>
    <rPh sb="0" eb="1">
      <t>ヒラ</t>
    </rPh>
    <rPh sb="3" eb="4">
      <t>イズミ</t>
    </rPh>
    <phoneticPr fontId="2"/>
  </si>
  <si>
    <t>愛　知</t>
    <rPh sb="0" eb="1">
      <t>アイ</t>
    </rPh>
    <rPh sb="2" eb="3">
      <t>チ</t>
    </rPh>
    <phoneticPr fontId="2"/>
  </si>
  <si>
    <t>名 古 屋</t>
    <rPh sb="0" eb="1">
      <t>メイ</t>
    </rPh>
    <rPh sb="2" eb="3">
      <t>イニシエ</t>
    </rPh>
    <rPh sb="4" eb="5">
      <t>ヤ</t>
    </rPh>
    <phoneticPr fontId="2"/>
  </si>
  <si>
    <t>宮城</t>
    <rPh sb="0" eb="2">
      <t>ミヤギ</t>
    </rPh>
    <phoneticPr fontId="2"/>
  </si>
  <si>
    <t>宮　　城</t>
    <rPh sb="0" eb="1">
      <t>ミヤ</t>
    </rPh>
    <rPh sb="3" eb="4">
      <t>シロ</t>
    </rPh>
    <phoneticPr fontId="2"/>
  </si>
  <si>
    <t>豊　　橋</t>
    <rPh sb="0" eb="1">
      <t>ユタカ</t>
    </rPh>
    <rPh sb="3" eb="4">
      <t>ハシ</t>
    </rPh>
    <phoneticPr fontId="2"/>
  </si>
  <si>
    <t>仙　　台</t>
    <rPh sb="0" eb="1">
      <t>ヤマト</t>
    </rPh>
    <rPh sb="3" eb="4">
      <t>ダイ</t>
    </rPh>
    <phoneticPr fontId="2"/>
  </si>
  <si>
    <t>三　河</t>
    <rPh sb="0" eb="1">
      <t>３</t>
    </rPh>
    <rPh sb="2" eb="3">
      <t>カワ</t>
    </rPh>
    <phoneticPr fontId="2"/>
  </si>
  <si>
    <t>岡　崎</t>
    <rPh sb="0" eb="1">
      <t>オカ</t>
    </rPh>
    <rPh sb="2" eb="3">
      <t>サキ</t>
    </rPh>
    <phoneticPr fontId="2"/>
  </si>
  <si>
    <t>秋　　　田</t>
    <rPh sb="0" eb="1">
      <t>アキ</t>
    </rPh>
    <rPh sb="4" eb="5">
      <t>タ</t>
    </rPh>
    <phoneticPr fontId="2"/>
  </si>
  <si>
    <t>豊　田</t>
    <rPh sb="0" eb="1">
      <t>トヨ</t>
    </rPh>
    <rPh sb="2" eb="3">
      <t>タ</t>
    </rPh>
    <phoneticPr fontId="2"/>
  </si>
  <si>
    <t>山形</t>
    <rPh sb="0" eb="2">
      <t>ヤマガタ</t>
    </rPh>
    <phoneticPr fontId="2"/>
  </si>
  <si>
    <t>山　　形</t>
    <rPh sb="0" eb="1">
      <t>ヤマ</t>
    </rPh>
    <rPh sb="3" eb="4">
      <t>カタチ</t>
    </rPh>
    <phoneticPr fontId="2"/>
  </si>
  <si>
    <t>庄　　内</t>
    <rPh sb="0" eb="1">
      <t>ショウ</t>
    </rPh>
    <rPh sb="3" eb="4">
      <t>ウチ</t>
    </rPh>
    <phoneticPr fontId="2"/>
  </si>
  <si>
    <t>小　牧</t>
    <rPh sb="0" eb="1">
      <t>ショウ</t>
    </rPh>
    <rPh sb="2" eb="3">
      <t>マキ</t>
    </rPh>
    <phoneticPr fontId="2"/>
  </si>
  <si>
    <t>尾張小牧</t>
    <rPh sb="0" eb="2">
      <t>オワリ</t>
    </rPh>
    <rPh sb="2" eb="4">
      <t>コマキ</t>
    </rPh>
    <phoneticPr fontId="2"/>
  </si>
  <si>
    <t>福　島</t>
    <rPh sb="0" eb="1">
      <t>フク</t>
    </rPh>
    <rPh sb="2" eb="3">
      <t>シマ</t>
    </rPh>
    <phoneticPr fontId="2"/>
  </si>
  <si>
    <t>一　宮</t>
    <rPh sb="0" eb="1">
      <t>１</t>
    </rPh>
    <rPh sb="2" eb="3">
      <t>ミヤ</t>
    </rPh>
    <phoneticPr fontId="2"/>
  </si>
  <si>
    <t>会　津</t>
    <rPh sb="0" eb="1">
      <t>カイ</t>
    </rPh>
    <rPh sb="2" eb="3">
      <t>ツ</t>
    </rPh>
    <phoneticPr fontId="2"/>
  </si>
  <si>
    <t>春日井</t>
    <rPh sb="0" eb="3">
      <t>カスガイ</t>
    </rPh>
    <phoneticPr fontId="2"/>
  </si>
  <si>
    <t>郡　山</t>
    <rPh sb="0" eb="1">
      <t>グン</t>
    </rPh>
    <rPh sb="2" eb="3">
      <t>ヤマ</t>
    </rPh>
    <phoneticPr fontId="2"/>
  </si>
  <si>
    <t>白　河</t>
    <rPh sb="0" eb="1">
      <t>シロ</t>
    </rPh>
    <phoneticPr fontId="2"/>
  </si>
  <si>
    <t>三　重</t>
    <rPh sb="0" eb="1">
      <t>サン</t>
    </rPh>
    <rPh sb="2" eb="3">
      <t>ジュウ</t>
    </rPh>
    <phoneticPr fontId="2"/>
  </si>
  <si>
    <t>三　　重</t>
    <rPh sb="0" eb="1">
      <t>３</t>
    </rPh>
    <rPh sb="3" eb="4">
      <t>ジュウ</t>
    </rPh>
    <phoneticPr fontId="2"/>
  </si>
  <si>
    <t>鈴　　鹿</t>
    <rPh sb="0" eb="1">
      <t>スズ</t>
    </rPh>
    <rPh sb="3" eb="4">
      <t>シカ</t>
    </rPh>
    <phoneticPr fontId="2"/>
  </si>
  <si>
    <t>い わ き</t>
    <phoneticPr fontId="2"/>
  </si>
  <si>
    <t>伊勢志摩</t>
    <rPh sb="0" eb="4">
      <t>イセシマ</t>
    </rPh>
    <phoneticPr fontId="2"/>
  </si>
  <si>
    <t>四 日 市</t>
    <rPh sb="0" eb="1">
      <t>ヨン</t>
    </rPh>
    <rPh sb="2" eb="3">
      <t>ヒ</t>
    </rPh>
    <rPh sb="4" eb="5">
      <t>シ</t>
    </rPh>
    <phoneticPr fontId="2"/>
  </si>
  <si>
    <t>東　　　　　　　京</t>
    <rPh sb="0" eb="1">
      <t>ヒガシ</t>
    </rPh>
    <rPh sb="8" eb="9">
      <t>キョウ</t>
    </rPh>
    <phoneticPr fontId="2"/>
  </si>
  <si>
    <t>茨　城</t>
    <rPh sb="0" eb="1">
      <t>イバラ</t>
    </rPh>
    <rPh sb="2" eb="3">
      <t>シロ</t>
    </rPh>
    <phoneticPr fontId="2"/>
  </si>
  <si>
    <t>水　戸</t>
    <rPh sb="0" eb="1">
      <t>ミズ</t>
    </rPh>
    <rPh sb="2" eb="3">
      <t>ト</t>
    </rPh>
    <phoneticPr fontId="2"/>
  </si>
  <si>
    <t>土浦</t>
    <rPh sb="0" eb="1">
      <t>ツチ</t>
    </rPh>
    <rPh sb="1" eb="2">
      <t>ウラ</t>
    </rPh>
    <phoneticPr fontId="2"/>
  </si>
  <si>
    <t>土　浦</t>
    <rPh sb="0" eb="1">
      <t>ツチ</t>
    </rPh>
    <rPh sb="2" eb="3">
      <t>ウラ</t>
    </rPh>
    <phoneticPr fontId="2"/>
  </si>
  <si>
    <t>つくば</t>
    <phoneticPr fontId="2"/>
  </si>
  <si>
    <t>大　　　阪</t>
    <rPh sb="0" eb="1">
      <t>ダイ</t>
    </rPh>
    <rPh sb="4" eb="5">
      <t>サカ</t>
    </rPh>
    <phoneticPr fontId="2"/>
  </si>
  <si>
    <t>滋　　　賀</t>
    <rPh sb="0" eb="1">
      <t>シゲル</t>
    </rPh>
    <rPh sb="4" eb="5">
      <t>ガ</t>
    </rPh>
    <phoneticPr fontId="2"/>
  </si>
  <si>
    <t>京　　　都</t>
    <rPh sb="0" eb="1">
      <t>キョウ</t>
    </rPh>
    <rPh sb="4" eb="5">
      <t>ミヤコ</t>
    </rPh>
    <phoneticPr fontId="2"/>
  </si>
  <si>
    <t>栃　木</t>
    <rPh sb="0" eb="1">
      <t>トチ</t>
    </rPh>
    <rPh sb="2" eb="3">
      <t>キ</t>
    </rPh>
    <phoneticPr fontId="2"/>
  </si>
  <si>
    <t>宇都宮</t>
    <rPh sb="0" eb="3">
      <t>ウツノミヤ</t>
    </rPh>
    <phoneticPr fontId="2"/>
  </si>
  <si>
    <t>大　阪</t>
    <rPh sb="0" eb="1">
      <t>ダイ</t>
    </rPh>
    <rPh sb="2" eb="3">
      <t>サカ</t>
    </rPh>
    <phoneticPr fontId="2"/>
  </si>
  <si>
    <t>な に わ</t>
    <phoneticPr fontId="2"/>
  </si>
  <si>
    <t>那　須</t>
    <rPh sb="0" eb="1">
      <t>トモ</t>
    </rPh>
    <rPh sb="2" eb="3">
      <t>ス</t>
    </rPh>
    <phoneticPr fontId="2"/>
  </si>
  <si>
    <t>大　　阪</t>
    <rPh sb="0" eb="1">
      <t>ダイ</t>
    </rPh>
    <rPh sb="3" eb="4">
      <t>サカ</t>
    </rPh>
    <phoneticPr fontId="2"/>
  </si>
  <si>
    <t>日　光</t>
    <rPh sb="0" eb="1">
      <t>ヒ</t>
    </rPh>
    <rPh sb="2" eb="3">
      <t>ヒカリ</t>
    </rPh>
    <phoneticPr fontId="2"/>
  </si>
  <si>
    <t>和泉</t>
    <rPh sb="0" eb="1">
      <t>ワ</t>
    </rPh>
    <rPh sb="1" eb="2">
      <t>イズミ</t>
    </rPh>
    <phoneticPr fontId="2"/>
  </si>
  <si>
    <t>和　泉</t>
    <rPh sb="0" eb="1">
      <t>ワ</t>
    </rPh>
    <rPh sb="2" eb="3">
      <t>イズミ</t>
    </rPh>
    <phoneticPr fontId="2"/>
  </si>
  <si>
    <t>堺</t>
    <rPh sb="0" eb="1">
      <t>サカイ</t>
    </rPh>
    <phoneticPr fontId="2"/>
  </si>
  <si>
    <t>と ち ぎ</t>
    <phoneticPr fontId="2"/>
  </si>
  <si>
    <t>群　馬</t>
    <rPh sb="0" eb="1">
      <t>グン</t>
    </rPh>
    <rPh sb="2" eb="3">
      <t>ウマ</t>
    </rPh>
    <phoneticPr fontId="2"/>
  </si>
  <si>
    <t>群　　馬</t>
    <rPh sb="0" eb="1">
      <t>グン</t>
    </rPh>
    <rPh sb="3" eb="4">
      <t>ウマ</t>
    </rPh>
    <phoneticPr fontId="2"/>
  </si>
  <si>
    <t>奈良</t>
    <rPh sb="0" eb="1">
      <t>ナ</t>
    </rPh>
    <rPh sb="1" eb="2">
      <t>リョウ</t>
    </rPh>
    <phoneticPr fontId="2"/>
  </si>
  <si>
    <t>奈　　良</t>
    <rPh sb="0" eb="1">
      <t>ナ</t>
    </rPh>
    <rPh sb="3" eb="4">
      <t>リョウ</t>
    </rPh>
    <phoneticPr fontId="2"/>
  </si>
  <si>
    <t>高　　崎</t>
    <rPh sb="0" eb="1">
      <t>コウ</t>
    </rPh>
    <rPh sb="3" eb="4">
      <t>ザキ</t>
    </rPh>
    <phoneticPr fontId="2"/>
  </si>
  <si>
    <t>飛　　鳥</t>
    <rPh sb="0" eb="1">
      <t>トビ</t>
    </rPh>
    <rPh sb="3" eb="4">
      <t>トリ</t>
    </rPh>
    <phoneticPr fontId="2"/>
  </si>
  <si>
    <t>前　　橋</t>
    <rPh sb="0" eb="1">
      <t>マエ</t>
    </rPh>
    <rPh sb="3" eb="4">
      <t>ハシ</t>
    </rPh>
    <phoneticPr fontId="2"/>
  </si>
  <si>
    <t>和　歌　山</t>
    <rPh sb="0" eb="1">
      <t>ワ</t>
    </rPh>
    <rPh sb="2" eb="3">
      <t>ウタ</t>
    </rPh>
    <rPh sb="4" eb="5">
      <t>ヤマ</t>
    </rPh>
    <phoneticPr fontId="2"/>
  </si>
  <si>
    <t>埼　玉</t>
    <rPh sb="0" eb="1">
      <t>サキ</t>
    </rPh>
    <rPh sb="2" eb="3">
      <t>タマ</t>
    </rPh>
    <phoneticPr fontId="2"/>
  </si>
  <si>
    <t>埼玉</t>
    <rPh sb="0" eb="2">
      <t>サイタマ</t>
    </rPh>
    <phoneticPr fontId="2"/>
  </si>
  <si>
    <t>大　宮</t>
    <rPh sb="0" eb="1">
      <t>ダイ</t>
    </rPh>
    <rPh sb="2" eb="3">
      <t>ミヤ</t>
    </rPh>
    <phoneticPr fontId="2"/>
  </si>
  <si>
    <t>兵庫</t>
    <rPh sb="0" eb="2">
      <t>ヒョウゴ</t>
    </rPh>
    <phoneticPr fontId="2"/>
  </si>
  <si>
    <t>兵　　庫</t>
    <rPh sb="0" eb="1">
      <t>ヘイ</t>
    </rPh>
    <rPh sb="3" eb="4">
      <t>コ</t>
    </rPh>
    <phoneticPr fontId="2"/>
  </si>
  <si>
    <t>川　口</t>
    <rPh sb="0" eb="1">
      <t>カワ</t>
    </rPh>
    <rPh sb="2" eb="3">
      <t>クチ</t>
    </rPh>
    <phoneticPr fontId="2"/>
  </si>
  <si>
    <t>姫　　路</t>
    <rPh sb="0" eb="1">
      <t>ヒメ</t>
    </rPh>
    <rPh sb="3" eb="4">
      <t>ミチ</t>
    </rPh>
    <phoneticPr fontId="2"/>
  </si>
  <si>
    <t>春日部</t>
    <rPh sb="0" eb="3">
      <t>カスカベ</t>
    </rPh>
    <phoneticPr fontId="2"/>
  </si>
  <si>
    <t>広　　島</t>
    <rPh sb="0" eb="1">
      <t>ヒロ</t>
    </rPh>
    <rPh sb="3" eb="4">
      <t>シマ</t>
    </rPh>
    <phoneticPr fontId="2"/>
  </si>
  <si>
    <t>鳥　　　取</t>
    <rPh sb="0" eb="1">
      <t>トリ</t>
    </rPh>
    <rPh sb="4" eb="5">
      <t>トリ</t>
    </rPh>
    <phoneticPr fontId="2"/>
  </si>
  <si>
    <t>越　谷</t>
    <rPh sb="0" eb="1">
      <t>コシ</t>
    </rPh>
    <rPh sb="2" eb="3">
      <t>タニ</t>
    </rPh>
    <phoneticPr fontId="2"/>
  </si>
  <si>
    <t>島根</t>
    <rPh sb="0" eb="1">
      <t>シマ</t>
    </rPh>
    <rPh sb="1" eb="2">
      <t>ネ</t>
    </rPh>
    <phoneticPr fontId="2"/>
  </si>
  <si>
    <t>島　　根</t>
    <rPh sb="0" eb="1">
      <t>シマ</t>
    </rPh>
    <rPh sb="3" eb="4">
      <t>ネ</t>
    </rPh>
    <phoneticPr fontId="2"/>
  </si>
  <si>
    <t>出　　雲</t>
    <rPh sb="0" eb="1">
      <t>デ</t>
    </rPh>
    <rPh sb="3" eb="4">
      <t>クモ</t>
    </rPh>
    <phoneticPr fontId="2"/>
  </si>
  <si>
    <t>所沢</t>
    <rPh sb="0" eb="1">
      <t>トコロ</t>
    </rPh>
    <rPh sb="1" eb="2">
      <t>サワ</t>
    </rPh>
    <phoneticPr fontId="2"/>
  </si>
  <si>
    <t>所　沢</t>
    <rPh sb="0" eb="1">
      <t>トコロ</t>
    </rPh>
    <rPh sb="2" eb="3">
      <t>サワ</t>
    </rPh>
    <phoneticPr fontId="2"/>
  </si>
  <si>
    <t>川　越</t>
    <rPh sb="0" eb="1">
      <t>カワ</t>
    </rPh>
    <rPh sb="2" eb="3">
      <t>コシ</t>
    </rPh>
    <phoneticPr fontId="2"/>
  </si>
  <si>
    <t>岡山</t>
    <rPh sb="0" eb="2">
      <t>オカヤマ</t>
    </rPh>
    <phoneticPr fontId="2"/>
  </si>
  <si>
    <t>岡　　山</t>
    <rPh sb="0" eb="1">
      <t>オカ</t>
    </rPh>
    <rPh sb="3" eb="4">
      <t>ヤマ</t>
    </rPh>
    <phoneticPr fontId="2"/>
  </si>
  <si>
    <t>倉　　敷</t>
    <rPh sb="0" eb="1">
      <t>クラ</t>
    </rPh>
    <rPh sb="3" eb="4">
      <t>シキ</t>
    </rPh>
    <phoneticPr fontId="2"/>
  </si>
  <si>
    <t>熊　　谷</t>
    <rPh sb="0" eb="1">
      <t>クマ</t>
    </rPh>
    <rPh sb="3" eb="4">
      <t>タニ</t>
    </rPh>
    <phoneticPr fontId="2"/>
  </si>
  <si>
    <t>千　　葉</t>
    <rPh sb="0" eb="1">
      <t>セン</t>
    </rPh>
    <rPh sb="3" eb="4">
      <t>ハ</t>
    </rPh>
    <phoneticPr fontId="2"/>
  </si>
  <si>
    <t>千葉</t>
    <rPh sb="0" eb="2">
      <t>チバ</t>
    </rPh>
    <phoneticPr fontId="2"/>
  </si>
  <si>
    <t>千　葉</t>
    <rPh sb="0" eb="1">
      <t>セン</t>
    </rPh>
    <rPh sb="2" eb="3">
      <t>ハ</t>
    </rPh>
    <phoneticPr fontId="2"/>
  </si>
  <si>
    <t>広島</t>
    <rPh sb="0" eb="2">
      <t>ヒロシマ</t>
    </rPh>
    <phoneticPr fontId="2"/>
  </si>
  <si>
    <t>成　田</t>
    <rPh sb="0" eb="1">
      <t>ナル</t>
    </rPh>
    <rPh sb="2" eb="3">
      <t>タ</t>
    </rPh>
    <phoneticPr fontId="2"/>
  </si>
  <si>
    <t>福　　山</t>
    <rPh sb="0" eb="1">
      <t>フク</t>
    </rPh>
    <rPh sb="3" eb="4">
      <t>ヤマ</t>
    </rPh>
    <phoneticPr fontId="2"/>
  </si>
  <si>
    <t>山口</t>
    <rPh sb="0" eb="2">
      <t>ヤマグチ</t>
    </rPh>
    <phoneticPr fontId="2"/>
  </si>
  <si>
    <t>山　　口</t>
    <rPh sb="0" eb="1">
      <t>ヤマ</t>
    </rPh>
    <rPh sb="3" eb="4">
      <t>クチ</t>
    </rPh>
    <phoneticPr fontId="2"/>
  </si>
  <si>
    <t>習志野</t>
    <rPh sb="0" eb="1">
      <t>ナライ</t>
    </rPh>
    <rPh sb="1" eb="2">
      <t>ココロザシ</t>
    </rPh>
    <rPh sb="2" eb="3">
      <t>ノ</t>
    </rPh>
    <phoneticPr fontId="2"/>
  </si>
  <si>
    <t>習志野</t>
    <rPh sb="0" eb="3">
      <t>ナラシノ</t>
    </rPh>
    <phoneticPr fontId="2"/>
  </si>
  <si>
    <t>下　　関</t>
    <rPh sb="0" eb="1">
      <t>シタ</t>
    </rPh>
    <rPh sb="3" eb="4">
      <t>セキ</t>
    </rPh>
    <phoneticPr fontId="2"/>
  </si>
  <si>
    <t>市　川</t>
    <rPh sb="0" eb="1">
      <t>シ</t>
    </rPh>
    <phoneticPr fontId="2"/>
  </si>
  <si>
    <t>船　橋</t>
    <rPh sb="0" eb="1">
      <t>フネ</t>
    </rPh>
    <phoneticPr fontId="2"/>
  </si>
  <si>
    <t>香　川</t>
    <rPh sb="0" eb="1">
      <t>カオリ</t>
    </rPh>
    <rPh sb="2" eb="3">
      <t>カワ</t>
    </rPh>
    <phoneticPr fontId="2"/>
  </si>
  <si>
    <t>徳　　　島</t>
    <rPh sb="0" eb="1">
      <t>トク</t>
    </rPh>
    <rPh sb="4" eb="5">
      <t>シマ</t>
    </rPh>
    <phoneticPr fontId="2"/>
  </si>
  <si>
    <t>袖ヶ浦</t>
    <rPh sb="0" eb="1">
      <t>ソデ</t>
    </rPh>
    <rPh sb="2" eb="3">
      <t>ウラ</t>
    </rPh>
    <phoneticPr fontId="2"/>
  </si>
  <si>
    <t>袖ヶ浦</t>
    <phoneticPr fontId="2"/>
  </si>
  <si>
    <t>香川</t>
    <rPh sb="0" eb="1">
      <t>カオリ</t>
    </rPh>
    <rPh sb="1" eb="2">
      <t>カワ</t>
    </rPh>
    <phoneticPr fontId="2"/>
  </si>
  <si>
    <t>香　　川</t>
    <rPh sb="0" eb="1">
      <t>カオリ</t>
    </rPh>
    <rPh sb="3" eb="4">
      <t>カワ</t>
    </rPh>
    <phoneticPr fontId="2"/>
  </si>
  <si>
    <t>市　原</t>
    <rPh sb="0" eb="1">
      <t>シ</t>
    </rPh>
    <rPh sb="2" eb="3">
      <t>ハラ</t>
    </rPh>
    <phoneticPr fontId="2"/>
  </si>
  <si>
    <t>高　　松</t>
    <rPh sb="0" eb="1">
      <t>タカ</t>
    </rPh>
    <rPh sb="3" eb="4">
      <t>マツ</t>
    </rPh>
    <phoneticPr fontId="2"/>
  </si>
  <si>
    <t>野　田</t>
    <rPh sb="0" eb="1">
      <t>ノ</t>
    </rPh>
    <rPh sb="2" eb="3">
      <t>タ</t>
    </rPh>
    <phoneticPr fontId="2"/>
  </si>
  <si>
    <t>愛　　　媛</t>
    <rPh sb="0" eb="1">
      <t>アイ</t>
    </rPh>
    <rPh sb="4" eb="5">
      <t>ヒメ</t>
    </rPh>
    <phoneticPr fontId="2"/>
  </si>
  <si>
    <t>柏</t>
    <rPh sb="0" eb="1">
      <t>カシワ</t>
    </rPh>
    <phoneticPr fontId="2"/>
  </si>
  <si>
    <t>高　　　知</t>
    <rPh sb="0" eb="1">
      <t>タカ</t>
    </rPh>
    <rPh sb="4" eb="5">
      <t>チ</t>
    </rPh>
    <phoneticPr fontId="2"/>
  </si>
  <si>
    <t>松　戸</t>
    <rPh sb="0" eb="1">
      <t>マツ</t>
    </rPh>
    <phoneticPr fontId="2"/>
  </si>
  <si>
    <t>福　　　岡</t>
    <rPh sb="0" eb="1">
      <t>フク</t>
    </rPh>
    <rPh sb="4" eb="5">
      <t>オカ</t>
    </rPh>
    <phoneticPr fontId="2"/>
  </si>
  <si>
    <t>福　岡</t>
    <rPh sb="0" eb="1">
      <t>フク</t>
    </rPh>
    <rPh sb="2" eb="3">
      <t>オカ</t>
    </rPh>
    <phoneticPr fontId="2"/>
  </si>
  <si>
    <t>福　　岡</t>
    <rPh sb="0" eb="1">
      <t>フク</t>
    </rPh>
    <rPh sb="3" eb="4">
      <t>オカ</t>
    </rPh>
    <phoneticPr fontId="2"/>
  </si>
  <si>
    <t>東　　京</t>
    <rPh sb="0" eb="1">
      <t>ヒガシ</t>
    </rPh>
    <rPh sb="3" eb="4">
      <t>キョウ</t>
    </rPh>
    <phoneticPr fontId="2"/>
  </si>
  <si>
    <t>東京</t>
    <rPh sb="0" eb="2">
      <t>トウキョウ</t>
    </rPh>
    <phoneticPr fontId="2"/>
  </si>
  <si>
    <t>品　川</t>
    <rPh sb="0" eb="1">
      <t>ヒン</t>
    </rPh>
    <rPh sb="2" eb="3">
      <t>カワ</t>
    </rPh>
    <phoneticPr fontId="2"/>
  </si>
  <si>
    <t>北 九 州</t>
    <rPh sb="0" eb="1">
      <t>キタ</t>
    </rPh>
    <rPh sb="2" eb="3">
      <t>キュウ</t>
    </rPh>
    <rPh sb="4" eb="5">
      <t>シュウ</t>
    </rPh>
    <phoneticPr fontId="2"/>
  </si>
  <si>
    <t>世田谷</t>
    <rPh sb="0" eb="3">
      <t>セタガヤ</t>
    </rPh>
    <phoneticPr fontId="2"/>
  </si>
  <si>
    <t>久 留 米</t>
    <rPh sb="0" eb="1">
      <t>ヒサシ</t>
    </rPh>
    <rPh sb="2" eb="3">
      <t>ドメ</t>
    </rPh>
    <rPh sb="4" eb="5">
      <t>ベイ</t>
    </rPh>
    <phoneticPr fontId="2"/>
  </si>
  <si>
    <t>筑　　豊</t>
    <rPh sb="0" eb="1">
      <t>チク</t>
    </rPh>
    <rPh sb="3" eb="4">
      <t>トヨ</t>
    </rPh>
    <phoneticPr fontId="2"/>
  </si>
  <si>
    <t>練　馬</t>
    <rPh sb="0" eb="1">
      <t>ネリ</t>
    </rPh>
    <rPh sb="2" eb="3">
      <t>ウマ</t>
    </rPh>
    <phoneticPr fontId="2"/>
  </si>
  <si>
    <t>佐　　　賀</t>
    <rPh sb="0" eb="1">
      <t>タスク</t>
    </rPh>
    <rPh sb="4" eb="5">
      <t>ガ</t>
    </rPh>
    <phoneticPr fontId="2"/>
  </si>
  <si>
    <t>杉　並</t>
    <rPh sb="0" eb="1">
      <t>スギ</t>
    </rPh>
    <rPh sb="2" eb="3">
      <t>ナミ</t>
    </rPh>
    <phoneticPr fontId="2"/>
  </si>
  <si>
    <t>長崎</t>
    <rPh sb="0" eb="1">
      <t>チョウ</t>
    </rPh>
    <rPh sb="1" eb="2">
      <t>ザキ</t>
    </rPh>
    <phoneticPr fontId="2"/>
  </si>
  <si>
    <t>長　　崎</t>
    <rPh sb="0" eb="1">
      <t>チョウ</t>
    </rPh>
    <rPh sb="3" eb="4">
      <t>ザキ</t>
    </rPh>
    <phoneticPr fontId="2"/>
  </si>
  <si>
    <t>板　橋</t>
    <rPh sb="0" eb="1">
      <t>イタ</t>
    </rPh>
    <rPh sb="2" eb="3">
      <t>ハシ</t>
    </rPh>
    <phoneticPr fontId="2"/>
  </si>
  <si>
    <t>佐 世 保</t>
    <rPh sb="0" eb="1">
      <t>サ</t>
    </rPh>
    <rPh sb="2" eb="3">
      <t>ヨ</t>
    </rPh>
    <rPh sb="4" eb="5">
      <t>ホ</t>
    </rPh>
    <phoneticPr fontId="2"/>
  </si>
  <si>
    <t>厳　　原</t>
    <rPh sb="0" eb="1">
      <t>キビ</t>
    </rPh>
    <rPh sb="3" eb="4">
      <t>ハラ</t>
    </rPh>
    <phoneticPr fontId="2"/>
  </si>
  <si>
    <t>足　立</t>
    <rPh sb="0" eb="1">
      <t>アシ</t>
    </rPh>
    <rPh sb="2" eb="3">
      <t>タテ</t>
    </rPh>
    <phoneticPr fontId="2"/>
  </si>
  <si>
    <t>熊　　　本</t>
    <rPh sb="0" eb="1">
      <t>クマ</t>
    </rPh>
    <rPh sb="4" eb="5">
      <t>ホン</t>
    </rPh>
    <phoneticPr fontId="2"/>
  </si>
  <si>
    <t>江　東</t>
    <rPh sb="0" eb="1">
      <t>エ</t>
    </rPh>
    <rPh sb="2" eb="3">
      <t>ヒガシ</t>
    </rPh>
    <phoneticPr fontId="2"/>
  </si>
  <si>
    <t>大　　　分</t>
    <rPh sb="0" eb="1">
      <t>ダイ</t>
    </rPh>
    <rPh sb="4" eb="5">
      <t>ブン</t>
    </rPh>
    <phoneticPr fontId="2"/>
  </si>
  <si>
    <t>葛　飾</t>
    <rPh sb="0" eb="1">
      <t>クズ</t>
    </rPh>
    <rPh sb="2" eb="3">
      <t>カザリ</t>
    </rPh>
    <phoneticPr fontId="2"/>
  </si>
  <si>
    <t>宮　　　崎</t>
    <rPh sb="0" eb="1">
      <t>ミヤ</t>
    </rPh>
    <rPh sb="4" eb="5">
      <t>ザキ</t>
    </rPh>
    <phoneticPr fontId="2"/>
  </si>
  <si>
    <t>江戸川</t>
    <rPh sb="0" eb="3">
      <t>エドガワ</t>
    </rPh>
    <phoneticPr fontId="2"/>
  </si>
  <si>
    <t>鹿児島</t>
    <rPh sb="0" eb="3">
      <t>カゴシマ</t>
    </rPh>
    <phoneticPr fontId="2"/>
  </si>
  <si>
    <t>鹿 児 島</t>
    <rPh sb="0" eb="1">
      <t>シカ</t>
    </rPh>
    <rPh sb="2" eb="3">
      <t>コ</t>
    </rPh>
    <rPh sb="4" eb="5">
      <t>シマ</t>
    </rPh>
    <phoneticPr fontId="2"/>
  </si>
  <si>
    <t>奄　　美</t>
    <rPh sb="0" eb="1">
      <t>エン</t>
    </rPh>
    <rPh sb="3" eb="4">
      <t>ビ</t>
    </rPh>
    <phoneticPr fontId="2"/>
  </si>
  <si>
    <t>八 王 子</t>
    <rPh sb="0" eb="1">
      <t>ハチ</t>
    </rPh>
    <rPh sb="2" eb="3">
      <t>オウ</t>
    </rPh>
    <rPh sb="4" eb="5">
      <t>コ</t>
    </rPh>
    <phoneticPr fontId="2"/>
  </si>
  <si>
    <t>多　　摩</t>
    <rPh sb="0" eb="1">
      <t>タ</t>
    </rPh>
    <rPh sb="3" eb="4">
      <t>マ</t>
    </rPh>
    <phoneticPr fontId="2"/>
  </si>
  <si>
    <t>沖　縄</t>
    <rPh sb="0" eb="1">
      <t>オキ</t>
    </rPh>
    <rPh sb="2" eb="3">
      <t>ナワ</t>
    </rPh>
    <phoneticPr fontId="2"/>
  </si>
  <si>
    <t>沖　　　縄</t>
    <rPh sb="0" eb="1">
      <t>オキ</t>
    </rPh>
    <rPh sb="4" eb="5">
      <t>ナワ</t>
    </rPh>
    <phoneticPr fontId="2"/>
  </si>
  <si>
    <t>神奈川</t>
    <rPh sb="0" eb="3">
      <t>カナガワ</t>
    </rPh>
    <phoneticPr fontId="2"/>
  </si>
  <si>
    <t>横　浜</t>
    <rPh sb="0" eb="1">
      <t>ヨコ</t>
    </rPh>
    <rPh sb="2" eb="3">
      <t>ハマ</t>
    </rPh>
    <phoneticPr fontId="2"/>
  </si>
  <si>
    <t>宮　　　古</t>
    <rPh sb="0" eb="1">
      <t>ミヤ</t>
    </rPh>
    <rPh sb="4" eb="5">
      <t>フル</t>
    </rPh>
    <phoneticPr fontId="2"/>
  </si>
  <si>
    <t>川　崎</t>
    <rPh sb="0" eb="1">
      <t>カワ</t>
    </rPh>
    <rPh sb="2" eb="3">
      <t>ザキ</t>
    </rPh>
    <phoneticPr fontId="2"/>
  </si>
  <si>
    <t>八　重　山</t>
    <rPh sb="0" eb="1">
      <t>ハチ</t>
    </rPh>
    <rPh sb="2" eb="3">
      <t>ジュウ</t>
    </rPh>
    <rPh sb="4" eb="5">
      <t>ヤマ</t>
    </rPh>
    <phoneticPr fontId="2"/>
  </si>
  <si>
    <t>湘　　南</t>
    <rPh sb="0" eb="1">
      <t>ショウ</t>
    </rPh>
    <rPh sb="3" eb="4">
      <t>ミナミ</t>
    </rPh>
    <phoneticPr fontId="2"/>
  </si>
  <si>
    <t>合　　　　　計</t>
    <rPh sb="0" eb="1">
      <t>ゴウ</t>
    </rPh>
    <rPh sb="6" eb="7">
      <t>ケイ</t>
    </rPh>
    <phoneticPr fontId="2"/>
  </si>
  <si>
    <t>相　　模</t>
    <rPh sb="0" eb="1">
      <t>ソウ</t>
    </rPh>
    <rPh sb="3" eb="4">
      <t>ノット</t>
    </rPh>
    <phoneticPr fontId="2"/>
  </si>
  <si>
    <t>山梨</t>
    <rPh sb="0" eb="2">
      <t>ヤマナシ</t>
    </rPh>
    <phoneticPr fontId="2"/>
  </si>
  <si>
    <t>山　　梨</t>
    <rPh sb="0" eb="1">
      <t>ヤマ</t>
    </rPh>
    <rPh sb="3" eb="4">
      <t>ナシ</t>
    </rPh>
    <phoneticPr fontId="2"/>
  </si>
  <si>
    <t>富 士 山</t>
    <rPh sb="0" eb="1">
      <t>トミ</t>
    </rPh>
    <rPh sb="2" eb="3">
      <t>シ</t>
    </rPh>
    <rPh sb="4" eb="5">
      <t>サン</t>
    </rPh>
    <phoneticPr fontId="2"/>
  </si>
  <si>
    <t>福岡</t>
    <rPh sb="0" eb="2">
      <t>フクオカ</t>
    </rPh>
    <phoneticPr fontId="2"/>
  </si>
  <si>
    <t>奄美</t>
    <rPh sb="0" eb="2">
      <t>アマミ</t>
    </rPh>
    <phoneticPr fontId="2"/>
  </si>
  <si>
    <t>奄　美</t>
    <rPh sb="0" eb="1">
      <t>エン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</si>
</sst>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/>
    <xf numFmtId="0" fontId="1" fillId="0" borderId="0" xfId="0" applyFont="1"/>
    <xf numFmtId="176" fontId="1" fillId="0" borderId="0" xfId="0" applyNumberFormat="1" applyFont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distributed"/>
    </xf>
    <xf numFmtId="176" fontId="4" fillId="0" borderId="0" xfId="0" applyNumberFormat="1" applyFont="1"/>
    <xf numFmtId="0" fontId="5" fillId="0" borderId="0" xfId="0" applyFont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5" xfId="0" applyNumberFormat="1" applyFont="1" applyBorder="1" applyAlignment="1">
      <alignment horizontal="right"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3" fontId="6" fillId="0" borderId="7" xfId="0" applyNumberFormat="1" applyFont="1" applyBorder="1" applyAlignment="1">
      <alignment horizontal="right" vertical="center" shrinkToFit="1"/>
    </xf>
    <xf numFmtId="3" fontId="6" fillId="0" borderId="12" xfId="0" applyNumberFormat="1" applyFont="1" applyBorder="1" applyAlignment="1">
      <alignment horizontal="right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horizontal="right" vertical="center" shrinkToFit="1"/>
    </xf>
    <xf numFmtId="3" fontId="6" fillId="0" borderId="25" xfId="0" applyNumberFormat="1" applyFont="1" applyBorder="1" applyAlignment="1">
      <alignment horizontal="right" vertical="center" shrinkToFit="1"/>
    </xf>
    <xf numFmtId="3" fontId="6" fillId="0" borderId="26" xfId="0" applyNumberFormat="1" applyFon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right" vertical="center" shrinkToFit="1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39" xfId="0" applyNumberFormat="1" applyFont="1" applyBorder="1" applyAlignment="1">
      <alignment horizontal="right" vertical="center" shrinkToFit="1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45" xfId="0" applyNumberFormat="1" applyFont="1" applyBorder="1" applyAlignment="1">
      <alignment horizontal="right" vertical="center" shrinkToFit="1"/>
    </xf>
    <xf numFmtId="3" fontId="6" fillId="0" borderId="18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46" xfId="0" applyNumberFormat="1" applyFont="1" applyBorder="1" applyAlignment="1">
      <alignment horizontal="right" vertical="center" shrinkToFit="1"/>
    </xf>
    <xf numFmtId="3" fontId="6" fillId="0" borderId="47" xfId="0" applyNumberFormat="1" applyFont="1" applyBorder="1" applyAlignment="1">
      <alignment horizontal="right" vertical="center" shrinkToFit="1"/>
    </xf>
    <xf numFmtId="3" fontId="6" fillId="0" borderId="3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3" fontId="6" fillId="0" borderId="42" xfId="0" applyNumberFormat="1" applyFont="1" applyBorder="1" applyAlignment="1">
      <alignment horizontal="right" vertical="center" shrinkToFit="1"/>
    </xf>
    <xf numFmtId="3" fontId="6" fillId="0" borderId="44" xfId="0" applyNumberFormat="1" applyFont="1" applyBorder="1" applyAlignment="1">
      <alignment horizontal="right" vertical="center" shrinkToFit="1"/>
    </xf>
    <xf numFmtId="3" fontId="6" fillId="0" borderId="34" xfId="0" applyNumberFormat="1" applyFont="1" applyBorder="1" applyAlignment="1">
      <alignment horizontal="right" vertical="center" shrinkToFit="1"/>
    </xf>
    <xf numFmtId="3" fontId="6" fillId="0" borderId="35" xfId="0" applyNumberFormat="1" applyFont="1" applyBorder="1" applyAlignment="1">
      <alignment horizontal="right" vertical="center" shrinkToFit="1"/>
    </xf>
    <xf numFmtId="3" fontId="6" fillId="0" borderId="53" xfId="0" applyNumberFormat="1" applyFont="1" applyBorder="1" applyAlignment="1">
      <alignment horizontal="right" vertical="center" shrinkToFit="1"/>
    </xf>
    <xf numFmtId="3" fontId="6" fillId="0" borderId="54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vertical="center" textRotation="255"/>
    </xf>
    <xf numFmtId="0" fontId="6" fillId="0" borderId="0" xfId="0" applyFont="1"/>
    <xf numFmtId="3" fontId="6" fillId="0" borderId="33" xfId="0" applyNumberFormat="1" applyFont="1" applyBorder="1" applyAlignment="1">
      <alignment horizontal="right" vertical="center" shrinkToFit="1"/>
    </xf>
    <xf numFmtId="3" fontId="6" fillId="0" borderId="55" xfId="0" applyNumberFormat="1" applyFont="1" applyBorder="1" applyAlignment="1">
      <alignment horizontal="right" vertical="center" shrinkToFit="1"/>
    </xf>
    <xf numFmtId="3" fontId="6" fillId="0" borderId="29" xfId="0" applyNumberFormat="1" applyFont="1" applyBorder="1" applyAlignment="1">
      <alignment horizontal="right" vertical="center" shrinkToFit="1"/>
    </xf>
    <xf numFmtId="0" fontId="6" fillId="0" borderId="58" xfId="0" applyFont="1" applyBorder="1" applyAlignment="1">
      <alignment horizontal="center" vertical="center"/>
    </xf>
    <xf numFmtId="3" fontId="6" fillId="0" borderId="61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horizontal="right" vertical="center" shrinkToFit="1"/>
    </xf>
    <xf numFmtId="3" fontId="6" fillId="0" borderId="41" xfId="0" applyNumberFormat="1" applyFont="1" applyBorder="1" applyAlignment="1">
      <alignment horizontal="right" vertical="center" shrinkToFit="1"/>
    </xf>
    <xf numFmtId="3" fontId="6" fillId="0" borderId="62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distributed"/>
    </xf>
    <xf numFmtId="176" fontId="6" fillId="0" borderId="0" xfId="0" applyNumberFormat="1" applyFont="1"/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8" xfId="0" applyNumberFormat="1" applyFont="1" applyBorder="1"/>
    <xf numFmtId="0" fontId="1" fillId="0" borderId="0" xfId="0" applyFont="1" applyAlignment="1">
      <alignment horizontal="distributed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5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6B097-9A94-408D-8248-F378095AA803}">
  <sheetPr>
    <pageSetUpPr fitToPage="1"/>
  </sheetPr>
  <dimension ref="A1:X107"/>
  <sheetViews>
    <sheetView tabSelected="1" topLeftCell="B1" zoomScaleNormal="100" zoomScaleSheetLayoutView="100" workbookViewId="0"/>
  </sheetViews>
  <sheetFormatPr defaultColWidth="9" defaultRowHeight="10.8" x14ac:dyDescent="0.15"/>
  <cols>
    <col min="1" max="1" width="0.21875" style="2" hidden="1" customWidth="1"/>
    <col min="2" max="2" width="2.77734375" style="2" customWidth="1"/>
    <col min="3" max="3" width="3.109375" style="2" customWidth="1"/>
    <col min="4" max="4" width="3.109375" style="65" customWidth="1"/>
    <col min="5" max="5" width="6.6640625" style="65" customWidth="1"/>
    <col min="6" max="6" width="9.109375" style="3" customWidth="1"/>
    <col min="7" max="7" width="7.109375" style="3" customWidth="1"/>
    <col min="8" max="10" width="9.109375" style="3" customWidth="1"/>
    <col min="11" max="12" width="8.109375" style="3" customWidth="1"/>
    <col min="13" max="13" width="3.77734375" style="2" customWidth="1"/>
    <col min="14" max="14" width="2.77734375" style="2" customWidth="1"/>
    <col min="15" max="15" width="3.109375" style="2" customWidth="1"/>
    <col min="16" max="16" width="3.109375" style="65" customWidth="1"/>
    <col min="17" max="17" width="6.6640625" style="65" customWidth="1"/>
    <col min="18" max="18" width="9.109375" style="3" customWidth="1"/>
    <col min="19" max="19" width="7.109375" style="3" customWidth="1"/>
    <col min="20" max="22" width="9.109375" style="3" customWidth="1"/>
    <col min="23" max="24" width="8.109375" style="3" customWidth="1"/>
    <col min="25" max="16384" width="9" style="2"/>
  </cols>
  <sheetData>
    <row r="1" spans="1:24" ht="17.25" customHeight="1" x14ac:dyDescent="0.2">
      <c r="A1" s="1"/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N1" s="3"/>
      <c r="O1" s="3"/>
      <c r="P1" s="3"/>
      <c r="Q1" s="3"/>
    </row>
    <row r="2" spans="1:24" s="5" customFormat="1" ht="6" customHeight="1" x14ac:dyDescent="0.15">
      <c r="A2" s="4"/>
      <c r="D2" s="6"/>
      <c r="E2" s="6"/>
      <c r="F2" s="7"/>
      <c r="G2" s="7"/>
      <c r="H2" s="7"/>
      <c r="I2" s="7"/>
      <c r="J2" s="7"/>
      <c r="K2" s="7"/>
      <c r="L2" s="7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5" customFormat="1" ht="9.9" customHeight="1" x14ac:dyDescent="0.15">
      <c r="A3" s="4"/>
      <c r="B3" s="8" t="s">
        <v>1</v>
      </c>
      <c r="C3" s="8"/>
      <c r="D3" s="6"/>
      <c r="E3" s="6"/>
      <c r="F3" s="7"/>
      <c r="G3" s="7"/>
      <c r="H3" s="7"/>
      <c r="I3" s="7"/>
      <c r="J3" s="7"/>
      <c r="K3" s="7"/>
      <c r="L3" s="7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13" customFormat="1" ht="7.5" customHeight="1" x14ac:dyDescent="0.2">
      <c r="A4" s="9"/>
      <c r="B4" s="10"/>
      <c r="C4" s="11"/>
      <c r="D4" s="11"/>
      <c r="E4" s="12"/>
      <c r="F4" s="115" t="s">
        <v>2</v>
      </c>
      <c r="G4" s="116"/>
      <c r="H4" s="117"/>
      <c r="I4" s="118" t="s">
        <v>3</v>
      </c>
      <c r="J4" s="119" t="s">
        <v>4</v>
      </c>
      <c r="K4" s="115" t="s">
        <v>5</v>
      </c>
      <c r="L4" s="120"/>
      <c r="N4" s="69" t="s">
        <v>6</v>
      </c>
      <c r="O4" s="98" t="s">
        <v>7</v>
      </c>
      <c r="P4" s="111" t="s">
        <v>6</v>
      </c>
      <c r="Q4" s="112"/>
      <c r="R4" s="14">
        <v>110122</v>
      </c>
      <c r="S4" s="15">
        <v>5</v>
      </c>
      <c r="T4" s="16">
        <f t="shared" ref="T4:T17" si="0">SUM(R4:S4)</f>
        <v>110127</v>
      </c>
      <c r="U4" s="17">
        <v>389634</v>
      </c>
      <c r="V4" s="17">
        <v>2219</v>
      </c>
      <c r="W4" s="14">
        <v>2742</v>
      </c>
      <c r="X4" s="16">
        <f t="shared" ref="X4:X48" si="1">SUM(T4:V4)</f>
        <v>501980</v>
      </c>
    </row>
    <row r="5" spans="1:24" s="13" customFormat="1" ht="7.5" customHeight="1" x14ac:dyDescent="0.2">
      <c r="A5" s="9"/>
      <c r="B5" s="18"/>
      <c r="C5" s="19"/>
      <c r="D5" s="19"/>
      <c r="E5" s="20"/>
      <c r="F5" s="21" t="s">
        <v>8</v>
      </c>
      <c r="G5" s="22" t="s">
        <v>9</v>
      </c>
      <c r="H5" s="23" t="s">
        <v>10</v>
      </c>
      <c r="I5" s="118"/>
      <c r="J5" s="119"/>
      <c r="K5" s="21" t="s">
        <v>11</v>
      </c>
      <c r="L5" s="24"/>
      <c r="N5" s="79"/>
      <c r="O5" s="96"/>
      <c r="P5" s="88" t="s">
        <v>12</v>
      </c>
      <c r="Q5" s="25" t="s">
        <v>13</v>
      </c>
      <c r="R5" s="26">
        <v>61555</v>
      </c>
      <c r="S5" s="27">
        <v>1</v>
      </c>
      <c r="T5" s="28">
        <f t="shared" si="0"/>
        <v>61556</v>
      </c>
      <c r="U5" s="29">
        <v>171409</v>
      </c>
      <c r="V5" s="29">
        <v>1146</v>
      </c>
      <c r="W5" s="26">
        <v>1063</v>
      </c>
      <c r="X5" s="28">
        <f t="shared" si="1"/>
        <v>234111</v>
      </c>
    </row>
    <row r="6" spans="1:24" s="13" customFormat="1" ht="7.5" customHeight="1" x14ac:dyDescent="0.2">
      <c r="A6" s="9"/>
      <c r="B6" s="69" t="s">
        <v>14</v>
      </c>
      <c r="C6" s="80" t="s">
        <v>15</v>
      </c>
      <c r="D6" s="81"/>
      <c r="E6" s="82"/>
      <c r="F6" s="14">
        <v>92898</v>
      </c>
      <c r="G6" s="15">
        <v>9</v>
      </c>
      <c r="H6" s="16">
        <f t="shared" ref="H6:H54" si="2">SUM(F6:G6)</f>
        <v>92907</v>
      </c>
      <c r="I6" s="17">
        <v>422568</v>
      </c>
      <c r="J6" s="17">
        <v>3623</v>
      </c>
      <c r="K6" s="14">
        <v>12756</v>
      </c>
      <c r="L6" s="16">
        <f t="shared" ref="L6:L54" si="3">SUM(H6:J6)</f>
        <v>519098</v>
      </c>
      <c r="N6" s="79"/>
      <c r="O6" s="96"/>
      <c r="P6" s="89"/>
      <c r="Q6" s="30" t="s">
        <v>16</v>
      </c>
      <c r="R6" s="26">
        <v>31460</v>
      </c>
      <c r="S6" s="27">
        <v>2</v>
      </c>
      <c r="T6" s="28">
        <f t="shared" si="0"/>
        <v>31462</v>
      </c>
      <c r="U6" s="29">
        <v>78853</v>
      </c>
      <c r="V6" s="29">
        <v>330</v>
      </c>
      <c r="W6" s="26">
        <v>516</v>
      </c>
      <c r="X6" s="28">
        <f t="shared" si="1"/>
        <v>110645</v>
      </c>
    </row>
    <row r="7" spans="1:24" s="13" customFormat="1" ht="7.5" customHeight="1" x14ac:dyDescent="0.2">
      <c r="A7" s="9"/>
      <c r="B7" s="79"/>
      <c r="C7" s="86" t="s">
        <v>17</v>
      </c>
      <c r="D7" s="87"/>
      <c r="E7" s="74"/>
      <c r="F7" s="26">
        <v>28577</v>
      </c>
      <c r="G7" s="27">
        <v>1</v>
      </c>
      <c r="H7" s="28">
        <f t="shared" si="2"/>
        <v>28578</v>
      </c>
      <c r="I7" s="29">
        <v>96779</v>
      </c>
      <c r="J7" s="29">
        <v>550</v>
      </c>
      <c r="K7" s="26">
        <v>1135</v>
      </c>
      <c r="L7" s="28">
        <f t="shared" si="3"/>
        <v>125907</v>
      </c>
      <c r="N7" s="79"/>
      <c r="O7" s="97"/>
      <c r="P7" s="90"/>
      <c r="Q7" s="30" t="s">
        <v>10</v>
      </c>
      <c r="R7" s="26">
        <f>SUM(R5:R6)</f>
        <v>93015</v>
      </c>
      <c r="S7" s="27">
        <f>SUM(S5:S6)</f>
        <v>3</v>
      </c>
      <c r="T7" s="28">
        <f t="shared" si="0"/>
        <v>93018</v>
      </c>
      <c r="U7" s="29">
        <f t="shared" ref="U7:W7" si="4">SUM(U5:U6)</f>
        <v>250262</v>
      </c>
      <c r="V7" s="29">
        <f t="shared" si="4"/>
        <v>1476</v>
      </c>
      <c r="W7" s="26">
        <f t="shared" si="4"/>
        <v>1579</v>
      </c>
      <c r="X7" s="28">
        <f t="shared" si="1"/>
        <v>344756</v>
      </c>
    </row>
    <row r="8" spans="1:24" s="13" customFormat="1" ht="7.5" customHeight="1" x14ac:dyDescent="0.2">
      <c r="A8" s="9"/>
      <c r="B8" s="79"/>
      <c r="C8" s="86" t="s">
        <v>18</v>
      </c>
      <c r="D8" s="87"/>
      <c r="E8" s="74"/>
      <c r="F8" s="26">
        <v>42562</v>
      </c>
      <c r="G8" s="27">
        <v>4</v>
      </c>
      <c r="H8" s="28">
        <f t="shared" si="2"/>
        <v>42566</v>
      </c>
      <c r="I8" s="29">
        <v>124845</v>
      </c>
      <c r="J8" s="29">
        <v>830</v>
      </c>
      <c r="K8" s="26">
        <v>1901</v>
      </c>
      <c r="L8" s="28">
        <f>SUM(H8:J8)</f>
        <v>168241</v>
      </c>
      <c r="N8" s="79"/>
      <c r="O8" s="113" t="s">
        <v>19</v>
      </c>
      <c r="P8" s="107"/>
      <c r="Q8" s="108"/>
      <c r="R8" s="26">
        <v>84163</v>
      </c>
      <c r="S8" s="27">
        <v>9</v>
      </c>
      <c r="T8" s="28">
        <f t="shared" si="0"/>
        <v>84172</v>
      </c>
      <c r="U8" s="29">
        <v>294403</v>
      </c>
      <c r="V8" s="29">
        <v>1282</v>
      </c>
      <c r="W8" s="26">
        <v>2227</v>
      </c>
      <c r="X8" s="28">
        <f t="shared" si="1"/>
        <v>379857</v>
      </c>
    </row>
    <row r="9" spans="1:24" s="13" customFormat="1" ht="7.5" customHeight="1" x14ac:dyDescent="0.2">
      <c r="A9" s="9"/>
      <c r="B9" s="79"/>
      <c r="C9" s="95" t="s">
        <v>20</v>
      </c>
      <c r="D9" s="73" t="s">
        <v>21</v>
      </c>
      <c r="E9" s="74"/>
      <c r="F9" s="26">
        <v>22324</v>
      </c>
      <c r="G9" s="27">
        <v>2</v>
      </c>
      <c r="H9" s="28">
        <f t="shared" si="2"/>
        <v>22326</v>
      </c>
      <c r="I9" s="29">
        <v>56748</v>
      </c>
      <c r="J9" s="29">
        <v>313</v>
      </c>
      <c r="K9" s="26">
        <v>625</v>
      </c>
      <c r="L9" s="28">
        <f t="shared" si="3"/>
        <v>79387</v>
      </c>
      <c r="N9" s="79"/>
      <c r="O9" s="78" t="s">
        <v>22</v>
      </c>
      <c r="P9" s="107" t="s">
        <v>23</v>
      </c>
      <c r="Q9" s="108"/>
      <c r="R9" s="26">
        <v>55147</v>
      </c>
      <c r="S9" s="27">
        <v>5</v>
      </c>
      <c r="T9" s="28">
        <f t="shared" si="0"/>
        <v>55152</v>
      </c>
      <c r="U9" s="29">
        <v>153938</v>
      </c>
      <c r="V9" s="29">
        <v>772</v>
      </c>
      <c r="W9" s="26">
        <v>1118</v>
      </c>
      <c r="X9" s="28">
        <f t="shared" si="1"/>
        <v>209862</v>
      </c>
    </row>
    <row r="10" spans="1:24" s="13" customFormat="1" ht="7.5" customHeight="1" x14ac:dyDescent="0.2">
      <c r="A10" s="9"/>
      <c r="B10" s="79"/>
      <c r="C10" s="96"/>
      <c r="D10" s="107" t="s">
        <v>24</v>
      </c>
      <c r="E10" s="108"/>
      <c r="F10" s="26">
        <v>6517</v>
      </c>
      <c r="G10" s="27">
        <v>1</v>
      </c>
      <c r="H10" s="28">
        <f>SUM(F10:G10)</f>
        <v>6518</v>
      </c>
      <c r="I10" s="29">
        <v>38090</v>
      </c>
      <c r="J10" s="29">
        <v>182</v>
      </c>
      <c r="K10" s="26">
        <v>443</v>
      </c>
      <c r="L10" s="28">
        <f>SUM(H10:J10)</f>
        <v>44790</v>
      </c>
      <c r="N10" s="79"/>
      <c r="O10" s="78"/>
      <c r="P10" s="107" t="s">
        <v>25</v>
      </c>
      <c r="Q10" s="108"/>
      <c r="R10" s="26">
        <v>29054</v>
      </c>
      <c r="S10" s="27">
        <v>9</v>
      </c>
      <c r="T10" s="28">
        <f t="shared" si="0"/>
        <v>29063</v>
      </c>
      <c r="U10" s="26">
        <v>132127</v>
      </c>
      <c r="V10" s="26">
        <v>750</v>
      </c>
      <c r="W10" s="26">
        <v>1698</v>
      </c>
      <c r="X10" s="28">
        <f t="shared" si="1"/>
        <v>161940</v>
      </c>
    </row>
    <row r="11" spans="1:24" s="13" customFormat="1" ht="7.5" customHeight="1" x14ac:dyDescent="0.2">
      <c r="A11" s="9"/>
      <c r="B11" s="79"/>
      <c r="C11" s="97"/>
      <c r="D11" s="107" t="s">
        <v>10</v>
      </c>
      <c r="E11" s="108"/>
      <c r="F11" s="26">
        <f>SUM(F9:F10)</f>
        <v>28841</v>
      </c>
      <c r="G11" s="27">
        <f>SUM(G9:G10)</f>
        <v>3</v>
      </c>
      <c r="H11" s="28">
        <f>SUM(F11:G11)</f>
        <v>28844</v>
      </c>
      <c r="I11" s="29">
        <f t="shared" ref="I11:K11" si="5">SUM(I9:I10)</f>
        <v>94838</v>
      </c>
      <c r="J11" s="29">
        <f t="shared" si="5"/>
        <v>495</v>
      </c>
      <c r="K11" s="26">
        <f t="shared" si="5"/>
        <v>1068</v>
      </c>
      <c r="L11" s="28">
        <f>SUM(H11:J11)</f>
        <v>124177</v>
      </c>
      <c r="N11" s="79"/>
      <c r="O11" s="78"/>
      <c r="P11" s="107" t="s">
        <v>10</v>
      </c>
      <c r="Q11" s="108"/>
      <c r="R11" s="26">
        <f>SUM(R9:R10)</f>
        <v>84201</v>
      </c>
      <c r="S11" s="27">
        <f>SUM(S9:S10)</f>
        <v>14</v>
      </c>
      <c r="T11" s="28">
        <f t="shared" si="0"/>
        <v>84215</v>
      </c>
      <c r="U11" s="29">
        <f t="shared" ref="U11:W11" si="6">SUM(U9:U10)</f>
        <v>286065</v>
      </c>
      <c r="V11" s="29">
        <f t="shared" si="6"/>
        <v>1522</v>
      </c>
      <c r="W11" s="26">
        <f t="shared" si="6"/>
        <v>2816</v>
      </c>
      <c r="X11" s="28">
        <f t="shared" si="1"/>
        <v>371802</v>
      </c>
    </row>
    <row r="12" spans="1:24" s="13" customFormat="1" ht="7.5" customHeight="1" x14ac:dyDescent="0.2">
      <c r="A12" s="9"/>
      <c r="B12" s="79"/>
      <c r="C12" s="101" t="s">
        <v>26</v>
      </c>
      <c r="D12" s="73" t="s">
        <v>27</v>
      </c>
      <c r="E12" s="74"/>
      <c r="F12" s="26">
        <v>16163</v>
      </c>
      <c r="G12" s="27">
        <v>1</v>
      </c>
      <c r="H12" s="28">
        <f t="shared" si="2"/>
        <v>16164</v>
      </c>
      <c r="I12" s="29">
        <v>58469</v>
      </c>
      <c r="J12" s="29">
        <v>291</v>
      </c>
      <c r="K12" s="26">
        <v>696</v>
      </c>
      <c r="L12" s="28">
        <f t="shared" si="3"/>
        <v>74924</v>
      </c>
      <c r="N12" s="79"/>
      <c r="O12" s="78" t="s">
        <v>28</v>
      </c>
      <c r="P12" s="107" t="s">
        <v>29</v>
      </c>
      <c r="Q12" s="108"/>
      <c r="R12" s="26">
        <v>150936</v>
      </c>
      <c r="S12" s="27">
        <v>25</v>
      </c>
      <c r="T12" s="28">
        <f t="shared" si="0"/>
        <v>150961</v>
      </c>
      <c r="U12" s="29">
        <v>298745</v>
      </c>
      <c r="V12" s="29">
        <v>2042</v>
      </c>
      <c r="W12" s="26">
        <v>2554</v>
      </c>
      <c r="X12" s="28">
        <f t="shared" si="1"/>
        <v>451748</v>
      </c>
    </row>
    <row r="13" spans="1:24" s="13" customFormat="1" ht="7.5" customHeight="1" x14ac:dyDescent="0.2">
      <c r="A13" s="9"/>
      <c r="B13" s="79"/>
      <c r="C13" s="103"/>
      <c r="D13" s="73" t="s">
        <v>30</v>
      </c>
      <c r="E13" s="74"/>
      <c r="F13" s="26">
        <v>5715</v>
      </c>
      <c r="G13" s="27">
        <v>1</v>
      </c>
      <c r="H13" s="28">
        <f t="shared" si="2"/>
        <v>5716</v>
      </c>
      <c r="I13" s="29">
        <v>10337</v>
      </c>
      <c r="J13" s="29">
        <v>67</v>
      </c>
      <c r="K13" s="26">
        <v>150</v>
      </c>
      <c r="L13" s="28">
        <f t="shared" si="3"/>
        <v>16120</v>
      </c>
      <c r="N13" s="79"/>
      <c r="O13" s="78"/>
      <c r="P13" s="100" t="s">
        <v>31</v>
      </c>
      <c r="Q13" s="30" t="s">
        <v>31</v>
      </c>
      <c r="R13" s="31">
        <v>82622</v>
      </c>
      <c r="S13" s="32">
        <v>13</v>
      </c>
      <c r="T13" s="28">
        <f t="shared" si="0"/>
        <v>82635</v>
      </c>
      <c r="U13" s="33">
        <v>165883</v>
      </c>
      <c r="V13" s="33">
        <v>1149</v>
      </c>
      <c r="W13" s="31">
        <v>1701</v>
      </c>
      <c r="X13" s="28">
        <f t="shared" si="1"/>
        <v>249667</v>
      </c>
    </row>
    <row r="14" spans="1:24" s="13" customFormat="1" ht="7.5" customHeight="1" x14ac:dyDescent="0.2">
      <c r="A14" s="9"/>
      <c r="B14" s="79"/>
      <c r="C14" s="121"/>
      <c r="D14" s="107" t="s">
        <v>10</v>
      </c>
      <c r="E14" s="108"/>
      <c r="F14" s="26">
        <f>SUM(F12:F13)</f>
        <v>21878</v>
      </c>
      <c r="G14" s="27">
        <f>SUM(G12:G13)</f>
        <v>2</v>
      </c>
      <c r="H14" s="28">
        <f t="shared" si="2"/>
        <v>21880</v>
      </c>
      <c r="I14" s="29">
        <f t="shared" ref="I14:J14" si="7">SUM(I12:I13)</f>
        <v>68806</v>
      </c>
      <c r="J14" s="29">
        <f t="shared" si="7"/>
        <v>358</v>
      </c>
      <c r="K14" s="26">
        <f>SUM(K12:K13)</f>
        <v>846</v>
      </c>
      <c r="L14" s="28">
        <f t="shared" si="3"/>
        <v>91044</v>
      </c>
      <c r="N14" s="79"/>
      <c r="O14" s="78"/>
      <c r="P14" s="106"/>
      <c r="Q14" s="30" t="s">
        <v>32</v>
      </c>
      <c r="R14" s="31">
        <v>25859</v>
      </c>
      <c r="S14" s="32">
        <v>5</v>
      </c>
      <c r="T14" s="28">
        <f t="shared" si="0"/>
        <v>25864</v>
      </c>
      <c r="U14" s="33">
        <v>58878</v>
      </c>
      <c r="V14" s="33">
        <v>350</v>
      </c>
      <c r="W14" s="31">
        <v>491</v>
      </c>
      <c r="X14" s="28">
        <f t="shared" si="1"/>
        <v>85092</v>
      </c>
    </row>
    <row r="15" spans="1:24" s="13" customFormat="1" ht="7.5" customHeight="1" x14ac:dyDescent="0.2">
      <c r="A15" s="9"/>
      <c r="B15" s="79"/>
      <c r="C15" s="95" t="s">
        <v>33</v>
      </c>
      <c r="D15" s="73" t="s">
        <v>34</v>
      </c>
      <c r="E15" s="74"/>
      <c r="F15" s="26">
        <v>8697</v>
      </c>
      <c r="G15" s="27">
        <v>1</v>
      </c>
      <c r="H15" s="28">
        <f t="shared" si="2"/>
        <v>8698</v>
      </c>
      <c r="I15" s="29">
        <v>41516</v>
      </c>
      <c r="J15" s="29">
        <v>188</v>
      </c>
      <c r="K15" s="26">
        <v>564</v>
      </c>
      <c r="L15" s="28">
        <f t="shared" si="3"/>
        <v>50402</v>
      </c>
      <c r="N15" s="79"/>
      <c r="O15" s="78"/>
      <c r="P15" s="106"/>
      <c r="Q15" s="30" t="s">
        <v>35</v>
      </c>
      <c r="R15" s="31">
        <v>15309</v>
      </c>
      <c r="S15" s="32">
        <v>1</v>
      </c>
      <c r="T15" s="28">
        <f t="shared" si="0"/>
        <v>15310</v>
      </c>
      <c r="U15" s="33">
        <v>34779</v>
      </c>
      <c r="V15" s="33">
        <v>160</v>
      </c>
      <c r="W15" s="31">
        <v>276</v>
      </c>
      <c r="X15" s="28">
        <f t="shared" si="1"/>
        <v>50249</v>
      </c>
    </row>
    <row r="16" spans="1:24" s="13" customFormat="1" ht="7.5" customHeight="1" x14ac:dyDescent="0.2">
      <c r="A16" s="9"/>
      <c r="B16" s="79"/>
      <c r="C16" s="96"/>
      <c r="D16" s="87" t="s">
        <v>36</v>
      </c>
      <c r="E16" s="74"/>
      <c r="F16" s="26">
        <v>18308</v>
      </c>
      <c r="G16" s="27">
        <v>2</v>
      </c>
      <c r="H16" s="28">
        <f>SUM(F16:G16)</f>
        <v>18310</v>
      </c>
      <c r="I16" s="29">
        <v>39008</v>
      </c>
      <c r="J16" s="29">
        <v>206</v>
      </c>
      <c r="K16" s="26">
        <v>481</v>
      </c>
      <c r="L16" s="28">
        <f t="shared" si="3"/>
        <v>57524</v>
      </c>
      <c r="N16" s="79"/>
      <c r="O16" s="78"/>
      <c r="P16" s="106"/>
      <c r="Q16" s="30" t="s">
        <v>37</v>
      </c>
      <c r="R16" s="31">
        <v>28104</v>
      </c>
      <c r="S16" s="32">
        <v>7</v>
      </c>
      <c r="T16" s="28">
        <f t="shared" si="0"/>
        <v>28111</v>
      </c>
      <c r="U16" s="33">
        <v>48492</v>
      </c>
      <c r="V16" s="33">
        <v>391</v>
      </c>
      <c r="W16" s="31">
        <v>387</v>
      </c>
      <c r="X16" s="28">
        <f>SUM(T16:V16)</f>
        <v>76994</v>
      </c>
    </row>
    <row r="17" spans="1:24" s="13" customFormat="1" ht="7.5" customHeight="1" x14ac:dyDescent="0.2">
      <c r="A17" s="9"/>
      <c r="B17" s="79"/>
      <c r="C17" s="97"/>
      <c r="D17" s="87" t="s">
        <v>10</v>
      </c>
      <c r="E17" s="74"/>
      <c r="F17" s="26">
        <f>SUM(F15:F16)</f>
        <v>27005</v>
      </c>
      <c r="G17" s="27">
        <f>SUM(G15:G16)</f>
        <v>3</v>
      </c>
      <c r="H17" s="28">
        <f t="shared" si="2"/>
        <v>27008</v>
      </c>
      <c r="I17" s="29">
        <f t="shared" ref="I17:K17" si="8">SUM(I15:I16)</f>
        <v>80524</v>
      </c>
      <c r="J17" s="29">
        <f t="shared" si="8"/>
        <v>394</v>
      </c>
      <c r="K17" s="26">
        <f t="shared" si="8"/>
        <v>1045</v>
      </c>
      <c r="L17" s="28">
        <f t="shared" si="3"/>
        <v>107926</v>
      </c>
      <c r="N17" s="79"/>
      <c r="O17" s="78"/>
      <c r="P17" s="106"/>
      <c r="Q17" s="30" t="s">
        <v>10</v>
      </c>
      <c r="R17" s="26">
        <f>SUM(R13:R16)</f>
        <v>151894</v>
      </c>
      <c r="S17" s="27">
        <f>SUM(S13:S16)</f>
        <v>26</v>
      </c>
      <c r="T17" s="28">
        <f t="shared" si="0"/>
        <v>151920</v>
      </c>
      <c r="U17" s="29">
        <f>SUM(U13:U16)</f>
        <v>308032</v>
      </c>
      <c r="V17" s="29">
        <f>SUM(V13:V16)</f>
        <v>2050</v>
      </c>
      <c r="W17" s="26">
        <f>SUM(W13:W16)</f>
        <v>2855</v>
      </c>
      <c r="X17" s="28">
        <f>SUM(T17:V17)</f>
        <v>462002</v>
      </c>
    </row>
    <row r="18" spans="1:24" s="13" customFormat="1" ht="7.5" customHeight="1" x14ac:dyDescent="0.2">
      <c r="A18" s="9"/>
      <c r="B18" s="79"/>
      <c r="C18" s="101" t="s">
        <v>38</v>
      </c>
      <c r="D18" s="73" t="s">
        <v>39</v>
      </c>
      <c r="E18" s="74"/>
      <c r="F18" s="26">
        <v>22370</v>
      </c>
      <c r="G18" s="27">
        <v>2</v>
      </c>
      <c r="H18" s="28">
        <f t="shared" si="2"/>
        <v>22372</v>
      </c>
      <c r="I18" s="29">
        <v>59119</v>
      </c>
      <c r="J18" s="29">
        <v>359</v>
      </c>
      <c r="K18" s="26">
        <v>683</v>
      </c>
      <c r="L18" s="28">
        <f t="shared" si="3"/>
        <v>81850</v>
      </c>
      <c r="N18" s="70"/>
      <c r="O18" s="66" t="s">
        <v>40</v>
      </c>
      <c r="P18" s="67"/>
      <c r="Q18" s="68"/>
      <c r="R18" s="34">
        <f>SUM(R4,R11:R12,R17,R7:R8)</f>
        <v>674331</v>
      </c>
      <c r="S18" s="35">
        <f>SUM(S4,S11:S12,S17,S7:S8)</f>
        <v>82</v>
      </c>
      <c r="T18" s="36">
        <f t="shared" ref="T18" si="9">SUM(R18:S18)</f>
        <v>674413</v>
      </c>
      <c r="U18" s="34">
        <f>SUM(U4,U11:U12,U17,U7:U8)</f>
        <v>1827141</v>
      </c>
      <c r="V18" s="34">
        <f>SUM(V4,V11:V12,V17,V7:V8)</f>
        <v>10591</v>
      </c>
      <c r="W18" s="34">
        <f>SUM(W4,W11:W12,W17,W7:W8)</f>
        <v>14773</v>
      </c>
      <c r="X18" s="36">
        <f t="shared" ref="X18" si="10">SUM(T18:V18)</f>
        <v>2512145</v>
      </c>
    </row>
    <row r="19" spans="1:24" s="13" customFormat="1" ht="7.5" customHeight="1" x14ac:dyDescent="0.2">
      <c r="A19" s="9"/>
      <c r="B19" s="79"/>
      <c r="C19" s="103"/>
      <c r="D19" s="73" t="s">
        <v>30</v>
      </c>
      <c r="E19" s="74"/>
      <c r="F19" s="26">
        <v>2789</v>
      </c>
      <c r="G19" s="27">
        <v>0</v>
      </c>
      <c r="H19" s="28">
        <f t="shared" si="2"/>
        <v>2789</v>
      </c>
      <c r="I19" s="29">
        <v>4174</v>
      </c>
      <c r="J19" s="29">
        <v>37</v>
      </c>
      <c r="K19" s="26">
        <v>56</v>
      </c>
      <c r="L19" s="28">
        <f t="shared" si="3"/>
        <v>7000</v>
      </c>
      <c r="N19" s="69" t="s">
        <v>41</v>
      </c>
      <c r="O19" s="80" t="s">
        <v>42</v>
      </c>
      <c r="P19" s="81"/>
      <c r="Q19" s="82"/>
      <c r="R19" s="26">
        <v>78635</v>
      </c>
      <c r="S19" s="27">
        <v>4</v>
      </c>
      <c r="T19" s="28">
        <f t="shared" ref="T19:T82" si="11">SUM(R19:S19)</f>
        <v>78639</v>
      </c>
      <c r="U19" s="29">
        <v>212204</v>
      </c>
      <c r="V19" s="29">
        <v>1199</v>
      </c>
      <c r="W19" s="26">
        <v>1426</v>
      </c>
      <c r="X19" s="28">
        <f t="shared" si="1"/>
        <v>292042</v>
      </c>
    </row>
    <row r="20" spans="1:24" s="13" customFormat="1" ht="7.5" customHeight="1" x14ac:dyDescent="0.2">
      <c r="A20" s="9"/>
      <c r="B20" s="79"/>
      <c r="C20" s="121"/>
      <c r="D20" s="107" t="s">
        <v>10</v>
      </c>
      <c r="E20" s="108"/>
      <c r="F20" s="26">
        <f>SUM(F18:F19)</f>
        <v>25159</v>
      </c>
      <c r="G20" s="27">
        <f>SUM(G18:G19)</f>
        <v>2</v>
      </c>
      <c r="H20" s="28">
        <f t="shared" si="2"/>
        <v>25161</v>
      </c>
      <c r="I20" s="29">
        <f t="shared" ref="I20:K20" si="12">SUM(I18:I19)</f>
        <v>63293</v>
      </c>
      <c r="J20" s="29">
        <f t="shared" si="12"/>
        <v>396</v>
      </c>
      <c r="K20" s="26">
        <f t="shared" si="12"/>
        <v>739</v>
      </c>
      <c r="L20" s="28">
        <f t="shared" si="3"/>
        <v>88850</v>
      </c>
      <c r="N20" s="79"/>
      <c r="O20" s="95" t="s">
        <v>43</v>
      </c>
      <c r="P20" s="73" t="s">
        <v>44</v>
      </c>
      <c r="Q20" s="74"/>
      <c r="R20" s="26">
        <v>150674</v>
      </c>
      <c r="S20" s="27">
        <v>28</v>
      </c>
      <c r="T20" s="28">
        <f t="shared" si="11"/>
        <v>150702</v>
      </c>
      <c r="U20" s="29">
        <v>482334</v>
      </c>
      <c r="V20" s="29">
        <v>2402</v>
      </c>
      <c r="W20" s="26">
        <v>4671</v>
      </c>
      <c r="X20" s="28">
        <f t="shared" si="1"/>
        <v>635438</v>
      </c>
    </row>
    <row r="21" spans="1:24" s="13" customFormat="1" ht="7.5" customHeight="1" x14ac:dyDescent="0.2">
      <c r="A21" s="9"/>
      <c r="B21" s="70"/>
      <c r="C21" s="66" t="s">
        <v>40</v>
      </c>
      <c r="D21" s="67"/>
      <c r="E21" s="68"/>
      <c r="F21" s="34">
        <f>SUM(F6:F8,F11,F14,F17,F20)</f>
        <v>266920</v>
      </c>
      <c r="G21" s="37">
        <f>SUM(G6:G8,G11,G14,G17,G20)</f>
        <v>24</v>
      </c>
      <c r="H21" s="36">
        <f>SUM(F21:G21)</f>
        <v>266944</v>
      </c>
      <c r="I21" s="38">
        <f>SUM(I6:I8,I11,I14,I17,I20)</f>
        <v>951653</v>
      </c>
      <c r="J21" s="38">
        <f>SUM(J6:J8,J11,J14,J17,J20)</f>
        <v>6646</v>
      </c>
      <c r="K21" s="34">
        <f>SUM(K6:K8,K11,K14,K17,K20)</f>
        <v>19490</v>
      </c>
      <c r="L21" s="36">
        <f>SUM(H21:J21)</f>
        <v>1225243</v>
      </c>
      <c r="N21" s="79"/>
      <c r="O21" s="96"/>
      <c r="P21" s="73" t="s">
        <v>45</v>
      </c>
      <c r="Q21" s="74"/>
      <c r="R21" s="26">
        <v>22330</v>
      </c>
      <c r="S21" s="27">
        <v>5</v>
      </c>
      <c r="T21" s="28">
        <f t="shared" si="11"/>
        <v>22335</v>
      </c>
      <c r="U21" s="29">
        <v>39292</v>
      </c>
      <c r="V21" s="29">
        <v>275</v>
      </c>
      <c r="W21" s="26">
        <v>284</v>
      </c>
      <c r="X21" s="28">
        <f t="shared" si="1"/>
        <v>61902</v>
      </c>
    </row>
    <row r="22" spans="1:24" s="13" customFormat="1" ht="7.5" customHeight="1" x14ac:dyDescent="0.2">
      <c r="A22" s="9"/>
      <c r="B22" s="69" t="s">
        <v>46</v>
      </c>
      <c r="C22" s="98" t="s">
        <v>47</v>
      </c>
      <c r="D22" s="100" t="s">
        <v>48</v>
      </c>
      <c r="E22" s="30" t="s">
        <v>49</v>
      </c>
      <c r="F22" s="26">
        <v>64197</v>
      </c>
      <c r="G22" s="27">
        <v>3</v>
      </c>
      <c r="H22" s="28">
        <f t="shared" si="2"/>
        <v>64200</v>
      </c>
      <c r="I22" s="29">
        <v>157679</v>
      </c>
      <c r="J22" s="29">
        <v>1151</v>
      </c>
      <c r="K22" s="26">
        <v>1280</v>
      </c>
      <c r="L22" s="28">
        <f t="shared" si="3"/>
        <v>223030</v>
      </c>
      <c r="N22" s="79"/>
      <c r="O22" s="97"/>
      <c r="P22" s="73" t="s">
        <v>10</v>
      </c>
      <c r="Q22" s="74"/>
      <c r="R22" s="26">
        <f>SUM(R20:R21)</f>
        <v>173004</v>
      </c>
      <c r="S22" s="27">
        <f>SUM(S20:S21)</f>
        <v>33</v>
      </c>
      <c r="T22" s="28">
        <f t="shared" si="11"/>
        <v>173037</v>
      </c>
      <c r="U22" s="29">
        <f t="shared" ref="U22:W22" si="13">SUM(U20:U21)</f>
        <v>521626</v>
      </c>
      <c r="V22" s="29">
        <f t="shared" si="13"/>
        <v>2677</v>
      </c>
      <c r="W22" s="26">
        <f t="shared" si="13"/>
        <v>4955</v>
      </c>
      <c r="X22" s="28">
        <f t="shared" si="1"/>
        <v>697340</v>
      </c>
    </row>
    <row r="23" spans="1:24" s="13" customFormat="1" ht="7.5" customHeight="1" x14ac:dyDescent="0.2">
      <c r="A23" s="9"/>
      <c r="B23" s="79"/>
      <c r="C23" s="96"/>
      <c r="D23" s="106"/>
      <c r="E23" s="30" t="s">
        <v>50</v>
      </c>
      <c r="F23" s="26">
        <v>18891</v>
      </c>
      <c r="G23" s="27">
        <v>0</v>
      </c>
      <c r="H23" s="28">
        <f t="shared" si="2"/>
        <v>18891</v>
      </c>
      <c r="I23" s="29">
        <v>46578</v>
      </c>
      <c r="J23" s="29">
        <v>315</v>
      </c>
      <c r="K23" s="26">
        <v>344</v>
      </c>
      <c r="L23" s="28">
        <f t="shared" si="3"/>
        <v>65784</v>
      </c>
      <c r="N23" s="79"/>
      <c r="O23" s="95" t="s">
        <v>51</v>
      </c>
      <c r="P23" s="73" t="s">
        <v>52</v>
      </c>
      <c r="Q23" s="74"/>
      <c r="R23" s="26">
        <v>75567</v>
      </c>
      <c r="S23" s="27">
        <v>17</v>
      </c>
      <c r="T23" s="28">
        <f t="shared" si="11"/>
        <v>75584</v>
      </c>
      <c r="U23" s="29">
        <v>273440</v>
      </c>
      <c r="V23" s="29">
        <v>1234</v>
      </c>
      <c r="W23" s="26">
        <v>2486</v>
      </c>
      <c r="X23" s="28">
        <f t="shared" si="1"/>
        <v>350258</v>
      </c>
    </row>
    <row r="24" spans="1:24" s="13" customFormat="1" ht="7.5" customHeight="1" x14ac:dyDescent="0.2">
      <c r="A24" s="9"/>
      <c r="B24" s="79"/>
      <c r="C24" s="96"/>
      <c r="D24" s="106"/>
      <c r="E24" s="30" t="s">
        <v>10</v>
      </c>
      <c r="F24" s="26">
        <f>SUM(F22:F23)</f>
        <v>83088</v>
      </c>
      <c r="G24" s="27">
        <f>SUM(G22:G23)</f>
        <v>3</v>
      </c>
      <c r="H24" s="28">
        <f t="shared" si="2"/>
        <v>83091</v>
      </c>
      <c r="I24" s="29">
        <f t="shared" ref="I24:K24" si="14">SUM(I22:I23)</f>
        <v>204257</v>
      </c>
      <c r="J24" s="29">
        <f t="shared" si="14"/>
        <v>1466</v>
      </c>
      <c r="K24" s="26">
        <f t="shared" si="14"/>
        <v>1624</v>
      </c>
      <c r="L24" s="28">
        <f t="shared" si="3"/>
        <v>288814</v>
      </c>
      <c r="N24" s="79"/>
      <c r="O24" s="96"/>
      <c r="P24" s="73" t="s">
        <v>53</v>
      </c>
      <c r="Q24" s="74"/>
      <c r="R24" s="31">
        <v>103483</v>
      </c>
      <c r="S24" s="32">
        <v>17</v>
      </c>
      <c r="T24" s="39">
        <f t="shared" si="11"/>
        <v>103500</v>
      </c>
      <c r="U24" s="33">
        <v>372701</v>
      </c>
      <c r="V24" s="33">
        <v>1330</v>
      </c>
      <c r="W24" s="31">
        <v>3776</v>
      </c>
      <c r="X24" s="39">
        <f t="shared" si="1"/>
        <v>477531</v>
      </c>
    </row>
    <row r="25" spans="1:24" s="13" customFormat="1" ht="7.5" customHeight="1" x14ac:dyDescent="0.2">
      <c r="A25" s="9"/>
      <c r="B25" s="79"/>
      <c r="C25" s="97"/>
      <c r="D25" s="73" t="s">
        <v>54</v>
      </c>
      <c r="E25" s="74"/>
      <c r="F25" s="26">
        <v>50817</v>
      </c>
      <c r="G25" s="27">
        <v>0</v>
      </c>
      <c r="H25" s="28">
        <f t="shared" si="2"/>
        <v>50817</v>
      </c>
      <c r="I25" s="29">
        <v>119527</v>
      </c>
      <c r="J25" s="29">
        <v>846</v>
      </c>
      <c r="K25" s="26">
        <v>917</v>
      </c>
      <c r="L25" s="28">
        <f t="shared" si="3"/>
        <v>171190</v>
      </c>
      <c r="N25" s="79"/>
      <c r="O25" s="96"/>
      <c r="P25" s="88" t="s">
        <v>55</v>
      </c>
      <c r="Q25" s="30" t="s">
        <v>55</v>
      </c>
      <c r="R25" s="31">
        <v>17379</v>
      </c>
      <c r="S25" s="32">
        <v>1</v>
      </c>
      <c r="T25" s="39">
        <f t="shared" si="11"/>
        <v>17380</v>
      </c>
      <c r="U25" s="33">
        <v>61771</v>
      </c>
      <c r="V25" s="33">
        <v>339</v>
      </c>
      <c r="W25" s="31">
        <v>716</v>
      </c>
      <c r="X25" s="39">
        <f t="shared" si="1"/>
        <v>79490</v>
      </c>
    </row>
    <row r="26" spans="1:24" s="13" customFormat="1" ht="7.5" customHeight="1" x14ac:dyDescent="0.2">
      <c r="A26" s="9"/>
      <c r="B26" s="79"/>
      <c r="C26" s="78" t="s">
        <v>56</v>
      </c>
      <c r="D26" s="109" t="s">
        <v>57</v>
      </c>
      <c r="E26" s="110"/>
      <c r="F26" s="26">
        <v>73840</v>
      </c>
      <c r="G26" s="27">
        <v>7</v>
      </c>
      <c r="H26" s="28">
        <f t="shared" si="2"/>
        <v>73847</v>
      </c>
      <c r="I26" s="29">
        <v>146386</v>
      </c>
      <c r="J26" s="29">
        <v>979</v>
      </c>
      <c r="K26" s="26">
        <v>1168</v>
      </c>
      <c r="L26" s="28">
        <f t="shared" si="3"/>
        <v>221212</v>
      </c>
      <c r="N26" s="79"/>
      <c r="O26" s="96"/>
      <c r="P26" s="89"/>
      <c r="Q26" s="30" t="s">
        <v>58</v>
      </c>
      <c r="R26" s="31">
        <v>36785</v>
      </c>
      <c r="S26" s="32">
        <v>5</v>
      </c>
      <c r="T26" s="39">
        <f t="shared" si="11"/>
        <v>36790</v>
      </c>
      <c r="U26" s="33">
        <v>91979</v>
      </c>
      <c r="V26" s="33">
        <v>555</v>
      </c>
      <c r="W26" s="31">
        <v>784</v>
      </c>
      <c r="X26" s="39">
        <f t="shared" si="1"/>
        <v>129324</v>
      </c>
    </row>
    <row r="27" spans="1:24" s="13" customFormat="1" ht="7.5" customHeight="1" x14ac:dyDescent="0.2">
      <c r="A27" s="9"/>
      <c r="B27" s="79"/>
      <c r="C27" s="78"/>
      <c r="D27" s="73" t="s">
        <v>59</v>
      </c>
      <c r="E27" s="74"/>
      <c r="F27" s="26">
        <v>31099</v>
      </c>
      <c r="G27" s="27">
        <v>1</v>
      </c>
      <c r="H27" s="28">
        <f t="shared" si="2"/>
        <v>31100</v>
      </c>
      <c r="I27" s="29">
        <v>100403</v>
      </c>
      <c r="J27" s="29">
        <v>562</v>
      </c>
      <c r="K27" s="26">
        <v>1201</v>
      </c>
      <c r="L27" s="28">
        <f t="shared" si="3"/>
        <v>132065</v>
      </c>
      <c r="N27" s="79"/>
      <c r="O27" s="96"/>
      <c r="P27" s="89"/>
      <c r="Q27" s="30" t="s">
        <v>60</v>
      </c>
      <c r="R27" s="31">
        <v>42837</v>
      </c>
      <c r="S27" s="27">
        <v>11</v>
      </c>
      <c r="T27" s="28">
        <f t="shared" si="11"/>
        <v>42848</v>
      </c>
      <c r="U27" s="29">
        <v>145876</v>
      </c>
      <c r="V27" s="29">
        <v>674</v>
      </c>
      <c r="W27" s="26">
        <v>1122</v>
      </c>
      <c r="X27" s="28">
        <f t="shared" si="1"/>
        <v>189398</v>
      </c>
    </row>
    <row r="28" spans="1:24" s="13" customFormat="1" ht="7.5" customHeight="1" x14ac:dyDescent="0.2">
      <c r="A28" s="9"/>
      <c r="B28" s="79"/>
      <c r="C28" s="78"/>
      <c r="D28" s="73" t="s">
        <v>61</v>
      </c>
      <c r="E28" s="74"/>
      <c r="F28" s="26">
        <v>35146</v>
      </c>
      <c r="G28" s="27">
        <v>1</v>
      </c>
      <c r="H28" s="28">
        <f t="shared" si="2"/>
        <v>35147</v>
      </c>
      <c r="I28" s="29">
        <v>72654</v>
      </c>
      <c r="J28" s="29">
        <v>346</v>
      </c>
      <c r="K28" s="26">
        <v>424</v>
      </c>
      <c r="L28" s="28">
        <f t="shared" si="3"/>
        <v>108147</v>
      </c>
      <c r="N28" s="79"/>
      <c r="O28" s="97"/>
      <c r="P28" s="90"/>
      <c r="Q28" s="30" t="s">
        <v>10</v>
      </c>
      <c r="R28" s="26">
        <f>SUM(R25:R27)</f>
        <v>97001</v>
      </c>
      <c r="S28" s="27">
        <f>SUM(S25:S27)</f>
        <v>17</v>
      </c>
      <c r="T28" s="39">
        <f t="shared" si="11"/>
        <v>97018</v>
      </c>
      <c r="U28" s="29">
        <f t="shared" ref="U28:W28" si="15">SUM(U25:U27)</f>
        <v>299626</v>
      </c>
      <c r="V28" s="29">
        <f t="shared" si="15"/>
        <v>1568</v>
      </c>
      <c r="W28" s="26">
        <f t="shared" si="15"/>
        <v>2622</v>
      </c>
      <c r="X28" s="39">
        <f t="shared" si="1"/>
        <v>398212</v>
      </c>
    </row>
    <row r="29" spans="1:24" s="13" customFormat="1" ht="7.5" customHeight="1" x14ac:dyDescent="0.2">
      <c r="A29" s="9"/>
      <c r="B29" s="79"/>
      <c r="C29" s="78"/>
      <c r="D29" s="104" t="s">
        <v>10</v>
      </c>
      <c r="E29" s="105"/>
      <c r="F29" s="40">
        <f>SUM(F26:F28)</f>
        <v>140085</v>
      </c>
      <c r="G29" s="27">
        <f>SUM(G26:G28)</f>
        <v>9</v>
      </c>
      <c r="H29" s="28">
        <f t="shared" si="2"/>
        <v>140094</v>
      </c>
      <c r="I29" s="29">
        <f>SUM(I26:I28)</f>
        <v>319443</v>
      </c>
      <c r="J29" s="29">
        <f>SUM(J26:J28)</f>
        <v>1887</v>
      </c>
      <c r="K29" s="26">
        <f>SUM(K26:K28)</f>
        <v>2793</v>
      </c>
      <c r="L29" s="28">
        <f>SUM(H29:J29)</f>
        <v>461424</v>
      </c>
      <c r="N29" s="79"/>
      <c r="O29" s="95" t="s">
        <v>62</v>
      </c>
      <c r="P29" s="73" t="s">
        <v>63</v>
      </c>
      <c r="Q29" s="74"/>
      <c r="R29" s="26">
        <v>130744</v>
      </c>
      <c r="S29" s="27">
        <v>32</v>
      </c>
      <c r="T29" s="28">
        <f t="shared" si="11"/>
        <v>130776</v>
      </c>
      <c r="U29" s="29">
        <v>517395</v>
      </c>
      <c r="V29" s="29">
        <v>3482</v>
      </c>
      <c r="W29" s="26">
        <v>11071</v>
      </c>
      <c r="X29" s="39">
        <f t="shared" si="1"/>
        <v>651653</v>
      </c>
    </row>
    <row r="30" spans="1:24" s="13" customFormat="1" ht="7.5" customHeight="1" x14ac:dyDescent="0.2">
      <c r="A30" s="9"/>
      <c r="B30" s="79"/>
      <c r="C30" s="95" t="s">
        <v>64</v>
      </c>
      <c r="D30" s="73" t="s">
        <v>65</v>
      </c>
      <c r="E30" s="74"/>
      <c r="F30" s="26">
        <v>120571</v>
      </c>
      <c r="G30" s="27">
        <v>8</v>
      </c>
      <c r="H30" s="28">
        <f t="shared" si="2"/>
        <v>120579</v>
      </c>
      <c r="I30" s="29">
        <v>327409</v>
      </c>
      <c r="J30" s="29">
        <v>2541</v>
      </c>
      <c r="K30" s="26">
        <v>2779</v>
      </c>
      <c r="L30" s="28">
        <f t="shared" si="3"/>
        <v>450529</v>
      </c>
      <c r="N30" s="79"/>
      <c r="O30" s="96"/>
      <c r="P30" s="73" t="s">
        <v>66</v>
      </c>
      <c r="Q30" s="74"/>
      <c r="R30" s="26">
        <v>66497</v>
      </c>
      <c r="S30" s="27">
        <v>9</v>
      </c>
      <c r="T30" s="28">
        <f t="shared" si="11"/>
        <v>66506</v>
      </c>
      <c r="U30" s="29">
        <v>188577</v>
      </c>
      <c r="V30" s="29">
        <v>765</v>
      </c>
      <c r="W30" s="26">
        <v>1922</v>
      </c>
      <c r="X30" s="39">
        <f t="shared" si="1"/>
        <v>255848</v>
      </c>
    </row>
    <row r="31" spans="1:24" s="13" customFormat="1" ht="7.5" customHeight="1" x14ac:dyDescent="0.2">
      <c r="A31" s="9"/>
      <c r="B31" s="79"/>
      <c r="C31" s="96"/>
      <c r="D31" s="73" t="s">
        <v>67</v>
      </c>
      <c r="E31" s="74"/>
      <c r="F31" s="26">
        <v>34152</v>
      </c>
      <c r="G31" s="27">
        <v>3</v>
      </c>
      <c r="H31" s="28">
        <f t="shared" si="2"/>
        <v>34155</v>
      </c>
      <c r="I31" s="29">
        <v>160954</v>
      </c>
      <c r="J31" s="29">
        <v>968</v>
      </c>
      <c r="K31" s="26">
        <v>3472</v>
      </c>
      <c r="L31" s="28">
        <f t="shared" si="3"/>
        <v>196077</v>
      </c>
      <c r="N31" s="79"/>
      <c r="O31" s="96"/>
      <c r="P31" s="88" t="s">
        <v>68</v>
      </c>
      <c r="Q31" s="30" t="s">
        <v>68</v>
      </c>
      <c r="R31" s="26">
        <v>46728</v>
      </c>
      <c r="S31" s="27">
        <v>9</v>
      </c>
      <c r="T31" s="28">
        <f t="shared" si="11"/>
        <v>46737</v>
      </c>
      <c r="U31" s="29">
        <v>171096</v>
      </c>
      <c r="V31" s="29">
        <v>773</v>
      </c>
      <c r="W31" s="26">
        <v>2603</v>
      </c>
      <c r="X31" s="39">
        <f t="shared" si="1"/>
        <v>218606</v>
      </c>
    </row>
    <row r="32" spans="1:24" s="13" customFormat="1" ht="7.5" customHeight="1" x14ac:dyDescent="0.2">
      <c r="A32" s="9"/>
      <c r="B32" s="79"/>
      <c r="C32" s="97"/>
      <c r="D32" s="73" t="s">
        <v>10</v>
      </c>
      <c r="E32" s="74"/>
      <c r="F32" s="40">
        <f>SUM(F30:F31)</f>
        <v>154723</v>
      </c>
      <c r="G32" s="27">
        <f>SUM(G30:G31)</f>
        <v>11</v>
      </c>
      <c r="H32" s="28">
        <f t="shared" si="2"/>
        <v>154734</v>
      </c>
      <c r="I32" s="26">
        <f>SUM(I30:I31)</f>
        <v>488363</v>
      </c>
      <c r="J32" s="26">
        <f>SUM(J30:J31)</f>
        <v>3509</v>
      </c>
      <c r="K32" s="26">
        <f>SUM(K30:K31)</f>
        <v>6251</v>
      </c>
      <c r="L32" s="28">
        <f t="shared" si="3"/>
        <v>646606</v>
      </c>
      <c r="N32" s="79"/>
      <c r="O32" s="96"/>
      <c r="P32" s="89"/>
      <c r="Q32" s="30" t="s">
        <v>69</v>
      </c>
      <c r="R32" s="26">
        <v>23623</v>
      </c>
      <c r="S32" s="27">
        <v>5</v>
      </c>
      <c r="T32" s="28">
        <f t="shared" si="11"/>
        <v>23628</v>
      </c>
      <c r="U32" s="29">
        <v>94873</v>
      </c>
      <c r="V32" s="29">
        <v>379</v>
      </c>
      <c r="W32" s="26">
        <v>1306</v>
      </c>
      <c r="X32" s="39">
        <f t="shared" si="1"/>
        <v>118880</v>
      </c>
    </row>
    <row r="33" spans="1:24" s="13" customFormat="1" ht="7.5" customHeight="1" x14ac:dyDescent="0.2">
      <c r="A33" s="41"/>
      <c r="B33" s="79"/>
      <c r="C33" s="86" t="s">
        <v>70</v>
      </c>
      <c r="D33" s="87"/>
      <c r="E33" s="74"/>
      <c r="F33" s="26">
        <v>117286</v>
      </c>
      <c r="G33" s="27">
        <v>6</v>
      </c>
      <c r="H33" s="28">
        <f t="shared" si="2"/>
        <v>117292</v>
      </c>
      <c r="I33" s="29">
        <v>249768</v>
      </c>
      <c r="J33" s="29">
        <v>1925</v>
      </c>
      <c r="K33" s="26">
        <v>2008</v>
      </c>
      <c r="L33" s="28">
        <f t="shared" si="3"/>
        <v>368985</v>
      </c>
      <c r="N33" s="79"/>
      <c r="O33" s="96"/>
      <c r="P33" s="89"/>
      <c r="Q33" s="30" t="s">
        <v>71</v>
      </c>
      <c r="R33" s="40">
        <v>25581</v>
      </c>
      <c r="S33" s="27">
        <v>12</v>
      </c>
      <c r="T33" s="28">
        <f t="shared" si="11"/>
        <v>25593</v>
      </c>
      <c r="U33" s="26">
        <v>85406</v>
      </c>
      <c r="V33" s="26">
        <v>433</v>
      </c>
      <c r="W33" s="26">
        <v>1108</v>
      </c>
      <c r="X33" s="28">
        <f t="shared" si="1"/>
        <v>111432</v>
      </c>
    </row>
    <row r="34" spans="1:24" s="13" customFormat="1" ht="7.5" customHeight="1" x14ac:dyDescent="0.2">
      <c r="A34" s="42"/>
      <c r="B34" s="79"/>
      <c r="C34" s="95" t="s">
        <v>72</v>
      </c>
      <c r="D34" s="73" t="s">
        <v>73</v>
      </c>
      <c r="E34" s="74"/>
      <c r="F34" s="26">
        <v>90284</v>
      </c>
      <c r="G34" s="27">
        <v>7</v>
      </c>
      <c r="H34" s="28">
        <f t="shared" si="2"/>
        <v>90291</v>
      </c>
      <c r="I34" s="29">
        <v>212445</v>
      </c>
      <c r="J34" s="29">
        <v>1572</v>
      </c>
      <c r="K34" s="26">
        <v>1621</v>
      </c>
      <c r="L34" s="28">
        <f t="shared" si="3"/>
        <v>304308</v>
      </c>
      <c r="N34" s="79"/>
      <c r="O34" s="96"/>
      <c r="P34" s="90"/>
      <c r="Q34" s="30" t="s">
        <v>10</v>
      </c>
      <c r="R34" s="26">
        <f>SUM(R31:R33)</f>
        <v>95932</v>
      </c>
      <c r="S34" s="27">
        <f>SUM(S31:S33)</f>
        <v>26</v>
      </c>
      <c r="T34" s="28">
        <f t="shared" si="11"/>
        <v>95958</v>
      </c>
      <c r="U34" s="29">
        <f t="shared" ref="U34:W34" si="16">SUM(U31:U33)</f>
        <v>351375</v>
      </c>
      <c r="V34" s="29">
        <f t="shared" si="16"/>
        <v>1585</v>
      </c>
      <c r="W34" s="26">
        <f t="shared" si="16"/>
        <v>5017</v>
      </c>
      <c r="X34" s="39">
        <f t="shared" si="1"/>
        <v>448918</v>
      </c>
    </row>
    <row r="35" spans="1:24" s="13" customFormat="1" ht="7.5" customHeight="1" x14ac:dyDescent="0.2">
      <c r="A35" s="42"/>
      <c r="B35" s="79"/>
      <c r="C35" s="97"/>
      <c r="D35" s="73" t="s">
        <v>74</v>
      </c>
      <c r="E35" s="74"/>
      <c r="F35" s="26">
        <v>31946</v>
      </c>
      <c r="G35" s="27">
        <v>2</v>
      </c>
      <c r="H35" s="28">
        <f t="shared" si="2"/>
        <v>31948</v>
      </c>
      <c r="I35" s="29">
        <v>75067</v>
      </c>
      <c r="J35" s="29">
        <v>687</v>
      </c>
      <c r="K35" s="26">
        <v>432</v>
      </c>
      <c r="L35" s="28">
        <f t="shared" si="3"/>
        <v>107702</v>
      </c>
      <c r="N35" s="79"/>
      <c r="O35" s="96"/>
      <c r="P35" s="88" t="s">
        <v>75</v>
      </c>
      <c r="Q35" s="30" t="s">
        <v>76</v>
      </c>
      <c r="R35" s="26">
        <v>42920</v>
      </c>
      <c r="S35" s="27">
        <v>9</v>
      </c>
      <c r="T35" s="28">
        <f t="shared" si="11"/>
        <v>42929</v>
      </c>
      <c r="U35" s="29">
        <v>194499</v>
      </c>
      <c r="V35" s="29">
        <v>986</v>
      </c>
      <c r="W35" s="26">
        <v>3084</v>
      </c>
      <c r="X35" s="39">
        <f t="shared" si="1"/>
        <v>238414</v>
      </c>
    </row>
    <row r="36" spans="1:24" s="13" customFormat="1" ht="7.5" customHeight="1" x14ac:dyDescent="0.2">
      <c r="A36" s="42"/>
      <c r="B36" s="79"/>
      <c r="C36" s="95" t="s">
        <v>77</v>
      </c>
      <c r="D36" s="88" t="s">
        <v>77</v>
      </c>
      <c r="E36" s="30" t="s">
        <v>77</v>
      </c>
      <c r="F36" s="26">
        <v>80797</v>
      </c>
      <c r="G36" s="27">
        <v>4</v>
      </c>
      <c r="H36" s="28">
        <f t="shared" si="2"/>
        <v>80801</v>
      </c>
      <c r="I36" s="29">
        <v>193525</v>
      </c>
      <c r="J36" s="29">
        <v>1177</v>
      </c>
      <c r="K36" s="26">
        <v>1356</v>
      </c>
      <c r="L36" s="28">
        <f t="shared" si="3"/>
        <v>275503</v>
      </c>
      <c r="N36" s="79"/>
      <c r="O36" s="96"/>
      <c r="P36" s="89"/>
      <c r="Q36" s="30" t="s">
        <v>78</v>
      </c>
      <c r="R36" s="26">
        <v>14372</v>
      </c>
      <c r="S36" s="27">
        <v>5</v>
      </c>
      <c r="T36" s="28">
        <f t="shared" si="11"/>
        <v>14377</v>
      </c>
      <c r="U36" s="29">
        <v>82223</v>
      </c>
      <c r="V36" s="29">
        <v>515</v>
      </c>
      <c r="W36" s="26">
        <v>1179</v>
      </c>
      <c r="X36" s="39">
        <f t="shared" si="1"/>
        <v>97115</v>
      </c>
    </row>
    <row r="37" spans="1:24" s="13" customFormat="1" ht="7.5" customHeight="1" x14ac:dyDescent="0.2">
      <c r="A37" s="42"/>
      <c r="B37" s="79"/>
      <c r="C37" s="96"/>
      <c r="D37" s="89"/>
      <c r="E37" s="30" t="s">
        <v>79</v>
      </c>
      <c r="F37" s="26">
        <v>34602</v>
      </c>
      <c r="G37" s="27">
        <v>2</v>
      </c>
      <c r="H37" s="28">
        <f t="shared" si="2"/>
        <v>34604</v>
      </c>
      <c r="I37" s="29">
        <v>61582</v>
      </c>
      <c r="J37" s="29">
        <v>764</v>
      </c>
      <c r="K37" s="26">
        <v>599</v>
      </c>
      <c r="L37" s="28">
        <f t="shared" si="3"/>
        <v>96950</v>
      </c>
      <c r="N37" s="79"/>
      <c r="O37" s="96"/>
      <c r="P37" s="89"/>
      <c r="Q37" s="30" t="s">
        <v>80</v>
      </c>
      <c r="R37" s="26">
        <v>10805</v>
      </c>
      <c r="S37" s="27">
        <v>1</v>
      </c>
      <c r="T37" s="28">
        <f t="shared" si="11"/>
        <v>10806</v>
      </c>
      <c r="U37" s="29">
        <v>57102</v>
      </c>
      <c r="V37" s="29">
        <v>262</v>
      </c>
      <c r="W37" s="26">
        <v>694</v>
      </c>
      <c r="X37" s="28">
        <f t="shared" si="1"/>
        <v>68170</v>
      </c>
    </row>
    <row r="38" spans="1:24" s="13" customFormat="1" ht="7.5" customHeight="1" x14ac:dyDescent="0.2">
      <c r="A38" s="42"/>
      <c r="B38" s="79"/>
      <c r="C38" s="96"/>
      <c r="D38" s="89"/>
      <c r="E38" s="30" t="s">
        <v>81</v>
      </c>
      <c r="F38" s="26">
        <v>22534</v>
      </c>
      <c r="G38" s="27">
        <v>0</v>
      </c>
      <c r="H38" s="28">
        <f t="shared" si="2"/>
        <v>22534</v>
      </c>
      <c r="I38" s="29">
        <v>76317</v>
      </c>
      <c r="J38" s="29">
        <v>497</v>
      </c>
      <c r="K38" s="26">
        <v>971</v>
      </c>
      <c r="L38" s="28">
        <f t="shared" si="3"/>
        <v>99348</v>
      </c>
      <c r="N38" s="79"/>
      <c r="O38" s="97"/>
      <c r="P38" s="90"/>
      <c r="Q38" s="30" t="s">
        <v>10</v>
      </c>
      <c r="R38" s="26">
        <f>SUM(R35:R37)</f>
        <v>68097</v>
      </c>
      <c r="S38" s="27">
        <f>SUM(S35:S37)</f>
        <v>15</v>
      </c>
      <c r="T38" s="28">
        <f t="shared" si="11"/>
        <v>68112</v>
      </c>
      <c r="U38" s="29">
        <f t="shared" ref="U38:W38" si="17">SUM(U35:U37)</f>
        <v>333824</v>
      </c>
      <c r="V38" s="29">
        <f t="shared" si="17"/>
        <v>1763</v>
      </c>
      <c r="W38" s="26">
        <f t="shared" si="17"/>
        <v>4957</v>
      </c>
      <c r="X38" s="39">
        <f t="shared" si="1"/>
        <v>403699</v>
      </c>
    </row>
    <row r="39" spans="1:24" s="13" customFormat="1" ht="7.5" customHeight="1" x14ac:dyDescent="0.2">
      <c r="A39" s="42"/>
      <c r="B39" s="79"/>
      <c r="C39" s="96"/>
      <c r="D39" s="89"/>
      <c r="E39" s="30" t="s">
        <v>82</v>
      </c>
      <c r="F39" s="40">
        <v>12136</v>
      </c>
      <c r="G39" s="27">
        <v>0</v>
      </c>
      <c r="H39" s="28">
        <f t="shared" si="2"/>
        <v>12136</v>
      </c>
      <c r="I39" s="40">
        <v>28079</v>
      </c>
      <c r="J39" s="40">
        <v>205</v>
      </c>
      <c r="K39" s="26">
        <v>243</v>
      </c>
      <c r="L39" s="28">
        <f t="shared" si="3"/>
        <v>40420</v>
      </c>
      <c r="N39" s="79"/>
      <c r="O39" s="95" t="s">
        <v>83</v>
      </c>
      <c r="P39" s="73" t="s">
        <v>84</v>
      </c>
      <c r="Q39" s="74"/>
      <c r="R39" s="26">
        <v>100842</v>
      </c>
      <c r="S39" s="27">
        <v>8</v>
      </c>
      <c r="T39" s="28">
        <f t="shared" ref="T39:T41" si="18">SUM(R39:S39)</f>
        <v>100850</v>
      </c>
      <c r="U39" s="29">
        <v>273106</v>
      </c>
      <c r="V39" s="29">
        <v>1924</v>
      </c>
      <c r="W39" s="26">
        <v>2499</v>
      </c>
      <c r="X39" s="39">
        <f t="shared" si="1"/>
        <v>375880</v>
      </c>
    </row>
    <row r="40" spans="1:24" s="13" customFormat="1" ht="7.5" customHeight="1" x14ac:dyDescent="0.2">
      <c r="A40" s="42"/>
      <c r="B40" s="79"/>
      <c r="C40" s="96"/>
      <c r="D40" s="90"/>
      <c r="E40" s="30" t="s">
        <v>10</v>
      </c>
      <c r="F40" s="40">
        <f>SUM(F36:F39)</f>
        <v>150069</v>
      </c>
      <c r="G40" s="27">
        <f>SUM(G36:G39)</f>
        <v>6</v>
      </c>
      <c r="H40" s="28">
        <f t="shared" si="2"/>
        <v>150075</v>
      </c>
      <c r="I40" s="26">
        <f>SUM(I36:I39)</f>
        <v>359503</v>
      </c>
      <c r="J40" s="26">
        <f>SUM(J36:J39)</f>
        <v>2643</v>
      </c>
      <c r="K40" s="26">
        <f>SUM(K36:K39)</f>
        <v>3169</v>
      </c>
      <c r="L40" s="28">
        <f t="shared" si="3"/>
        <v>512221</v>
      </c>
      <c r="N40" s="79"/>
      <c r="O40" s="96"/>
      <c r="P40" s="73" t="s">
        <v>85</v>
      </c>
      <c r="Q40" s="74"/>
      <c r="R40" s="26">
        <v>23582</v>
      </c>
      <c r="S40" s="27">
        <v>6</v>
      </c>
      <c r="T40" s="28">
        <f t="shared" si="18"/>
        <v>23588</v>
      </c>
      <c r="U40" s="29">
        <v>72452</v>
      </c>
      <c r="V40" s="29">
        <v>321</v>
      </c>
      <c r="W40" s="26">
        <v>824</v>
      </c>
      <c r="X40" s="39">
        <f t="shared" si="1"/>
        <v>96361</v>
      </c>
    </row>
    <row r="41" spans="1:24" s="13" customFormat="1" ht="7.5" customHeight="1" x14ac:dyDescent="0.2">
      <c r="A41" s="42"/>
      <c r="B41" s="79"/>
      <c r="C41" s="97"/>
      <c r="D41" s="73" t="s">
        <v>86</v>
      </c>
      <c r="E41" s="74"/>
      <c r="F41" s="26">
        <v>45062</v>
      </c>
      <c r="G41" s="27">
        <v>2</v>
      </c>
      <c r="H41" s="28">
        <f t="shared" si="2"/>
        <v>45064</v>
      </c>
      <c r="I41" s="29">
        <v>111040</v>
      </c>
      <c r="J41" s="29">
        <v>647</v>
      </c>
      <c r="K41" s="26">
        <v>867</v>
      </c>
      <c r="L41" s="28">
        <f t="shared" si="3"/>
        <v>156751</v>
      </c>
      <c r="N41" s="79"/>
      <c r="O41" s="96"/>
      <c r="P41" s="73" t="s">
        <v>87</v>
      </c>
      <c r="Q41" s="74"/>
      <c r="R41" s="26">
        <v>28315</v>
      </c>
      <c r="S41" s="27">
        <v>0</v>
      </c>
      <c r="T41" s="28">
        <f t="shared" si="18"/>
        <v>28315</v>
      </c>
      <c r="U41" s="29">
        <v>71253</v>
      </c>
      <c r="V41" s="29">
        <v>591</v>
      </c>
      <c r="W41" s="26">
        <v>414</v>
      </c>
      <c r="X41" s="39">
        <f t="shared" si="1"/>
        <v>100159</v>
      </c>
    </row>
    <row r="42" spans="1:24" s="13" customFormat="1" ht="7.5" customHeight="1" x14ac:dyDescent="0.2">
      <c r="A42" s="42"/>
      <c r="B42" s="70"/>
      <c r="C42" s="66" t="s">
        <v>40</v>
      </c>
      <c r="D42" s="67"/>
      <c r="E42" s="68"/>
      <c r="F42" s="43">
        <f>SUM(F24:F25,F29,F32:F35,F40:F41)</f>
        <v>863360</v>
      </c>
      <c r="G42" s="37">
        <f>SUM(G24:G25,G29,G32:G35,G40:G41)</f>
        <v>46</v>
      </c>
      <c r="H42" s="36">
        <f t="shared" si="2"/>
        <v>863406</v>
      </c>
      <c r="I42" s="34">
        <f t="shared" ref="I42:K42" si="19">SUM(I24:I25,I29,I32:I35,I40:I41)</f>
        <v>2139413</v>
      </c>
      <c r="J42" s="34">
        <f t="shared" si="19"/>
        <v>15182</v>
      </c>
      <c r="K42" s="34">
        <f t="shared" si="19"/>
        <v>19682</v>
      </c>
      <c r="L42" s="44">
        <f>SUM(H42:J42)</f>
        <v>3018001</v>
      </c>
      <c r="N42" s="79"/>
      <c r="O42" s="96"/>
      <c r="P42" s="73" t="s">
        <v>88</v>
      </c>
      <c r="Q42" s="74"/>
      <c r="R42" s="31">
        <v>22847</v>
      </c>
      <c r="S42" s="32">
        <v>12</v>
      </c>
      <c r="T42" s="28">
        <f t="shared" si="11"/>
        <v>22859</v>
      </c>
      <c r="U42" s="33">
        <v>77055</v>
      </c>
      <c r="V42" s="33">
        <v>514</v>
      </c>
      <c r="W42" s="31">
        <v>1015</v>
      </c>
      <c r="X42" s="39">
        <f t="shared" si="1"/>
        <v>100428</v>
      </c>
    </row>
    <row r="43" spans="1:24" s="13" customFormat="1" ht="7.5" customHeight="1" x14ac:dyDescent="0.2">
      <c r="A43" s="42"/>
      <c r="B43" s="69" t="s">
        <v>89</v>
      </c>
      <c r="C43" s="98" t="s">
        <v>90</v>
      </c>
      <c r="D43" s="99" t="s">
        <v>91</v>
      </c>
      <c r="E43" s="82"/>
      <c r="F43" s="14">
        <v>133907</v>
      </c>
      <c r="G43" s="15">
        <v>12</v>
      </c>
      <c r="H43" s="16">
        <f t="shared" si="2"/>
        <v>133919</v>
      </c>
      <c r="I43" s="17">
        <v>336372</v>
      </c>
      <c r="J43" s="17">
        <v>1704</v>
      </c>
      <c r="K43" s="14">
        <v>3037</v>
      </c>
      <c r="L43" s="16">
        <f t="shared" si="3"/>
        <v>471995</v>
      </c>
      <c r="N43" s="79"/>
      <c r="O43" s="97"/>
      <c r="P43" s="73" t="s">
        <v>10</v>
      </c>
      <c r="Q43" s="74"/>
      <c r="R43" s="26">
        <f>SUM(R39:R42)</f>
        <v>175586</v>
      </c>
      <c r="S43" s="27">
        <f>SUM(S39:S42)</f>
        <v>26</v>
      </c>
      <c r="T43" s="28">
        <f t="shared" si="11"/>
        <v>175612</v>
      </c>
      <c r="U43" s="29">
        <f t="shared" ref="U43:W43" si="20">SUM(U39:U42)</f>
        <v>493866</v>
      </c>
      <c r="V43" s="29">
        <f t="shared" si="20"/>
        <v>3350</v>
      </c>
      <c r="W43" s="26">
        <f t="shared" si="20"/>
        <v>4752</v>
      </c>
      <c r="X43" s="28">
        <f t="shared" si="1"/>
        <v>672828</v>
      </c>
    </row>
    <row r="44" spans="1:24" s="13" customFormat="1" ht="7.5" customHeight="1" x14ac:dyDescent="0.2">
      <c r="A44" s="42"/>
      <c r="B44" s="79"/>
      <c r="C44" s="96"/>
      <c r="D44" s="88" t="s">
        <v>92</v>
      </c>
      <c r="E44" s="30" t="s">
        <v>93</v>
      </c>
      <c r="F44" s="26">
        <v>53765</v>
      </c>
      <c r="G44" s="27">
        <v>5</v>
      </c>
      <c r="H44" s="28">
        <f t="shared" si="2"/>
        <v>53770</v>
      </c>
      <c r="I44" s="29">
        <v>157659</v>
      </c>
      <c r="J44" s="29">
        <v>814</v>
      </c>
      <c r="K44" s="26">
        <v>1982</v>
      </c>
      <c r="L44" s="28">
        <f t="shared" si="3"/>
        <v>212243</v>
      </c>
      <c r="N44" s="70"/>
      <c r="O44" s="66" t="s">
        <v>40</v>
      </c>
      <c r="P44" s="67"/>
      <c r="Q44" s="68"/>
      <c r="R44" s="34">
        <f>SUM(R19,R22:R24,R28:R30,R34,R38,R43)</f>
        <v>1064546</v>
      </c>
      <c r="S44" s="35">
        <f>SUM(S19,S22:S24,S28:S30,S34,S38,S43)</f>
        <v>196</v>
      </c>
      <c r="T44" s="36">
        <f t="shared" si="11"/>
        <v>1064742</v>
      </c>
      <c r="U44" s="34">
        <f t="shared" ref="U44:W44" si="21">SUM(U19,U22:U24,U28:U30,U34,U38,U43)</f>
        <v>3564634</v>
      </c>
      <c r="V44" s="34">
        <f t="shared" si="21"/>
        <v>18953</v>
      </c>
      <c r="W44" s="34">
        <f t="shared" si="21"/>
        <v>42984</v>
      </c>
      <c r="X44" s="36">
        <f t="shared" si="1"/>
        <v>4648329</v>
      </c>
    </row>
    <row r="45" spans="1:24" s="13" customFormat="1" ht="7.5" customHeight="1" x14ac:dyDescent="0.2">
      <c r="A45" s="42"/>
      <c r="B45" s="79"/>
      <c r="C45" s="96"/>
      <c r="D45" s="89"/>
      <c r="E45" s="30" t="s">
        <v>94</v>
      </c>
      <c r="F45" s="26">
        <v>83805</v>
      </c>
      <c r="G45" s="27">
        <v>6</v>
      </c>
      <c r="H45" s="28">
        <f t="shared" si="2"/>
        <v>83811</v>
      </c>
      <c r="I45" s="29">
        <v>218695</v>
      </c>
      <c r="J45" s="29">
        <v>907</v>
      </c>
      <c r="K45" s="26">
        <v>2398</v>
      </c>
      <c r="L45" s="28">
        <f t="shared" si="3"/>
        <v>303413</v>
      </c>
      <c r="N45" s="69" t="s">
        <v>95</v>
      </c>
      <c r="O45" s="80" t="s">
        <v>96</v>
      </c>
      <c r="P45" s="81"/>
      <c r="Q45" s="82"/>
      <c r="R45" s="26">
        <v>116262</v>
      </c>
      <c r="S45" s="27">
        <v>14</v>
      </c>
      <c r="T45" s="28">
        <f t="shared" si="11"/>
        <v>116276</v>
      </c>
      <c r="U45" s="29">
        <v>362482</v>
      </c>
      <c r="V45" s="29">
        <v>2344</v>
      </c>
      <c r="W45" s="26">
        <v>4180</v>
      </c>
      <c r="X45" s="28">
        <f t="shared" si="1"/>
        <v>481102</v>
      </c>
    </row>
    <row r="46" spans="1:24" s="13" customFormat="1" ht="7.5" customHeight="1" x14ac:dyDescent="0.2">
      <c r="A46" s="42"/>
      <c r="B46" s="79"/>
      <c r="C46" s="97"/>
      <c r="D46" s="90"/>
      <c r="E46" s="30" t="s">
        <v>10</v>
      </c>
      <c r="F46" s="40">
        <f>SUM(F44:F45)</f>
        <v>137570</v>
      </c>
      <c r="G46" s="27">
        <f>SUM(G44:G45)</f>
        <v>11</v>
      </c>
      <c r="H46" s="28">
        <f t="shared" si="2"/>
        <v>137581</v>
      </c>
      <c r="I46" s="26">
        <f>SUM(I44:I45)</f>
        <v>376354</v>
      </c>
      <c r="J46" s="26">
        <f>SUM(J44:J45)</f>
        <v>1721</v>
      </c>
      <c r="K46" s="26">
        <f>SUM(K44:K45)</f>
        <v>4380</v>
      </c>
      <c r="L46" s="28">
        <f t="shared" si="3"/>
        <v>515656</v>
      </c>
      <c r="N46" s="79"/>
      <c r="O46" s="86" t="s">
        <v>97</v>
      </c>
      <c r="P46" s="87"/>
      <c r="Q46" s="74"/>
      <c r="R46" s="26">
        <v>146300</v>
      </c>
      <c r="S46" s="27">
        <v>26</v>
      </c>
      <c r="T46" s="28">
        <f t="shared" si="11"/>
        <v>146326</v>
      </c>
      <c r="U46" s="29">
        <v>377043</v>
      </c>
      <c r="V46" s="29">
        <v>3685</v>
      </c>
      <c r="W46" s="26">
        <v>7732</v>
      </c>
      <c r="X46" s="28">
        <f t="shared" si="1"/>
        <v>527054</v>
      </c>
    </row>
    <row r="47" spans="1:24" s="13" customFormat="1" ht="7.5" customHeight="1" x14ac:dyDescent="0.2">
      <c r="A47" s="42"/>
      <c r="B47" s="79"/>
      <c r="C47" s="78" t="s">
        <v>98</v>
      </c>
      <c r="D47" s="100" t="s">
        <v>98</v>
      </c>
      <c r="E47" s="30" t="s">
        <v>99</v>
      </c>
      <c r="F47" s="26">
        <v>84689</v>
      </c>
      <c r="G47" s="27">
        <v>18</v>
      </c>
      <c r="H47" s="28">
        <f t="shared" si="2"/>
        <v>84707</v>
      </c>
      <c r="I47" s="29">
        <v>240229</v>
      </c>
      <c r="J47" s="29">
        <v>1271</v>
      </c>
      <c r="K47" s="26">
        <v>2454</v>
      </c>
      <c r="L47" s="28">
        <f t="shared" si="3"/>
        <v>326207</v>
      </c>
      <c r="N47" s="79"/>
      <c r="O47" s="95" t="s">
        <v>100</v>
      </c>
      <c r="P47" s="73" t="s">
        <v>101</v>
      </c>
      <c r="Q47" s="74"/>
      <c r="R47" s="45">
        <v>84654</v>
      </c>
      <c r="S47" s="46">
        <v>16</v>
      </c>
      <c r="T47" s="47">
        <f t="shared" si="11"/>
        <v>84670</v>
      </c>
      <c r="U47" s="48">
        <v>139110</v>
      </c>
      <c r="V47" s="48">
        <v>3238</v>
      </c>
      <c r="W47" s="45">
        <v>10412</v>
      </c>
      <c r="X47" s="47">
        <f t="shared" si="1"/>
        <v>227018</v>
      </c>
    </row>
    <row r="48" spans="1:24" s="13" customFormat="1" ht="7.5" customHeight="1" x14ac:dyDescent="0.2">
      <c r="A48" s="42"/>
      <c r="B48" s="79"/>
      <c r="C48" s="78"/>
      <c r="D48" s="100"/>
      <c r="E48" s="30" t="s">
        <v>102</v>
      </c>
      <c r="F48" s="26">
        <v>25099</v>
      </c>
      <c r="G48" s="27">
        <v>5</v>
      </c>
      <c r="H48" s="28">
        <f t="shared" si="2"/>
        <v>25104</v>
      </c>
      <c r="I48" s="29">
        <v>59455</v>
      </c>
      <c r="J48" s="29">
        <v>324</v>
      </c>
      <c r="K48" s="26">
        <v>397</v>
      </c>
      <c r="L48" s="28">
        <f t="shared" si="3"/>
        <v>84883</v>
      </c>
      <c r="N48" s="79"/>
      <c r="O48" s="96"/>
      <c r="P48" s="73" t="s">
        <v>103</v>
      </c>
      <c r="Q48" s="74"/>
      <c r="R48" s="26">
        <v>130308</v>
      </c>
      <c r="S48" s="27">
        <v>22</v>
      </c>
      <c r="T48" s="28">
        <f t="shared" si="11"/>
        <v>130330</v>
      </c>
      <c r="U48" s="29">
        <v>342791</v>
      </c>
      <c r="V48" s="29">
        <v>4218</v>
      </c>
      <c r="W48" s="26">
        <v>14423</v>
      </c>
      <c r="X48" s="28">
        <f t="shared" si="1"/>
        <v>477339</v>
      </c>
    </row>
    <row r="49" spans="1:24" s="13" customFormat="1" ht="7.5" customHeight="1" x14ac:dyDescent="0.2">
      <c r="A49" s="42"/>
      <c r="B49" s="79"/>
      <c r="C49" s="78"/>
      <c r="D49" s="100"/>
      <c r="E49" s="30" t="s">
        <v>104</v>
      </c>
      <c r="F49" s="40">
        <v>8926</v>
      </c>
      <c r="G49" s="27">
        <v>1</v>
      </c>
      <c r="H49" s="28">
        <f t="shared" si="2"/>
        <v>8927</v>
      </c>
      <c r="I49" s="40">
        <v>22924</v>
      </c>
      <c r="J49" s="40">
        <v>120</v>
      </c>
      <c r="K49" s="26">
        <v>176</v>
      </c>
      <c r="L49" s="28">
        <f t="shared" si="3"/>
        <v>31971</v>
      </c>
      <c r="N49" s="79"/>
      <c r="O49" s="96"/>
      <c r="P49" s="88" t="s">
        <v>105</v>
      </c>
      <c r="Q49" s="30" t="s">
        <v>106</v>
      </c>
      <c r="R49" s="26">
        <v>85194</v>
      </c>
      <c r="S49" s="27">
        <v>18</v>
      </c>
      <c r="T49" s="28">
        <f t="shared" si="11"/>
        <v>85212</v>
      </c>
      <c r="U49" s="29">
        <v>287455</v>
      </c>
      <c r="V49" s="29">
        <v>2209</v>
      </c>
      <c r="W49" s="26">
        <v>4650</v>
      </c>
      <c r="X49" s="28">
        <f t="shared" ref="X49:X80" si="22">SUM(T49:V49)</f>
        <v>374876</v>
      </c>
    </row>
    <row r="50" spans="1:24" s="13" customFormat="1" ht="7.5" customHeight="1" x14ac:dyDescent="0.2">
      <c r="A50" s="42"/>
      <c r="B50" s="79"/>
      <c r="C50" s="78"/>
      <c r="D50" s="100"/>
      <c r="E50" s="30" t="s">
        <v>10</v>
      </c>
      <c r="F50" s="40">
        <f>SUM(F47:F49)</f>
        <v>118714</v>
      </c>
      <c r="G50" s="27">
        <f>SUM(G47:G49)</f>
        <v>24</v>
      </c>
      <c r="H50" s="28">
        <f>SUM(F50:G50)</f>
        <v>118738</v>
      </c>
      <c r="I50" s="26">
        <f>SUM(I47:I49)</f>
        <v>322608</v>
      </c>
      <c r="J50" s="26">
        <f>SUM(J47:J49)</f>
        <v>1715</v>
      </c>
      <c r="K50" s="26">
        <f>SUM(K47:K49)</f>
        <v>3027</v>
      </c>
      <c r="L50" s="28">
        <f t="shared" si="3"/>
        <v>443061</v>
      </c>
      <c r="N50" s="79"/>
      <c r="O50" s="96"/>
      <c r="P50" s="89"/>
      <c r="Q50" s="30" t="s">
        <v>107</v>
      </c>
      <c r="R50" s="26">
        <v>37452</v>
      </c>
      <c r="S50" s="27">
        <v>8</v>
      </c>
      <c r="T50" s="28">
        <f t="shared" si="11"/>
        <v>37460</v>
      </c>
      <c r="U50" s="29">
        <v>109965</v>
      </c>
      <c r="V50" s="29">
        <v>927</v>
      </c>
      <c r="W50" s="26">
        <v>2852</v>
      </c>
      <c r="X50" s="28">
        <f t="shared" si="22"/>
        <v>148352</v>
      </c>
    </row>
    <row r="51" spans="1:24" s="13" customFormat="1" ht="7.5" customHeight="1" x14ac:dyDescent="0.2">
      <c r="A51" s="42"/>
      <c r="B51" s="79"/>
      <c r="C51" s="78"/>
      <c r="D51" s="73" t="s">
        <v>108</v>
      </c>
      <c r="E51" s="74"/>
      <c r="F51" s="26">
        <v>44466</v>
      </c>
      <c r="G51" s="27">
        <v>2</v>
      </c>
      <c r="H51" s="28">
        <f t="shared" si="2"/>
        <v>44468</v>
      </c>
      <c r="I51" s="29">
        <v>159648</v>
      </c>
      <c r="J51" s="29">
        <v>720</v>
      </c>
      <c r="K51" s="26">
        <v>1550</v>
      </c>
      <c r="L51" s="28">
        <f t="shared" si="3"/>
        <v>204836</v>
      </c>
      <c r="N51" s="79"/>
      <c r="O51" s="96"/>
      <c r="P51" s="89"/>
      <c r="Q51" s="30" t="s">
        <v>10</v>
      </c>
      <c r="R51" s="26">
        <f>SUM(R49:R50)</f>
        <v>122646</v>
      </c>
      <c r="S51" s="27">
        <f>SUM(S49:S50)</f>
        <v>26</v>
      </c>
      <c r="T51" s="28">
        <f t="shared" si="11"/>
        <v>122672</v>
      </c>
      <c r="U51" s="29">
        <f>SUM(U49:U50)</f>
        <v>397420</v>
      </c>
      <c r="V51" s="29">
        <f>SUM(V49:V50)</f>
        <v>3136</v>
      </c>
      <c r="W51" s="26">
        <f>SUM(W49:W50)</f>
        <v>7502</v>
      </c>
      <c r="X51" s="28">
        <f t="shared" si="22"/>
        <v>523228</v>
      </c>
    </row>
    <row r="52" spans="1:24" s="13" customFormat="1" ht="7.5" customHeight="1" x14ac:dyDescent="0.2">
      <c r="A52" s="42"/>
      <c r="B52" s="79"/>
      <c r="C52" s="78" t="s">
        <v>109</v>
      </c>
      <c r="D52" s="73" t="s">
        <v>110</v>
      </c>
      <c r="E52" s="74"/>
      <c r="F52" s="26">
        <v>125526</v>
      </c>
      <c r="G52" s="27">
        <v>13</v>
      </c>
      <c r="H52" s="28">
        <f t="shared" si="2"/>
        <v>125539</v>
      </c>
      <c r="I52" s="29">
        <v>340616</v>
      </c>
      <c r="J52" s="29">
        <v>1924</v>
      </c>
      <c r="K52" s="26">
        <v>3266</v>
      </c>
      <c r="L52" s="28">
        <f t="shared" si="3"/>
        <v>468079</v>
      </c>
      <c r="N52" s="79"/>
      <c r="O52" s="96" t="s">
        <v>111</v>
      </c>
      <c r="P52" s="73" t="s">
        <v>112</v>
      </c>
      <c r="Q52" s="74"/>
      <c r="R52" s="26">
        <v>76126</v>
      </c>
      <c r="S52" s="27">
        <v>13</v>
      </c>
      <c r="T52" s="28">
        <f t="shared" si="11"/>
        <v>76139</v>
      </c>
      <c r="U52" s="29">
        <v>233706</v>
      </c>
      <c r="V52" s="29">
        <v>1912</v>
      </c>
      <c r="W52" s="26">
        <v>3122</v>
      </c>
      <c r="X52" s="28">
        <f t="shared" si="22"/>
        <v>311757</v>
      </c>
    </row>
    <row r="53" spans="1:24" s="13" customFormat="1" ht="7.5" customHeight="1" x14ac:dyDescent="0.2">
      <c r="A53" s="42"/>
      <c r="B53" s="79"/>
      <c r="C53" s="78"/>
      <c r="D53" s="73" t="s">
        <v>113</v>
      </c>
      <c r="E53" s="74"/>
      <c r="F53" s="26">
        <v>34903</v>
      </c>
      <c r="G53" s="27">
        <v>9</v>
      </c>
      <c r="H53" s="28">
        <f t="shared" si="2"/>
        <v>34912</v>
      </c>
      <c r="I53" s="29">
        <v>105441</v>
      </c>
      <c r="J53" s="29">
        <v>595</v>
      </c>
      <c r="K53" s="26">
        <v>982</v>
      </c>
      <c r="L53" s="28">
        <f t="shared" si="3"/>
        <v>140948</v>
      </c>
      <c r="N53" s="79"/>
      <c r="O53" s="96"/>
      <c r="P53" s="73" t="s">
        <v>114</v>
      </c>
      <c r="Q53" s="74"/>
      <c r="R53" s="26">
        <v>11156</v>
      </c>
      <c r="S53" s="27">
        <v>7</v>
      </c>
      <c r="T53" s="28">
        <f t="shared" si="11"/>
        <v>11163</v>
      </c>
      <c r="U53" s="29">
        <v>40302</v>
      </c>
      <c r="V53" s="29">
        <v>242</v>
      </c>
      <c r="W53" s="26">
        <v>428</v>
      </c>
      <c r="X53" s="28">
        <f t="shared" si="22"/>
        <v>51707</v>
      </c>
    </row>
    <row r="54" spans="1:24" s="13" customFormat="1" ht="7.5" customHeight="1" x14ac:dyDescent="0.2">
      <c r="A54" s="42"/>
      <c r="B54" s="79"/>
      <c r="C54" s="78"/>
      <c r="D54" s="73" t="s">
        <v>115</v>
      </c>
      <c r="E54" s="74"/>
      <c r="F54" s="40">
        <v>28544</v>
      </c>
      <c r="G54" s="27">
        <v>3</v>
      </c>
      <c r="H54" s="28">
        <f t="shared" si="2"/>
        <v>28547</v>
      </c>
      <c r="I54" s="40">
        <v>91547</v>
      </c>
      <c r="J54" s="40">
        <v>594</v>
      </c>
      <c r="K54" s="26">
        <v>1036</v>
      </c>
      <c r="L54" s="28">
        <f t="shared" si="3"/>
        <v>120688</v>
      </c>
      <c r="N54" s="79"/>
      <c r="O54" s="96"/>
      <c r="P54" s="73" t="s">
        <v>10</v>
      </c>
      <c r="Q54" s="74"/>
      <c r="R54" s="26">
        <f>SUM(R52:R53)</f>
        <v>87282</v>
      </c>
      <c r="S54" s="27">
        <f>SUM(S52:S53)</f>
        <v>20</v>
      </c>
      <c r="T54" s="28">
        <f t="shared" si="11"/>
        <v>87302</v>
      </c>
      <c r="U54" s="29">
        <f>SUM(U52:U53)</f>
        <v>274008</v>
      </c>
      <c r="V54" s="29">
        <f>SUM(V52:V53)</f>
        <v>2154</v>
      </c>
      <c r="W54" s="26">
        <f>SUM(W52:W53)</f>
        <v>3550</v>
      </c>
      <c r="X54" s="28">
        <f t="shared" si="22"/>
        <v>363464</v>
      </c>
    </row>
    <row r="55" spans="1:24" s="13" customFormat="1" ht="7.5" customHeight="1" x14ac:dyDescent="0.2">
      <c r="A55" s="42"/>
      <c r="B55" s="79"/>
      <c r="C55" s="78"/>
      <c r="D55" s="73" t="s">
        <v>10</v>
      </c>
      <c r="E55" s="74"/>
      <c r="F55" s="40">
        <f>SUM(F52:F54)</f>
        <v>188973</v>
      </c>
      <c r="G55" s="27">
        <f>SUM(G52:G54)</f>
        <v>25</v>
      </c>
      <c r="H55" s="28">
        <f t="shared" ref="H55:H102" si="23">SUM(F55:G55)</f>
        <v>188998</v>
      </c>
      <c r="I55" s="40">
        <f>SUM(I52:I54)</f>
        <v>537604</v>
      </c>
      <c r="J55" s="40">
        <f>SUM(J52:J54)</f>
        <v>3113</v>
      </c>
      <c r="K55" s="40">
        <f>SUM(K52:K54)</f>
        <v>5284</v>
      </c>
      <c r="L55" s="28">
        <f t="shared" ref="L55:L102" si="24">SUM(H55:J55)</f>
        <v>729715</v>
      </c>
      <c r="N55" s="79"/>
      <c r="O55" s="86" t="s">
        <v>116</v>
      </c>
      <c r="P55" s="87"/>
      <c r="Q55" s="74"/>
      <c r="R55" s="26">
        <v>116353</v>
      </c>
      <c r="S55" s="27">
        <v>18</v>
      </c>
      <c r="T55" s="28">
        <f t="shared" si="11"/>
        <v>116371</v>
      </c>
      <c r="U55" s="29">
        <v>277950</v>
      </c>
      <c r="V55" s="29">
        <v>2488</v>
      </c>
      <c r="W55" s="26">
        <v>2264</v>
      </c>
      <c r="X55" s="28">
        <f t="shared" si="22"/>
        <v>396809</v>
      </c>
    </row>
    <row r="56" spans="1:24" s="13" customFormat="1" ht="7.5" customHeight="1" x14ac:dyDescent="0.2">
      <c r="A56" s="42"/>
      <c r="B56" s="79"/>
      <c r="C56" s="95" t="s">
        <v>117</v>
      </c>
      <c r="D56" s="100" t="s">
        <v>118</v>
      </c>
      <c r="E56" s="30" t="s">
        <v>119</v>
      </c>
      <c r="F56" s="26">
        <v>64353</v>
      </c>
      <c r="G56" s="27">
        <v>13</v>
      </c>
      <c r="H56" s="28">
        <f t="shared" si="23"/>
        <v>64366</v>
      </c>
      <c r="I56" s="29">
        <v>238243</v>
      </c>
      <c r="J56" s="29">
        <v>1863</v>
      </c>
      <c r="K56" s="26">
        <v>7447</v>
      </c>
      <c r="L56" s="28">
        <f t="shared" si="24"/>
        <v>304472</v>
      </c>
      <c r="N56" s="79"/>
      <c r="O56" s="101" t="s">
        <v>120</v>
      </c>
      <c r="P56" s="73" t="s">
        <v>121</v>
      </c>
      <c r="Q56" s="74"/>
      <c r="R56" s="26">
        <v>172539</v>
      </c>
      <c r="S56" s="27">
        <v>42</v>
      </c>
      <c r="T56" s="28">
        <f t="shared" si="11"/>
        <v>172581</v>
      </c>
      <c r="U56" s="29">
        <v>465391</v>
      </c>
      <c r="V56" s="29">
        <v>4212</v>
      </c>
      <c r="W56" s="26">
        <v>11506</v>
      </c>
      <c r="X56" s="28">
        <f t="shared" si="22"/>
        <v>642184</v>
      </c>
    </row>
    <row r="57" spans="1:24" s="13" customFormat="1" ht="7.5" customHeight="1" x14ac:dyDescent="0.2">
      <c r="A57" s="42"/>
      <c r="B57" s="79"/>
      <c r="C57" s="96"/>
      <c r="D57" s="100"/>
      <c r="E57" s="30" t="s">
        <v>122</v>
      </c>
      <c r="F57" s="26">
        <v>18866</v>
      </c>
      <c r="G57" s="27">
        <v>3</v>
      </c>
      <c r="H57" s="28">
        <f t="shared" si="23"/>
        <v>18869</v>
      </c>
      <c r="I57" s="29">
        <v>53643</v>
      </c>
      <c r="J57" s="29">
        <v>617</v>
      </c>
      <c r="K57" s="26">
        <v>3156</v>
      </c>
      <c r="L57" s="28">
        <f t="shared" si="24"/>
        <v>73129</v>
      </c>
      <c r="N57" s="79"/>
      <c r="O57" s="103"/>
      <c r="P57" s="73" t="s">
        <v>123</v>
      </c>
      <c r="Q57" s="74"/>
      <c r="R57" s="26">
        <v>123179</v>
      </c>
      <c r="S57" s="27">
        <v>32</v>
      </c>
      <c r="T57" s="28">
        <f t="shared" si="11"/>
        <v>123211</v>
      </c>
      <c r="U57" s="29">
        <v>357709</v>
      </c>
      <c r="V57" s="29">
        <v>2408</v>
      </c>
      <c r="W57" s="26">
        <v>3587</v>
      </c>
      <c r="X57" s="28">
        <f t="shared" si="22"/>
        <v>483328</v>
      </c>
    </row>
    <row r="58" spans="1:24" s="13" customFormat="1" ht="7.5" customHeight="1" x14ac:dyDescent="0.2">
      <c r="A58" s="42"/>
      <c r="B58" s="79"/>
      <c r="C58" s="96"/>
      <c r="D58" s="100"/>
      <c r="E58" s="30" t="s">
        <v>10</v>
      </c>
      <c r="F58" s="40">
        <f>SUM(F56:F57)</f>
        <v>83219</v>
      </c>
      <c r="G58" s="27">
        <f>SUM(G56:G57)</f>
        <v>16</v>
      </c>
      <c r="H58" s="28">
        <f t="shared" si="23"/>
        <v>83235</v>
      </c>
      <c r="I58" s="40">
        <f>SUM(I56:I57)</f>
        <v>291886</v>
      </c>
      <c r="J58" s="40">
        <f>SUM(J56:J57)</f>
        <v>2480</v>
      </c>
      <c r="K58" s="40">
        <f>SUM(K56:K57)</f>
        <v>10603</v>
      </c>
      <c r="L58" s="28">
        <f t="shared" si="24"/>
        <v>377601</v>
      </c>
      <c r="N58" s="79"/>
      <c r="O58" s="66" t="s">
        <v>40</v>
      </c>
      <c r="P58" s="67"/>
      <c r="Q58" s="68"/>
      <c r="R58" s="34">
        <f>SUM(R45:R48,R54:R57,R51)</f>
        <v>1099523</v>
      </c>
      <c r="S58" s="35">
        <f>SUM(S45:S48,S54:S57,S51)</f>
        <v>216</v>
      </c>
      <c r="T58" s="36">
        <f>SUM(R58:S58)</f>
        <v>1099739</v>
      </c>
      <c r="U58" s="34">
        <f>SUM(U45:U48,U54:U57,U51)</f>
        <v>2993904</v>
      </c>
      <c r="V58" s="34">
        <f>SUM(V45:V48,V54:V57,V51)</f>
        <v>27883</v>
      </c>
      <c r="W58" s="34">
        <f>SUM(W45:W48,W54:W57,W51)</f>
        <v>65156</v>
      </c>
      <c r="X58" s="36">
        <f t="shared" si="22"/>
        <v>4121526</v>
      </c>
    </row>
    <row r="59" spans="1:24" ht="7.5" customHeight="1" x14ac:dyDescent="0.15">
      <c r="A59" s="42"/>
      <c r="B59" s="79"/>
      <c r="C59" s="96"/>
      <c r="D59" s="83" t="s">
        <v>124</v>
      </c>
      <c r="E59" s="30" t="s">
        <v>124</v>
      </c>
      <c r="F59" s="26">
        <v>45439</v>
      </c>
      <c r="G59" s="27">
        <v>9</v>
      </c>
      <c r="H59" s="28">
        <f t="shared" si="23"/>
        <v>45448</v>
      </c>
      <c r="I59" s="29">
        <v>171830</v>
      </c>
      <c r="J59" s="29">
        <v>1151</v>
      </c>
      <c r="K59" s="26">
        <v>4722</v>
      </c>
      <c r="L59" s="28">
        <f t="shared" si="24"/>
        <v>218429</v>
      </c>
      <c r="M59" s="13"/>
      <c r="N59" s="69" t="s">
        <v>125</v>
      </c>
      <c r="O59" s="80" t="s">
        <v>126</v>
      </c>
      <c r="P59" s="81"/>
      <c r="Q59" s="82"/>
      <c r="R59" s="26">
        <v>73495</v>
      </c>
      <c r="S59" s="27">
        <v>4</v>
      </c>
      <c r="T59" s="28">
        <f t="shared" si="11"/>
        <v>73499</v>
      </c>
      <c r="U59" s="29">
        <v>167023</v>
      </c>
      <c r="V59" s="29">
        <v>940</v>
      </c>
      <c r="W59" s="26">
        <v>1231</v>
      </c>
      <c r="X59" s="28">
        <f t="shared" si="22"/>
        <v>241462</v>
      </c>
    </row>
    <row r="60" spans="1:24" ht="7.5" customHeight="1" x14ac:dyDescent="0.15">
      <c r="A60" s="42"/>
      <c r="B60" s="79"/>
      <c r="C60" s="96"/>
      <c r="D60" s="84"/>
      <c r="E60" s="30" t="s">
        <v>127</v>
      </c>
      <c r="F60" s="26">
        <v>11527</v>
      </c>
      <c r="G60" s="27">
        <v>3</v>
      </c>
      <c r="H60" s="28">
        <f t="shared" si="23"/>
        <v>11530</v>
      </c>
      <c r="I60" s="29">
        <v>41964</v>
      </c>
      <c r="J60" s="29">
        <v>470</v>
      </c>
      <c r="K60" s="26">
        <v>1807</v>
      </c>
      <c r="L60" s="28">
        <f t="shared" si="24"/>
        <v>53964</v>
      </c>
      <c r="M60" s="13"/>
      <c r="N60" s="79"/>
      <c r="O60" s="101" t="s">
        <v>128</v>
      </c>
      <c r="P60" s="73" t="s">
        <v>129</v>
      </c>
      <c r="Q60" s="74"/>
      <c r="R60" s="26">
        <v>63459</v>
      </c>
      <c r="S60" s="27">
        <v>3</v>
      </c>
      <c r="T60" s="28">
        <f t="shared" si="11"/>
        <v>63462</v>
      </c>
      <c r="U60" s="29">
        <v>140701</v>
      </c>
      <c r="V60" s="29">
        <v>1157</v>
      </c>
      <c r="W60" s="26">
        <v>1183</v>
      </c>
      <c r="X60" s="28">
        <f t="shared" si="22"/>
        <v>205320</v>
      </c>
    </row>
    <row r="61" spans="1:24" ht="7.5" customHeight="1" x14ac:dyDescent="0.15">
      <c r="A61" s="42"/>
      <c r="B61" s="79"/>
      <c r="C61" s="96"/>
      <c r="D61" s="85"/>
      <c r="E61" s="30" t="s">
        <v>10</v>
      </c>
      <c r="F61" s="40">
        <f>SUM(F59:F60)</f>
        <v>56966</v>
      </c>
      <c r="G61" s="27">
        <f>SUM(G59:G60)</f>
        <v>12</v>
      </c>
      <c r="H61" s="28">
        <f t="shared" si="23"/>
        <v>56978</v>
      </c>
      <c r="I61" s="40">
        <f>SUM(I59:I60)</f>
        <v>213794</v>
      </c>
      <c r="J61" s="40">
        <f>SUM(J59:J60)</f>
        <v>1621</v>
      </c>
      <c r="K61" s="40">
        <f>SUM(K59:K60)</f>
        <v>6529</v>
      </c>
      <c r="L61" s="28">
        <f t="shared" si="24"/>
        <v>272393</v>
      </c>
      <c r="M61" s="13"/>
      <c r="N61" s="79"/>
      <c r="O61" s="96"/>
      <c r="P61" s="73" t="s">
        <v>130</v>
      </c>
      <c r="Q61" s="74"/>
      <c r="R61" s="31">
        <v>23919</v>
      </c>
      <c r="S61" s="32">
        <v>1</v>
      </c>
      <c r="T61" s="28">
        <f t="shared" si="11"/>
        <v>23920</v>
      </c>
      <c r="U61" s="33">
        <v>61710</v>
      </c>
      <c r="V61" s="33">
        <v>425</v>
      </c>
      <c r="W61" s="31">
        <v>378</v>
      </c>
      <c r="X61" s="39">
        <f t="shared" si="22"/>
        <v>86055</v>
      </c>
    </row>
    <row r="62" spans="1:24" ht="7.5" customHeight="1" x14ac:dyDescent="0.15">
      <c r="A62" s="42"/>
      <c r="B62" s="79"/>
      <c r="C62" s="96"/>
      <c r="D62" s="100" t="s">
        <v>131</v>
      </c>
      <c r="E62" s="30" t="s">
        <v>132</v>
      </c>
      <c r="F62" s="26">
        <v>57217</v>
      </c>
      <c r="G62" s="27">
        <v>14</v>
      </c>
      <c r="H62" s="28">
        <f t="shared" si="23"/>
        <v>57231</v>
      </c>
      <c r="I62" s="29">
        <v>203614</v>
      </c>
      <c r="J62" s="29">
        <v>1230</v>
      </c>
      <c r="K62" s="26">
        <v>5883</v>
      </c>
      <c r="L62" s="28">
        <f t="shared" si="24"/>
        <v>262075</v>
      </c>
      <c r="M62" s="13"/>
      <c r="N62" s="79"/>
      <c r="O62" s="97"/>
      <c r="P62" s="73" t="s">
        <v>10</v>
      </c>
      <c r="Q62" s="74"/>
      <c r="R62" s="31">
        <f>SUM(R60:R61)</f>
        <v>87378</v>
      </c>
      <c r="S62" s="32">
        <f>SUM(S60:S61)</f>
        <v>4</v>
      </c>
      <c r="T62" s="28">
        <f t="shared" si="11"/>
        <v>87382</v>
      </c>
      <c r="U62" s="33">
        <f>SUM(U60:U61)</f>
        <v>202411</v>
      </c>
      <c r="V62" s="33">
        <f>SUM(V60:V61)</f>
        <v>1582</v>
      </c>
      <c r="W62" s="31">
        <f>SUM(W60:W61)</f>
        <v>1561</v>
      </c>
      <c r="X62" s="39">
        <f t="shared" si="22"/>
        <v>291375</v>
      </c>
    </row>
    <row r="63" spans="1:24" ht="7.5" customHeight="1" x14ac:dyDescent="0.15">
      <c r="A63" s="42"/>
      <c r="B63" s="79"/>
      <c r="C63" s="96"/>
      <c r="D63" s="100"/>
      <c r="E63" s="30" t="s">
        <v>133</v>
      </c>
      <c r="F63" s="26">
        <v>26126</v>
      </c>
      <c r="G63" s="27">
        <v>6</v>
      </c>
      <c r="H63" s="28">
        <f t="shared" si="23"/>
        <v>26132</v>
      </c>
      <c r="I63" s="29">
        <v>104627</v>
      </c>
      <c r="J63" s="29">
        <v>449</v>
      </c>
      <c r="K63" s="26">
        <v>1909</v>
      </c>
      <c r="L63" s="28">
        <f t="shared" si="24"/>
        <v>131208</v>
      </c>
      <c r="M63" s="13"/>
      <c r="N63" s="79"/>
      <c r="O63" s="95" t="s">
        <v>134</v>
      </c>
      <c r="P63" s="73" t="s">
        <v>135</v>
      </c>
      <c r="Q63" s="74"/>
      <c r="R63" s="31">
        <v>136694</v>
      </c>
      <c r="S63" s="32">
        <v>32</v>
      </c>
      <c r="T63" s="28">
        <f t="shared" si="11"/>
        <v>136726</v>
      </c>
      <c r="U63" s="33">
        <v>346698</v>
      </c>
      <c r="V63" s="33">
        <v>2356</v>
      </c>
      <c r="W63" s="31">
        <v>3922</v>
      </c>
      <c r="X63" s="39">
        <f t="shared" si="22"/>
        <v>485780</v>
      </c>
    </row>
    <row r="64" spans="1:24" ht="7.5" customHeight="1" x14ac:dyDescent="0.15">
      <c r="A64" s="42"/>
      <c r="B64" s="79"/>
      <c r="C64" s="96"/>
      <c r="D64" s="100"/>
      <c r="E64" s="30" t="s">
        <v>10</v>
      </c>
      <c r="F64" s="40">
        <f>SUM(F62:F63)</f>
        <v>83343</v>
      </c>
      <c r="G64" s="27">
        <f>SUM(G62:G63)</f>
        <v>20</v>
      </c>
      <c r="H64" s="28">
        <f t="shared" si="23"/>
        <v>83363</v>
      </c>
      <c r="I64" s="26">
        <f>SUM(I62:I63)</f>
        <v>308241</v>
      </c>
      <c r="J64" s="26">
        <f>SUM(J62:J63)</f>
        <v>1679</v>
      </c>
      <c r="K64" s="26">
        <f>SUM(K62:K63)</f>
        <v>7792</v>
      </c>
      <c r="L64" s="28">
        <f t="shared" si="24"/>
        <v>393283</v>
      </c>
      <c r="M64" s="13"/>
      <c r="N64" s="79"/>
      <c r="O64" s="96"/>
      <c r="P64" s="73" t="s">
        <v>136</v>
      </c>
      <c r="Q64" s="74"/>
      <c r="R64" s="31">
        <v>57367</v>
      </c>
      <c r="S64" s="32">
        <v>12</v>
      </c>
      <c r="T64" s="28">
        <f t="shared" si="11"/>
        <v>57379</v>
      </c>
      <c r="U64" s="33">
        <v>190049</v>
      </c>
      <c r="V64" s="33">
        <v>873</v>
      </c>
      <c r="W64" s="31">
        <v>1411</v>
      </c>
      <c r="X64" s="39">
        <f t="shared" si="22"/>
        <v>248301</v>
      </c>
    </row>
    <row r="65" spans="1:24" ht="7.5" customHeight="1" x14ac:dyDescent="0.15">
      <c r="A65" s="42"/>
      <c r="B65" s="79"/>
      <c r="C65" s="97"/>
      <c r="D65" s="73" t="s">
        <v>137</v>
      </c>
      <c r="E65" s="74"/>
      <c r="F65" s="26">
        <v>100321</v>
      </c>
      <c r="G65" s="27">
        <v>17</v>
      </c>
      <c r="H65" s="28">
        <f t="shared" si="23"/>
        <v>100338</v>
      </c>
      <c r="I65" s="29">
        <v>317276</v>
      </c>
      <c r="J65" s="29">
        <v>1613</v>
      </c>
      <c r="K65" s="26">
        <v>3082</v>
      </c>
      <c r="L65" s="28">
        <f t="shared" si="24"/>
        <v>419227</v>
      </c>
      <c r="M65" s="13"/>
      <c r="N65" s="79"/>
      <c r="O65" s="97"/>
      <c r="P65" s="73" t="s">
        <v>10</v>
      </c>
      <c r="Q65" s="74"/>
      <c r="R65" s="26">
        <f>SUM(R63:R64)</f>
        <v>194061</v>
      </c>
      <c r="S65" s="27">
        <f>SUM(S63:S64)</f>
        <v>44</v>
      </c>
      <c r="T65" s="28">
        <f t="shared" si="11"/>
        <v>194105</v>
      </c>
      <c r="U65" s="29">
        <f>SUM(U63:U64)</f>
        <v>536747</v>
      </c>
      <c r="V65" s="29">
        <f>SUM(V63:V64)</f>
        <v>3229</v>
      </c>
      <c r="W65" s="26">
        <f>SUM(W63:W64)</f>
        <v>5333</v>
      </c>
      <c r="X65" s="28">
        <f t="shared" si="22"/>
        <v>734081</v>
      </c>
    </row>
    <row r="66" spans="1:24" ht="7.5" customHeight="1" x14ac:dyDescent="0.15">
      <c r="A66" s="42"/>
      <c r="B66" s="79"/>
      <c r="C66" s="95" t="s">
        <v>138</v>
      </c>
      <c r="D66" s="88" t="s">
        <v>139</v>
      </c>
      <c r="E66" s="25" t="s">
        <v>140</v>
      </c>
      <c r="F66" s="26">
        <v>98429</v>
      </c>
      <c r="G66" s="27">
        <v>15</v>
      </c>
      <c r="H66" s="28">
        <f t="shared" si="23"/>
        <v>98444</v>
      </c>
      <c r="I66" s="29">
        <v>286373</v>
      </c>
      <c r="J66" s="29">
        <v>1667</v>
      </c>
      <c r="K66" s="26">
        <v>5833</v>
      </c>
      <c r="L66" s="28">
        <f t="shared" si="24"/>
        <v>386484</v>
      </c>
      <c r="M66" s="13"/>
      <c r="N66" s="79"/>
      <c r="O66" s="95" t="s">
        <v>141</v>
      </c>
      <c r="P66" s="73" t="s">
        <v>125</v>
      </c>
      <c r="Q66" s="74"/>
      <c r="R66" s="26">
        <v>125919</v>
      </c>
      <c r="S66" s="27">
        <v>23</v>
      </c>
      <c r="T66" s="28">
        <f t="shared" si="11"/>
        <v>125942</v>
      </c>
      <c r="U66" s="29">
        <v>409962</v>
      </c>
      <c r="V66" s="29">
        <v>2341</v>
      </c>
      <c r="W66" s="26">
        <v>6118</v>
      </c>
      <c r="X66" s="39">
        <f t="shared" si="22"/>
        <v>538245</v>
      </c>
    </row>
    <row r="67" spans="1:24" ht="7.5" customHeight="1" x14ac:dyDescent="0.15">
      <c r="A67" s="42"/>
      <c r="B67" s="79"/>
      <c r="C67" s="96"/>
      <c r="D67" s="102"/>
      <c r="E67" s="25" t="s">
        <v>142</v>
      </c>
      <c r="F67" s="26">
        <v>32893</v>
      </c>
      <c r="G67" s="27">
        <v>1</v>
      </c>
      <c r="H67" s="28">
        <f t="shared" si="23"/>
        <v>32894</v>
      </c>
      <c r="I67" s="29">
        <v>71858</v>
      </c>
      <c r="J67" s="29">
        <v>383</v>
      </c>
      <c r="K67" s="26">
        <v>1164</v>
      </c>
      <c r="L67" s="28">
        <f t="shared" si="24"/>
        <v>105135</v>
      </c>
      <c r="M67" s="13"/>
      <c r="N67" s="79"/>
      <c r="O67" s="97"/>
      <c r="P67" s="73" t="s">
        <v>143</v>
      </c>
      <c r="Q67" s="74"/>
      <c r="R67" s="26">
        <v>75178</v>
      </c>
      <c r="S67" s="27">
        <v>13</v>
      </c>
      <c r="T67" s="28">
        <f t="shared" si="11"/>
        <v>75191</v>
      </c>
      <c r="U67" s="29">
        <v>228521</v>
      </c>
      <c r="V67" s="29">
        <v>1220</v>
      </c>
      <c r="W67" s="26">
        <v>1923</v>
      </c>
      <c r="X67" s="28">
        <f t="shared" si="22"/>
        <v>304932</v>
      </c>
    </row>
    <row r="68" spans="1:24" ht="7.5" customHeight="1" x14ac:dyDescent="0.15">
      <c r="A68" s="42"/>
      <c r="B68" s="79"/>
      <c r="C68" s="96"/>
      <c r="D68" s="102"/>
      <c r="E68" s="30" t="s">
        <v>10</v>
      </c>
      <c r="F68" s="40">
        <f>SUM(F66:F67)</f>
        <v>131322</v>
      </c>
      <c r="G68" s="27">
        <f>SUM(G66:G67)</f>
        <v>16</v>
      </c>
      <c r="H68" s="28">
        <f t="shared" si="23"/>
        <v>131338</v>
      </c>
      <c r="I68" s="26">
        <f>SUM(I66:I67)</f>
        <v>358231</v>
      </c>
      <c r="J68" s="26">
        <f>SUM(J66:J67)</f>
        <v>2050</v>
      </c>
      <c r="K68" s="26">
        <f>SUM(K66:K67)</f>
        <v>6997</v>
      </c>
      <c r="L68" s="28">
        <f t="shared" si="24"/>
        <v>491619</v>
      </c>
      <c r="M68" s="13"/>
      <c r="N68" s="79"/>
      <c r="O68" s="95" t="s">
        <v>144</v>
      </c>
      <c r="P68" s="73" t="s">
        <v>145</v>
      </c>
      <c r="Q68" s="74"/>
      <c r="R68" s="26">
        <v>105610</v>
      </c>
      <c r="S68" s="27">
        <v>11</v>
      </c>
      <c r="T68" s="28">
        <f t="shared" si="11"/>
        <v>105621</v>
      </c>
      <c r="U68" s="29">
        <v>300310</v>
      </c>
      <c r="V68" s="29">
        <v>1609</v>
      </c>
      <c r="W68" s="26">
        <v>2229</v>
      </c>
      <c r="X68" s="28">
        <f t="shared" si="22"/>
        <v>407540</v>
      </c>
    </row>
    <row r="69" spans="1:24" ht="7.5" customHeight="1" x14ac:dyDescent="0.15">
      <c r="A69" s="42"/>
      <c r="B69" s="79"/>
      <c r="C69" s="96"/>
      <c r="D69" s="88" t="s">
        <v>146</v>
      </c>
      <c r="E69" s="30" t="s">
        <v>147</v>
      </c>
      <c r="F69" s="26">
        <v>24545</v>
      </c>
      <c r="G69" s="27">
        <v>2</v>
      </c>
      <c r="H69" s="28">
        <f t="shared" ref="H69:H75" si="25">SUM(F69:G69)</f>
        <v>24547</v>
      </c>
      <c r="I69" s="29">
        <v>90918</v>
      </c>
      <c r="J69" s="29">
        <v>528</v>
      </c>
      <c r="K69" s="26">
        <v>2420</v>
      </c>
      <c r="L69" s="28">
        <f t="shared" ref="L69:L75" si="26">SUM(H69:J69)</f>
        <v>115993</v>
      </c>
      <c r="M69" s="13"/>
      <c r="N69" s="79"/>
      <c r="O69" s="96"/>
      <c r="P69" s="73" t="s">
        <v>148</v>
      </c>
      <c r="Q69" s="74"/>
      <c r="R69" s="31">
        <v>20190</v>
      </c>
      <c r="S69" s="32">
        <v>0</v>
      </c>
      <c r="T69" s="28">
        <f t="shared" si="11"/>
        <v>20190</v>
      </c>
      <c r="U69" s="33">
        <v>66104</v>
      </c>
      <c r="V69" s="33">
        <v>368</v>
      </c>
      <c r="W69" s="31">
        <v>609</v>
      </c>
      <c r="X69" s="28">
        <f t="shared" si="22"/>
        <v>86662</v>
      </c>
    </row>
    <row r="70" spans="1:24" ht="7.5" customHeight="1" x14ac:dyDescent="0.15">
      <c r="A70" s="42"/>
      <c r="B70" s="79"/>
      <c r="C70" s="96"/>
      <c r="D70" s="89"/>
      <c r="E70" s="30" t="s">
        <v>149</v>
      </c>
      <c r="F70" s="26">
        <v>9960</v>
      </c>
      <c r="G70" s="27">
        <v>1</v>
      </c>
      <c r="H70" s="28">
        <f t="shared" si="25"/>
        <v>9961</v>
      </c>
      <c r="I70" s="29">
        <v>27466</v>
      </c>
      <c r="J70" s="29">
        <v>282</v>
      </c>
      <c r="K70" s="26">
        <v>1727</v>
      </c>
      <c r="L70" s="28">
        <f t="shared" si="26"/>
        <v>37709</v>
      </c>
      <c r="M70" s="13"/>
      <c r="N70" s="79"/>
      <c r="O70" s="97"/>
      <c r="P70" s="73" t="s">
        <v>10</v>
      </c>
      <c r="Q70" s="74"/>
      <c r="R70" s="26">
        <f>SUM(R68:R69)</f>
        <v>125800</v>
      </c>
      <c r="S70" s="27">
        <f>SUM(S68:S69)</f>
        <v>11</v>
      </c>
      <c r="T70" s="28">
        <f t="shared" si="11"/>
        <v>125811</v>
      </c>
      <c r="U70" s="29">
        <f>SUM(U68:U69)</f>
        <v>366414</v>
      </c>
      <c r="V70" s="29">
        <f>SUM(V68:V69)</f>
        <v>1977</v>
      </c>
      <c r="W70" s="26">
        <f>SUM(W68:W69)</f>
        <v>2838</v>
      </c>
      <c r="X70" s="28">
        <f t="shared" si="22"/>
        <v>494202</v>
      </c>
    </row>
    <row r="71" spans="1:24" ht="7.5" customHeight="1" x14ac:dyDescent="0.15">
      <c r="A71" s="42"/>
      <c r="B71" s="79"/>
      <c r="C71" s="96"/>
      <c r="D71" s="89"/>
      <c r="E71" s="30" t="s">
        <v>150</v>
      </c>
      <c r="F71" s="26">
        <v>15367</v>
      </c>
      <c r="G71" s="27">
        <v>0</v>
      </c>
      <c r="H71" s="28">
        <f t="shared" si="25"/>
        <v>15367</v>
      </c>
      <c r="I71" s="29">
        <v>53293</v>
      </c>
      <c r="J71" s="29">
        <v>479</v>
      </c>
      <c r="K71" s="26">
        <v>2282</v>
      </c>
      <c r="L71" s="28">
        <f t="shared" si="26"/>
        <v>69139</v>
      </c>
      <c r="M71" s="13"/>
      <c r="N71" s="70"/>
      <c r="O71" s="66" t="s">
        <v>40</v>
      </c>
      <c r="P71" s="67"/>
      <c r="Q71" s="68"/>
      <c r="R71" s="34">
        <f>SUM(R59,R65:R67,R70,R62)</f>
        <v>681831</v>
      </c>
      <c r="S71" s="35">
        <f>SUM(S59,S65:S67,S70,S62)</f>
        <v>99</v>
      </c>
      <c r="T71" s="36">
        <f t="shared" si="11"/>
        <v>681930</v>
      </c>
      <c r="U71" s="34">
        <f>SUM(U59,U65:U67,U70,U62)</f>
        <v>1911078</v>
      </c>
      <c r="V71" s="34">
        <f>SUM(V59,V65:V67,V70,V62)</f>
        <v>11289</v>
      </c>
      <c r="W71" s="34">
        <f>SUM(W59,W65:W67,W70,W62)</f>
        <v>19004</v>
      </c>
      <c r="X71" s="36">
        <f t="shared" si="22"/>
        <v>2604297</v>
      </c>
    </row>
    <row r="72" spans="1:24" ht="7.5" customHeight="1" x14ac:dyDescent="0.15">
      <c r="A72" s="42"/>
      <c r="B72" s="79"/>
      <c r="C72" s="96"/>
      <c r="D72" s="90"/>
      <c r="E72" s="30" t="s">
        <v>10</v>
      </c>
      <c r="F72" s="40">
        <f>SUM(F69:F71)</f>
        <v>49872</v>
      </c>
      <c r="G72" s="27">
        <f>SUM(G69:G71)</f>
        <v>3</v>
      </c>
      <c r="H72" s="28">
        <f t="shared" si="25"/>
        <v>49875</v>
      </c>
      <c r="I72" s="26">
        <f t="shared" ref="I72:K72" si="27">SUM(I69:I71)</f>
        <v>171677</v>
      </c>
      <c r="J72" s="26">
        <f t="shared" si="27"/>
        <v>1289</v>
      </c>
      <c r="K72" s="26">
        <f t="shared" si="27"/>
        <v>6429</v>
      </c>
      <c r="L72" s="28">
        <f t="shared" si="26"/>
        <v>222841</v>
      </c>
      <c r="M72" s="13"/>
      <c r="N72" s="69" t="s">
        <v>151</v>
      </c>
      <c r="O72" s="80" t="s">
        <v>152</v>
      </c>
      <c r="P72" s="81"/>
      <c r="Q72" s="82"/>
      <c r="R72" s="31">
        <v>88422</v>
      </c>
      <c r="S72" s="32">
        <v>12</v>
      </c>
      <c r="T72" s="39">
        <f t="shared" si="11"/>
        <v>88434</v>
      </c>
      <c r="U72" s="33">
        <v>210409</v>
      </c>
      <c r="V72" s="33">
        <v>1130</v>
      </c>
      <c r="W72" s="31">
        <v>1784</v>
      </c>
      <c r="X72" s="39">
        <f t="shared" si="22"/>
        <v>299973</v>
      </c>
    </row>
    <row r="73" spans="1:24" ht="7.5" customHeight="1" x14ac:dyDescent="0.15">
      <c r="A73" s="42"/>
      <c r="B73" s="79"/>
      <c r="C73" s="96"/>
      <c r="D73" s="83" t="s">
        <v>153</v>
      </c>
      <c r="E73" s="30" t="s">
        <v>154</v>
      </c>
      <c r="F73" s="26">
        <v>77230</v>
      </c>
      <c r="G73" s="27">
        <v>4</v>
      </c>
      <c r="H73" s="28">
        <f t="shared" si="25"/>
        <v>77234</v>
      </c>
      <c r="I73" s="29">
        <v>178600</v>
      </c>
      <c r="J73" s="29">
        <v>971</v>
      </c>
      <c r="K73" s="26">
        <v>1562</v>
      </c>
      <c r="L73" s="28">
        <f t="shared" si="26"/>
        <v>256805</v>
      </c>
      <c r="M73" s="13"/>
      <c r="N73" s="79"/>
      <c r="O73" s="101" t="s">
        <v>155</v>
      </c>
      <c r="P73" s="73" t="s">
        <v>156</v>
      </c>
      <c r="Q73" s="74"/>
      <c r="R73" s="26">
        <v>69613</v>
      </c>
      <c r="S73" s="27">
        <v>19</v>
      </c>
      <c r="T73" s="28">
        <f t="shared" si="11"/>
        <v>69632</v>
      </c>
      <c r="U73" s="29">
        <v>172961</v>
      </c>
      <c r="V73" s="29">
        <v>1118</v>
      </c>
      <c r="W73" s="26">
        <v>1474</v>
      </c>
      <c r="X73" s="28">
        <f t="shared" si="22"/>
        <v>243711</v>
      </c>
    </row>
    <row r="74" spans="1:24" ht="7.5" customHeight="1" x14ac:dyDescent="0.15">
      <c r="A74" s="42"/>
      <c r="B74" s="79"/>
      <c r="C74" s="96"/>
      <c r="D74" s="84"/>
      <c r="E74" s="30" t="s">
        <v>157</v>
      </c>
      <c r="F74" s="26">
        <v>20366</v>
      </c>
      <c r="G74" s="27">
        <v>0</v>
      </c>
      <c r="H74" s="28">
        <f t="shared" si="25"/>
        <v>20366</v>
      </c>
      <c r="I74" s="29">
        <v>59962</v>
      </c>
      <c r="J74" s="29">
        <v>314</v>
      </c>
      <c r="K74" s="26">
        <v>787</v>
      </c>
      <c r="L74" s="28">
        <f t="shared" si="26"/>
        <v>80642</v>
      </c>
      <c r="M74" s="5"/>
      <c r="N74" s="79"/>
      <c r="O74" s="96"/>
      <c r="P74" s="73" t="s">
        <v>158</v>
      </c>
      <c r="Q74" s="74"/>
      <c r="R74" s="31">
        <v>30155</v>
      </c>
      <c r="S74" s="32">
        <v>10</v>
      </c>
      <c r="T74" s="28">
        <f t="shared" si="11"/>
        <v>30165</v>
      </c>
      <c r="U74" s="33">
        <v>108840</v>
      </c>
      <c r="V74" s="33">
        <v>677</v>
      </c>
      <c r="W74" s="31">
        <v>1398</v>
      </c>
      <c r="X74" s="39">
        <f t="shared" si="22"/>
        <v>139682</v>
      </c>
    </row>
    <row r="75" spans="1:24" ht="7.5" customHeight="1" x14ac:dyDescent="0.15">
      <c r="A75" s="42"/>
      <c r="B75" s="79"/>
      <c r="C75" s="96"/>
      <c r="D75" s="85"/>
      <c r="E75" s="30" t="s">
        <v>10</v>
      </c>
      <c r="F75" s="40">
        <f>SUM(F73:F74)</f>
        <v>97596</v>
      </c>
      <c r="G75" s="27">
        <f>SUM(G73:G74)</f>
        <v>4</v>
      </c>
      <c r="H75" s="28">
        <f t="shared" si="25"/>
        <v>97600</v>
      </c>
      <c r="I75" s="26">
        <f>SUM(I73:I74)</f>
        <v>238562</v>
      </c>
      <c r="J75" s="26">
        <f>SUM(J73:J74)</f>
        <v>1285</v>
      </c>
      <c r="K75" s="26">
        <f>SUM(K73:K74)</f>
        <v>2349</v>
      </c>
      <c r="L75" s="28">
        <f t="shared" si="26"/>
        <v>337447</v>
      </c>
      <c r="M75" s="5"/>
      <c r="N75" s="79"/>
      <c r="O75" s="97"/>
      <c r="P75" s="73" t="s">
        <v>10</v>
      </c>
      <c r="Q75" s="74"/>
      <c r="R75" s="31">
        <f>SUM(R73:R74)</f>
        <v>99768</v>
      </c>
      <c r="S75" s="32">
        <f>SUM(S73:S74)</f>
        <v>29</v>
      </c>
      <c r="T75" s="28">
        <f t="shared" si="11"/>
        <v>99797</v>
      </c>
      <c r="U75" s="33">
        <f>SUM(U73:U74)</f>
        <v>281801</v>
      </c>
      <c r="V75" s="33">
        <f>SUM(V73:V74)</f>
        <v>1795</v>
      </c>
      <c r="W75" s="31">
        <f>SUM(W73:W74)</f>
        <v>2872</v>
      </c>
      <c r="X75" s="39">
        <f t="shared" si="22"/>
        <v>383393</v>
      </c>
    </row>
    <row r="76" spans="1:24" ht="7.5" customHeight="1" x14ac:dyDescent="0.15">
      <c r="A76" s="42"/>
      <c r="B76" s="79"/>
      <c r="C76" s="96"/>
      <c r="D76" s="88" t="s">
        <v>159</v>
      </c>
      <c r="E76" s="30" t="s">
        <v>159</v>
      </c>
      <c r="F76" s="26">
        <v>14119</v>
      </c>
      <c r="G76" s="27">
        <v>5</v>
      </c>
      <c r="H76" s="28">
        <f t="shared" si="23"/>
        <v>14124</v>
      </c>
      <c r="I76" s="29">
        <v>54650</v>
      </c>
      <c r="J76" s="29">
        <v>326</v>
      </c>
      <c r="K76" s="26">
        <v>1126</v>
      </c>
      <c r="L76" s="28">
        <f t="shared" si="24"/>
        <v>69100</v>
      </c>
      <c r="M76" s="5"/>
      <c r="N76" s="79"/>
      <c r="O76" s="86" t="s">
        <v>160</v>
      </c>
      <c r="P76" s="87"/>
      <c r="Q76" s="74"/>
      <c r="R76" s="26">
        <v>148550</v>
      </c>
      <c r="S76" s="27">
        <v>30</v>
      </c>
      <c r="T76" s="28">
        <f t="shared" si="11"/>
        <v>148580</v>
      </c>
      <c r="U76" s="29">
        <v>369011</v>
      </c>
      <c r="V76" s="29">
        <v>2677</v>
      </c>
      <c r="W76" s="26">
        <v>3576</v>
      </c>
      <c r="X76" s="28">
        <f t="shared" si="22"/>
        <v>520268</v>
      </c>
    </row>
    <row r="77" spans="1:24" ht="7.5" customHeight="1" x14ac:dyDescent="0.15">
      <c r="A77" s="42"/>
      <c r="B77" s="79"/>
      <c r="C77" s="96"/>
      <c r="D77" s="89"/>
      <c r="E77" s="30" t="s">
        <v>161</v>
      </c>
      <c r="F77" s="26">
        <v>18065</v>
      </c>
      <c r="G77" s="27">
        <v>1</v>
      </c>
      <c r="H77" s="28">
        <f t="shared" si="23"/>
        <v>18066</v>
      </c>
      <c r="I77" s="29">
        <v>67969</v>
      </c>
      <c r="J77" s="29">
        <v>465</v>
      </c>
      <c r="K77" s="26">
        <v>2047</v>
      </c>
      <c r="L77" s="28">
        <f t="shared" si="24"/>
        <v>86500</v>
      </c>
      <c r="M77" s="5"/>
      <c r="N77" s="79"/>
      <c r="O77" s="86" t="s">
        <v>162</v>
      </c>
      <c r="P77" s="87"/>
      <c r="Q77" s="74"/>
      <c r="R77" s="26">
        <v>95926</v>
      </c>
      <c r="S77" s="27">
        <v>20</v>
      </c>
      <c r="T77" s="28">
        <f t="shared" si="11"/>
        <v>95946</v>
      </c>
      <c r="U77" s="29">
        <v>202904</v>
      </c>
      <c r="V77" s="29">
        <v>1214</v>
      </c>
      <c r="W77" s="26">
        <v>1711</v>
      </c>
      <c r="X77" s="28">
        <f t="shared" si="22"/>
        <v>300064</v>
      </c>
    </row>
    <row r="78" spans="1:24" ht="7.5" customHeight="1" x14ac:dyDescent="0.15">
      <c r="A78" s="42"/>
      <c r="B78" s="79"/>
      <c r="C78" s="96"/>
      <c r="D78" s="89"/>
      <c r="E78" s="30" t="s">
        <v>163</v>
      </c>
      <c r="F78" s="45">
        <v>12999</v>
      </c>
      <c r="G78" s="46">
        <v>2</v>
      </c>
      <c r="H78" s="28">
        <f t="shared" si="23"/>
        <v>13001</v>
      </c>
      <c r="I78" s="48">
        <v>44351</v>
      </c>
      <c r="J78" s="48">
        <v>458</v>
      </c>
      <c r="K78" s="45">
        <v>2152</v>
      </c>
      <c r="L78" s="28">
        <f t="shared" si="24"/>
        <v>57810</v>
      </c>
      <c r="M78" s="5"/>
      <c r="N78" s="70"/>
      <c r="O78" s="66" t="s">
        <v>40</v>
      </c>
      <c r="P78" s="67"/>
      <c r="Q78" s="68"/>
      <c r="R78" s="34">
        <f>SUM(R75:R77,R72)</f>
        <v>432666</v>
      </c>
      <c r="S78" s="37">
        <f>SUM(S75:S77,S72)</f>
        <v>91</v>
      </c>
      <c r="T78" s="36">
        <f t="shared" si="11"/>
        <v>432757</v>
      </c>
      <c r="U78" s="38">
        <f>SUM(U75:U77,U72)</f>
        <v>1064125</v>
      </c>
      <c r="V78" s="38">
        <f>SUM(V75:V77,V72)</f>
        <v>6816</v>
      </c>
      <c r="W78" s="34">
        <f>SUM(W75:W77,W72)</f>
        <v>9943</v>
      </c>
      <c r="X78" s="36">
        <f t="shared" si="22"/>
        <v>1503698</v>
      </c>
    </row>
    <row r="79" spans="1:24" ht="7.5" customHeight="1" x14ac:dyDescent="0.15">
      <c r="A79" s="42"/>
      <c r="B79" s="79"/>
      <c r="C79" s="97"/>
      <c r="D79" s="90"/>
      <c r="E79" s="30" t="s">
        <v>10</v>
      </c>
      <c r="F79" s="40">
        <f>SUM(F76:F78)</f>
        <v>45183</v>
      </c>
      <c r="G79" s="27">
        <f>SUM(G76:G78)</f>
        <v>8</v>
      </c>
      <c r="H79" s="28">
        <f t="shared" si="23"/>
        <v>45191</v>
      </c>
      <c r="I79" s="26">
        <f t="shared" ref="I79:K79" si="28">SUM(I76:I78)</f>
        <v>166970</v>
      </c>
      <c r="J79" s="26">
        <f t="shared" si="28"/>
        <v>1249</v>
      </c>
      <c r="K79" s="26">
        <f t="shared" si="28"/>
        <v>5325</v>
      </c>
      <c r="L79" s="28">
        <f t="shared" si="24"/>
        <v>213410</v>
      </c>
      <c r="M79" s="5"/>
      <c r="N79" s="69" t="s">
        <v>164</v>
      </c>
      <c r="O79" s="98" t="s">
        <v>165</v>
      </c>
      <c r="P79" s="99" t="s">
        <v>166</v>
      </c>
      <c r="Q79" s="82"/>
      <c r="R79" s="14">
        <v>108144</v>
      </c>
      <c r="S79" s="15">
        <v>4</v>
      </c>
      <c r="T79" s="16">
        <f t="shared" si="11"/>
        <v>108148</v>
      </c>
      <c r="U79" s="17">
        <v>396339</v>
      </c>
      <c r="V79" s="17">
        <v>2559</v>
      </c>
      <c r="W79" s="14">
        <v>9686</v>
      </c>
      <c r="X79" s="16">
        <f t="shared" si="22"/>
        <v>507046</v>
      </c>
    </row>
    <row r="80" spans="1:24" ht="7.5" customHeight="1" x14ac:dyDescent="0.15">
      <c r="A80" s="42"/>
      <c r="B80" s="79"/>
      <c r="C80" s="95" t="s">
        <v>167</v>
      </c>
      <c r="D80" s="100" t="s">
        <v>168</v>
      </c>
      <c r="E80" s="30" t="s">
        <v>169</v>
      </c>
      <c r="F80" s="45">
        <v>41900</v>
      </c>
      <c r="G80" s="46">
        <v>14</v>
      </c>
      <c r="H80" s="47">
        <f>SUM(F80:G80)</f>
        <v>41914</v>
      </c>
      <c r="I80" s="48">
        <v>42147</v>
      </c>
      <c r="J80" s="48">
        <v>1507</v>
      </c>
      <c r="K80" s="45">
        <v>7897</v>
      </c>
      <c r="L80" s="47">
        <f>SUM(H80:J80)</f>
        <v>85568</v>
      </c>
      <c r="M80" s="5"/>
      <c r="N80" s="79"/>
      <c r="O80" s="96"/>
      <c r="P80" s="73" t="s">
        <v>170</v>
      </c>
      <c r="Q80" s="74"/>
      <c r="R80" s="26">
        <v>80067</v>
      </c>
      <c r="S80" s="27">
        <v>8</v>
      </c>
      <c r="T80" s="28">
        <f t="shared" si="11"/>
        <v>80075</v>
      </c>
      <c r="U80" s="29">
        <v>288610</v>
      </c>
      <c r="V80" s="29">
        <v>1399</v>
      </c>
      <c r="W80" s="26">
        <v>3243</v>
      </c>
      <c r="X80" s="28">
        <f t="shared" si="22"/>
        <v>370084</v>
      </c>
    </row>
    <row r="81" spans="1:24" ht="7.5" customHeight="1" x14ac:dyDescent="0.15">
      <c r="A81" s="42"/>
      <c r="B81" s="79"/>
      <c r="C81" s="96"/>
      <c r="D81" s="100"/>
      <c r="E81" s="30" t="s">
        <v>171</v>
      </c>
      <c r="F81" s="45">
        <v>12470</v>
      </c>
      <c r="G81" s="46">
        <v>5</v>
      </c>
      <c r="H81" s="47">
        <f>SUM(F81:G81)</f>
        <v>12475</v>
      </c>
      <c r="I81" s="48">
        <v>15407</v>
      </c>
      <c r="J81" s="48">
        <v>449</v>
      </c>
      <c r="K81" s="45">
        <v>1954</v>
      </c>
      <c r="L81" s="47">
        <f>SUM(H81:J81)</f>
        <v>28331</v>
      </c>
      <c r="M81" s="5"/>
      <c r="N81" s="79"/>
      <c r="O81" s="96"/>
      <c r="P81" s="73" t="s">
        <v>172</v>
      </c>
      <c r="Q81" s="74"/>
      <c r="R81" s="26">
        <v>91670</v>
      </c>
      <c r="S81" s="27">
        <v>6</v>
      </c>
      <c r="T81" s="28">
        <f t="shared" si="11"/>
        <v>91676</v>
      </c>
      <c r="U81" s="29">
        <v>250650</v>
      </c>
      <c r="V81" s="29">
        <v>1252</v>
      </c>
      <c r="W81" s="26">
        <v>2183</v>
      </c>
      <c r="X81" s="28">
        <f t="shared" ref="X81:X97" si="29">SUM(T81:V81)</f>
        <v>343578</v>
      </c>
    </row>
    <row r="82" spans="1:24" ht="7.5" customHeight="1" x14ac:dyDescent="0.15">
      <c r="A82" s="42"/>
      <c r="B82" s="79"/>
      <c r="C82" s="96"/>
      <c r="D82" s="100"/>
      <c r="E82" s="30" t="s">
        <v>10</v>
      </c>
      <c r="F82" s="40">
        <f>SUM(F80:F81)</f>
        <v>54370</v>
      </c>
      <c r="G82" s="27">
        <f>SUM(G80:G81)</f>
        <v>19</v>
      </c>
      <c r="H82" s="28">
        <f>SUM(F82:G82)</f>
        <v>54389</v>
      </c>
      <c r="I82" s="40">
        <f>SUM(I80:I81)</f>
        <v>57554</v>
      </c>
      <c r="J82" s="40">
        <f>SUM(J80:J81)</f>
        <v>1956</v>
      </c>
      <c r="K82" s="40">
        <f>SUM(K80:K81)</f>
        <v>9851</v>
      </c>
      <c r="L82" s="47">
        <f>SUM(H82:J82)</f>
        <v>113899</v>
      </c>
      <c r="M82" s="5"/>
      <c r="N82" s="79"/>
      <c r="O82" s="97"/>
      <c r="P82" s="73" t="s">
        <v>173</v>
      </c>
      <c r="Q82" s="74"/>
      <c r="R82" s="26">
        <v>43364</v>
      </c>
      <c r="S82" s="27">
        <v>4</v>
      </c>
      <c r="T82" s="28">
        <f t="shared" si="11"/>
        <v>43368</v>
      </c>
      <c r="U82" s="29">
        <v>126118</v>
      </c>
      <c r="V82" s="29">
        <v>524</v>
      </c>
      <c r="W82" s="26">
        <v>1069</v>
      </c>
      <c r="X82" s="28">
        <f t="shared" si="29"/>
        <v>170010</v>
      </c>
    </row>
    <row r="83" spans="1:24" ht="7.5" customHeight="1" x14ac:dyDescent="0.15">
      <c r="A83" s="42"/>
      <c r="B83" s="79"/>
      <c r="C83" s="96"/>
      <c r="D83" s="88" t="s">
        <v>174</v>
      </c>
      <c r="E83" s="30" t="s">
        <v>174</v>
      </c>
      <c r="F83" s="26">
        <v>35195</v>
      </c>
      <c r="G83" s="27">
        <v>6</v>
      </c>
      <c r="H83" s="28">
        <f t="shared" si="23"/>
        <v>35201</v>
      </c>
      <c r="I83" s="29">
        <v>46318</v>
      </c>
      <c r="J83" s="29">
        <v>1148</v>
      </c>
      <c r="K83" s="26">
        <v>5910</v>
      </c>
      <c r="L83" s="28">
        <f t="shared" si="24"/>
        <v>82667</v>
      </c>
      <c r="M83" s="5"/>
      <c r="N83" s="79"/>
      <c r="O83" s="86" t="s">
        <v>175</v>
      </c>
      <c r="P83" s="87"/>
      <c r="Q83" s="74"/>
      <c r="R83" s="26">
        <v>89343</v>
      </c>
      <c r="S83" s="27">
        <v>16</v>
      </c>
      <c r="T83" s="28">
        <f t="shared" ref="T83:T90" si="30">SUM(R83:S83)</f>
        <v>89359</v>
      </c>
      <c r="U83" s="29">
        <v>251315</v>
      </c>
      <c r="V83" s="29">
        <v>1326</v>
      </c>
      <c r="W83" s="26">
        <v>1663</v>
      </c>
      <c r="X83" s="28">
        <f t="shared" si="29"/>
        <v>342000</v>
      </c>
    </row>
    <row r="84" spans="1:24" ht="7.5" customHeight="1" x14ac:dyDescent="0.15">
      <c r="A84" s="42"/>
      <c r="B84" s="79"/>
      <c r="C84" s="96"/>
      <c r="D84" s="89"/>
      <c r="E84" s="30" t="s">
        <v>176</v>
      </c>
      <c r="F84" s="45">
        <v>7479</v>
      </c>
      <c r="G84" s="46">
        <v>2</v>
      </c>
      <c r="H84" s="47">
        <f>SUM(F84:G84)</f>
        <v>7481</v>
      </c>
      <c r="I84" s="48">
        <v>10084</v>
      </c>
      <c r="J84" s="48">
        <v>243</v>
      </c>
      <c r="K84" s="45">
        <v>1143</v>
      </c>
      <c r="L84" s="47">
        <f>SUM(H84:J84)</f>
        <v>17808</v>
      </c>
      <c r="M84" s="5"/>
      <c r="N84" s="79"/>
      <c r="O84" s="95" t="s">
        <v>177</v>
      </c>
      <c r="P84" s="73" t="s">
        <v>178</v>
      </c>
      <c r="Q84" s="74"/>
      <c r="R84" s="26">
        <v>82740</v>
      </c>
      <c r="S84" s="27">
        <v>8</v>
      </c>
      <c r="T84" s="28">
        <f t="shared" si="30"/>
        <v>82748</v>
      </c>
      <c r="U84" s="29">
        <v>239846</v>
      </c>
      <c r="V84" s="29">
        <v>1268</v>
      </c>
      <c r="W84" s="26">
        <v>2291</v>
      </c>
      <c r="X84" s="28">
        <f t="shared" si="29"/>
        <v>323862</v>
      </c>
    </row>
    <row r="85" spans="1:24" ht="7.5" customHeight="1" x14ac:dyDescent="0.15">
      <c r="A85" s="42"/>
      <c r="B85" s="79"/>
      <c r="C85" s="96"/>
      <c r="D85" s="89"/>
      <c r="E85" s="30" t="s">
        <v>179</v>
      </c>
      <c r="F85" s="45">
        <v>10240</v>
      </c>
      <c r="G85" s="46">
        <v>3</v>
      </c>
      <c r="H85" s="47">
        <f>SUM(F85:G85)</f>
        <v>10243</v>
      </c>
      <c r="I85" s="48">
        <v>14664</v>
      </c>
      <c r="J85" s="48">
        <v>329</v>
      </c>
      <c r="K85" s="45">
        <v>1958</v>
      </c>
      <c r="L85" s="47">
        <f>SUM(H85:J85)</f>
        <v>25236</v>
      </c>
      <c r="M85" s="5"/>
      <c r="N85" s="79"/>
      <c r="O85" s="96"/>
      <c r="P85" s="73" t="s">
        <v>180</v>
      </c>
      <c r="Q85" s="74"/>
      <c r="R85" s="26">
        <v>41102</v>
      </c>
      <c r="S85" s="27">
        <v>4</v>
      </c>
      <c r="T85" s="28">
        <f t="shared" si="30"/>
        <v>41106</v>
      </c>
      <c r="U85" s="29">
        <v>108768</v>
      </c>
      <c r="V85" s="29">
        <v>496</v>
      </c>
      <c r="W85" s="26">
        <v>865</v>
      </c>
      <c r="X85" s="28">
        <f t="shared" si="29"/>
        <v>150370</v>
      </c>
    </row>
    <row r="86" spans="1:24" ht="7.5" customHeight="1" x14ac:dyDescent="0.15">
      <c r="A86" s="42"/>
      <c r="B86" s="79"/>
      <c r="C86" s="96"/>
      <c r="D86" s="90"/>
      <c r="E86" s="30" t="s">
        <v>10</v>
      </c>
      <c r="F86" s="40">
        <f>SUM(F83:F85)</f>
        <v>52914</v>
      </c>
      <c r="G86" s="27">
        <f>SUM(G83:G85)</f>
        <v>11</v>
      </c>
      <c r="H86" s="28">
        <f>SUM(F86:G86)</f>
        <v>52925</v>
      </c>
      <c r="I86" s="40">
        <f t="shared" ref="I86:K86" si="31">SUM(I83:I85)</f>
        <v>71066</v>
      </c>
      <c r="J86" s="40">
        <f t="shared" si="31"/>
        <v>1720</v>
      </c>
      <c r="K86" s="40">
        <f t="shared" si="31"/>
        <v>9011</v>
      </c>
      <c r="L86" s="47">
        <f>SUM(H86:J86)</f>
        <v>125711</v>
      </c>
      <c r="M86" s="5"/>
      <c r="N86" s="79"/>
      <c r="O86" s="97"/>
      <c r="P86" s="73" t="s">
        <v>181</v>
      </c>
      <c r="Q86" s="74"/>
      <c r="R86" s="26">
        <v>12274</v>
      </c>
      <c r="S86" s="27">
        <v>0</v>
      </c>
      <c r="T86" s="28">
        <f t="shared" si="30"/>
        <v>12274</v>
      </c>
      <c r="U86" s="29">
        <v>20243</v>
      </c>
      <c r="V86" s="29">
        <v>194</v>
      </c>
      <c r="W86" s="26">
        <v>158</v>
      </c>
      <c r="X86" s="28">
        <f t="shared" si="29"/>
        <v>32711</v>
      </c>
    </row>
    <row r="87" spans="1:24" ht="7.5" customHeight="1" x14ac:dyDescent="0.15">
      <c r="A87" s="49"/>
      <c r="B87" s="79"/>
      <c r="C87" s="96"/>
      <c r="D87" s="88" t="s">
        <v>182</v>
      </c>
      <c r="E87" s="25" t="s">
        <v>182</v>
      </c>
      <c r="F87" s="45">
        <v>31239</v>
      </c>
      <c r="G87" s="46">
        <v>5</v>
      </c>
      <c r="H87" s="47">
        <f>SUM(F87:G87)</f>
        <v>31244</v>
      </c>
      <c r="I87" s="48">
        <v>47957</v>
      </c>
      <c r="J87" s="48">
        <v>1073</v>
      </c>
      <c r="K87" s="45">
        <v>5579</v>
      </c>
      <c r="L87" s="47">
        <f>SUM(H87:J87)</f>
        <v>80274</v>
      </c>
      <c r="M87" s="5"/>
      <c r="N87" s="79"/>
      <c r="O87" s="86" t="s">
        <v>183</v>
      </c>
      <c r="P87" s="87"/>
      <c r="Q87" s="74"/>
      <c r="R87" s="26">
        <v>185260</v>
      </c>
      <c r="S87" s="27">
        <v>12</v>
      </c>
      <c r="T87" s="28">
        <f t="shared" si="30"/>
        <v>185272</v>
      </c>
      <c r="U87" s="29">
        <v>486481</v>
      </c>
      <c r="V87" s="29">
        <v>3354</v>
      </c>
      <c r="W87" s="26">
        <v>4121</v>
      </c>
      <c r="X87" s="28">
        <f t="shared" si="29"/>
        <v>675107</v>
      </c>
    </row>
    <row r="88" spans="1:24" ht="7.5" customHeight="1" x14ac:dyDescent="0.15">
      <c r="A88" s="5"/>
      <c r="B88" s="79"/>
      <c r="C88" s="96"/>
      <c r="D88" s="89"/>
      <c r="E88" s="30" t="s">
        <v>184</v>
      </c>
      <c r="F88" s="45">
        <v>7702</v>
      </c>
      <c r="G88" s="46">
        <v>0</v>
      </c>
      <c r="H88" s="47">
        <f>SUM(F88:G88)</f>
        <v>7702</v>
      </c>
      <c r="I88" s="48">
        <v>8290</v>
      </c>
      <c r="J88" s="48">
        <v>590</v>
      </c>
      <c r="K88" s="45">
        <v>2068</v>
      </c>
      <c r="L88" s="47">
        <f>SUM(H88:J88)</f>
        <v>16582</v>
      </c>
      <c r="M88" s="50"/>
      <c r="N88" s="79"/>
      <c r="O88" s="86" t="s">
        <v>185</v>
      </c>
      <c r="P88" s="87"/>
      <c r="Q88" s="74"/>
      <c r="R88" s="26">
        <v>124014</v>
      </c>
      <c r="S88" s="27">
        <v>14</v>
      </c>
      <c r="T88" s="28">
        <f t="shared" si="30"/>
        <v>124028</v>
      </c>
      <c r="U88" s="51">
        <v>325682</v>
      </c>
      <c r="V88" s="51">
        <v>1813</v>
      </c>
      <c r="W88" s="26">
        <v>2656</v>
      </c>
      <c r="X88" s="28">
        <f t="shared" si="29"/>
        <v>451523</v>
      </c>
    </row>
    <row r="89" spans="1:24" ht="7.5" customHeight="1" x14ac:dyDescent="0.15">
      <c r="A89" s="5"/>
      <c r="B89" s="79"/>
      <c r="C89" s="96"/>
      <c r="D89" s="89"/>
      <c r="E89" s="30" t="s">
        <v>186</v>
      </c>
      <c r="F89" s="26">
        <v>9611</v>
      </c>
      <c r="G89" s="27">
        <v>5</v>
      </c>
      <c r="H89" s="28">
        <f t="shared" si="23"/>
        <v>9616</v>
      </c>
      <c r="I89" s="29">
        <v>18544</v>
      </c>
      <c r="J89" s="29">
        <v>335</v>
      </c>
      <c r="K89" s="26">
        <v>1922</v>
      </c>
      <c r="L89" s="28">
        <f t="shared" si="24"/>
        <v>28495</v>
      </c>
      <c r="M89" s="50"/>
      <c r="N89" s="79"/>
      <c r="O89" s="86" t="s">
        <v>187</v>
      </c>
      <c r="P89" s="87"/>
      <c r="Q89" s="74"/>
      <c r="R89" s="26">
        <v>142864</v>
      </c>
      <c r="S89" s="27">
        <v>6</v>
      </c>
      <c r="T89" s="28">
        <f t="shared" si="30"/>
        <v>142870</v>
      </c>
      <c r="U89" s="51">
        <v>324528</v>
      </c>
      <c r="V89" s="51">
        <v>1722</v>
      </c>
      <c r="W89" s="52">
        <v>2228</v>
      </c>
      <c r="X89" s="28">
        <f t="shared" si="29"/>
        <v>469120</v>
      </c>
    </row>
    <row r="90" spans="1:24" ht="7.5" customHeight="1" x14ac:dyDescent="0.15">
      <c r="A90" s="5"/>
      <c r="B90" s="79"/>
      <c r="C90" s="96"/>
      <c r="D90" s="89"/>
      <c r="E90" s="30" t="s">
        <v>188</v>
      </c>
      <c r="F90" s="40">
        <v>15406</v>
      </c>
      <c r="G90" s="27">
        <v>3</v>
      </c>
      <c r="H90" s="28">
        <f t="shared" si="23"/>
        <v>15409</v>
      </c>
      <c r="I90" s="40">
        <v>25397</v>
      </c>
      <c r="J90" s="40">
        <v>598</v>
      </c>
      <c r="K90" s="40">
        <v>3404</v>
      </c>
      <c r="L90" s="28">
        <f t="shared" si="24"/>
        <v>41404</v>
      </c>
      <c r="M90" s="50"/>
      <c r="N90" s="79"/>
      <c r="O90" s="91" t="s">
        <v>189</v>
      </c>
      <c r="P90" s="73" t="s">
        <v>190</v>
      </c>
      <c r="Q90" s="74"/>
      <c r="R90" s="26">
        <v>191421</v>
      </c>
      <c r="S90" s="27">
        <v>11</v>
      </c>
      <c r="T90" s="28">
        <f t="shared" si="30"/>
        <v>191432</v>
      </c>
      <c r="U90" s="51">
        <v>441156</v>
      </c>
      <c r="V90" s="51">
        <v>2221</v>
      </c>
      <c r="W90" s="52">
        <v>3493</v>
      </c>
      <c r="X90" s="28">
        <f t="shared" si="29"/>
        <v>634809</v>
      </c>
    </row>
    <row r="91" spans="1:24" ht="7.5" customHeight="1" x14ac:dyDescent="0.15">
      <c r="B91" s="79"/>
      <c r="C91" s="96"/>
      <c r="D91" s="90"/>
      <c r="E91" s="30" t="s">
        <v>10</v>
      </c>
      <c r="F91" s="40">
        <f>SUM(F87:F90)</f>
        <v>63958</v>
      </c>
      <c r="G91" s="27">
        <f>SUM(G87:G90)</f>
        <v>13</v>
      </c>
      <c r="H91" s="28">
        <f t="shared" si="23"/>
        <v>63971</v>
      </c>
      <c r="I91" s="40">
        <f>SUM(I87:I90)</f>
        <v>100188</v>
      </c>
      <c r="J91" s="40">
        <f>SUM(J87:J90)</f>
        <v>2596</v>
      </c>
      <c r="K91" s="40">
        <f>SUM(K87:K90)</f>
        <v>12973</v>
      </c>
      <c r="L91" s="28">
        <f t="shared" si="24"/>
        <v>166755</v>
      </c>
      <c r="M91" s="50"/>
      <c r="N91" s="79"/>
      <c r="O91" s="92"/>
      <c r="P91" s="93" t="s">
        <v>191</v>
      </c>
      <c r="Q91" s="94"/>
      <c r="R91" s="26">
        <f t="shared" ref="R91:W91" si="32">SUM(R105:R106)</f>
        <v>24471</v>
      </c>
      <c r="S91" s="52">
        <f t="shared" si="32"/>
        <v>0</v>
      </c>
      <c r="T91" s="28">
        <f t="shared" si="32"/>
        <v>24471</v>
      </c>
      <c r="U91" s="51">
        <f t="shared" si="32"/>
        <v>35738</v>
      </c>
      <c r="V91" s="51">
        <f t="shared" si="32"/>
        <v>284</v>
      </c>
      <c r="W91" s="52">
        <f t="shared" si="32"/>
        <v>400</v>
      </c>
      <c r="X91" s="28">
        <f t="shared" si="29"/>
        <v>60493</v>
      </c>
    </row>
    <row r="92" spans="1:24" ht="7.5" customHeight="1" x14ac:dyDescent="0.15">
      <c r="B92" s="79"/>
      <c r="C92" s="96"/>
      <c r="D92" s="73" t="s">
        <v>192</v>
      </c>
      <c r="E92" s="74"/>
      <c r="F92" s="26">
        <v>48860</v>
      </c>
      <c r="G92" s="27">
        <v>13</v>
      </c>
      <c r="H92" s="28">
        <f t="shared" si="23"/>
        <v>48873</v>
      </c>
      <c r="I92" s="29">
        <v>152469</v>
      </c>
      <c r="J92" s="29">
        <v>1110</v>
      </c>
      <c r="K92" s="26">
        <v>4381</v>
      </c>
      <c r="L92" s="28">
        <f t="shared" si="24"/>
        <v>202452</v>
      </c>
      <c r="M92" s="50"/>
      <c r="N92" s="79"/>
      <c r="O92" s="66" t="s">
        <v>40</v>
      </c>
      <c r="P92" s="67"/>
      <c r="Q92" s="68"/>
      <c r="R92" s="34">
        <f>SUM(R79:R91)</f>
        <v>1216734</v>
      </c>
      <c r="S92" s="37">
        <f>SUM(S79:S91)</f>
        <v>93</v>
      </c>
      <c r="T92" s="36">
        <f t="shared" ref="T92:T97" si="33">SUM(R92:S92)</f>
        <v>1216827</v>
      </c>
      <c r="U92" s="44">
        <f>SUM(U79:U91)</f>
        <v>3295474</v>
      </c>
      <c r="V92" s="44">
        <f>SUM(V79:V91)</f>
        <v>18412</v>
      </c>
      <c r="W92" s="35">
        <f>SUM(W79:W91)</f>
        <v>34056</v>
      </c>
      <c r="X92" s="36">
        <f t="shared" si="29"/>
        <v>4530713</v>
      </c>
    </row>
    <row r="93" spans="1:24" ht="7.5" customHeight="1" x14ac:dyDescent="0.15">
      <c r="B93" s="79"/>
      <c r="C93" s="97"/>
      <c r="D93" s="73" t="s">
        <v>193</v>
      </c>
      <c r="E93" s="74"/>
      <c r="F93" s="26">
        <v>76722</v>
      </c>
      <c r="G93" s="27">
        <v>21</v>
      </c>
      <c r="H93" s="28">
        <f t="shared" si="23"/>
        <v>76743</v>
      </c>
      <c r="I93" s="29">
        <v>201663</v>
      </c>
      <c r="J93" s="29">
        <v>1933</v>
      </c>
      <c r="K93" s="26">
        <v>9471</v>
      </c>
      <c r="L93" s="28">
        <f t="shared" si="24"/>
        <v>280339</v>
      </c>
      <c r="N93" s="69" t="s">
        <v>194</v>
      </c>
      <c r="O93" s="80" t="s">
        <v>195</v>
      </c>
      <c r="P93" s="81"/>
      <c r="Q93" s="82"/>
      <c r="R93" s="14">
        <v>122113</v>
      </c>
      <c r="S93" s="15">
        <v>3</v>
      </c>
      <c r="T93" s="16">
        <f t="shared" si="33"/>
        <v>122116</v>
      </c>
      <c r="U93" s="53">
        <v>444056</v>
      </c>
      <c r="V93" s="17">
        <v>2544</v>
      </c>
      <c r="W93" s="14">
        <v>3088</v>
      </c>
      <c r="X93" s="16">
        <f t="shared" si="29"/>
        <v>568716</v>
      </c>
    </row>
    <row r="94" spans="1:24" ht="7.5" customHeight="1" x14ac:dyDescent="0.15">
      <c r="B94" s="79"/>
      <c r="C94" s="78" t="s">
        <v>196</v>
      </c>
      <c r="D94" s="83" t="s">
        <v>196</v>
      </c>
      <c r="E94" s="25" t="s">
        <v>197</v>
      </c>
      <c r="F94" s="26">
        <v>112984</v>
      </c>
      <c r="G94" s="27">
        <v>24</v>
      </c>
      <c r="H94" s="28">
        <f t="shared" si="23"/>
        <v>113008</v>
      </c>
      <c r="I94" s="29">
        <v>282912</v>
      </c>
      <c r="J94" s="29">
        <v>3594</v>
      </c>
      <c r="K94" s="26">
        <v>14649</v>
      </c>
      <c r="L94" s="28">
        <f t="shared" si="24"/>
        <v>399514</v>
      </c>
      <c r="N94" s="79"/>
      <c r="O94" s="86" t="s">
        <v>198</v>
      </c>
      <c r="P94" s="87"/>
      <c r="Q94" s="74"/>
      <c r="R94" s="26">
        <v>11908</v>
      </c>
      <c r="S94" s="27">
        <v>0</v>
      </c>
      <c r="T94" s="28">
        <f t="shared" si="33"/>
        <v>11908</v>
      </c>
      <c r="U94" s="29">
        <v>22747</v>
      </c>
      <c r="V94" s="29">
        <v>240</v>
      </c>
      <c r="W94" s="26">
        <v>148</v>
      </c>
      <c r="X94" s="28">
        <f t="shared" si="29"/>
        <v>34895</v>
      </c>
    </row>
    <row r="95" spans="1:24" ht="7.5" customHeight="1" x14ac:dyDescent="0.15">
      <c r="B95" s="79"/>
      <c r="C95" s="78"/>
      <c r="D95" s="84"/>
      <c r="E95" s="25" t="s">
        <v>199</v>
      </c>
      <c r="F95" s="26">
        <v>28775</v>
      </c>
      <c r="G95" s="27">
        <v>5</v>
      </c>
      <c r="H95" s="28">
        <f t="shared" si="23"/>
        <v>28780</v>
      </c>
      <c r="I95" s="29">
        <v>57260</v>
      </c>
      <c r="J95" s="29">
        <v>1023</v>
      </c>
      <c r="K95" s="26">
        <v>5040</v>
      </c>
      <c r="L95" s="28">
        <f t="shared" si="24"/>
        <v>87063</v>
      </c>
      <c r="N95" s="79"/>
      <c r="O95" s="86" t="s">
        <v>200</v>
      </c>
      <c r="P95" s="87"/>
      <c r="Q95" s="74"/>
      <c r="R95" s="26">
        <v>11126</v>
      </c>
      <c r="S95" s="27">
        <v>0</v>
      </c>
      <c r="T95" s="28">
        <f t="shared" si="33"/>
        <v>11126</v>
      </c>
      <c r="U95" s="29">
        <v>20121</v>
      </c>
      <c r="V95" s="29">
        <v>194</v>
      </c>
      <c r="W95" s="26">
        <v>207</v>
      </c>
      <c r="X95" s="28">
        <f t="shared" si="29"/>
        <v>31441</v>
      </c>
    </row>
    <row r="96" spans="1:24" ht="7.5" customHeight="1" x14ac:dyDescent="0.15">
      <c r="B96" s="79"/>
      <c r="C96" s="78"/>
      <c r="D96" s="85"/>
      <c r="E96" s="25" t="s">
        <v>10</v>
      </c>
      <c r="F96" s="26">
        <f>SUM(F94:F95)</f>
        <v>141759</v>
      </c>
      <c r="G96" s="27">
        <f>SUM(G94:G95)</f>
        <v>29</v>
      </c>
      <c r="H96" s="28">
        <f t="shared" si="23"/>
        <v>141788</v>
      </c>
      <c r="I96" s="29">
        <f>SUM(I94:I95)</f>
        <v>340172</v>
      </c>
      <c r="J96" s="29">
        <f>SUM(J94:J95)</f>
        <v>4617</v>
      </c>
      <c r="K96" s="26">
        <f>SUM(K94:K95)</f>
        <v>19689</v>
      </c>
      <c r="L96" s="28">
        <f t="shared" si="24"/>
        <v>486577</v>
      </c>
      <c r="N96" s="70"/>
      <c r="O96" s="66" t="s">
        <v>40</v>
      </c>
      <c r="P96" s="67"/>
      <c r="Q96" s="68"/>
      <c r="R96" s="34">
        <f>SUM(R93:R95)</f>
        <v>145147</v>
      </c>
      <c r="S96" s="37">
        <f>SUM(S93:S95)</f>
        <v>3</v>
      </c>
      <c r="T96" s="36">
        <f t="shared" si="33"/>
        <v>145150</v>
      </c>
      <c r="U96" s="38">
        <f>SUM(U93:U95)</f>
        <v>486924</v>
      </c>
      <c r="V96" s="38">
        <f>SUM(V93:V95)</f>
        <v>2978</v>
      </c>
      <c r="W96" s="34">
        <f>SUM(W93:W95)</f>
        <v>3443</v>
      </c>
      <c r="X96" s="36">
        <f t="shared" si="29"/>
        <v>635052</v>
      </c>
    </row>
    <row r="97" spans="2:24" ht="7.5" customHeight="1" x14ac:dyDescent="0.15">
      <c r="B97" s="79"/>
      <c r="C97" s="78"/>
      <c r="D97" s="73" t="s">
        <v>201</v>
      </c>
      <c r="E97" s="74"/>
      <c r="F97" s="26">
        <v>76142</v>
      </c>
      <c r="G97" s="27">
        <v>10</v>
      </c>
      <c r="H97" s="28">
        <f t="shared" si="23"/>
        <v>76152</v>
      </c>
      <c r="I97" s="29">
        <v>231915</v>
      </c>
      <c r="J97" s="29">
        <v>1663</v>
      </c>
      <c r="K97" s="26">
        <v>4922</v>
      </c>
      <c r="L97" s="28">
        <f t="shared" si="24"/>
        <v>309730</v>
      </c>
      <c r="N97" s="75" t="s">
        <v>202</v>
      </c>
      <c r="O97" s="76"/>
      <c r="P97" s="76"/>
      <c r="Q97" s="77"/>
      <c r="R97" s="55">
        <f>SUM(F42,F21,F102,R18,R44,R58,R71,R78,R92,R96)</f>
        <v>8409016</v>
      </c>
      <c r="S97" s="55">
        <f>SUM(G42,G21,G102,S18,S44,S58,S71,S78,S92,S96)</f>
        <v>1183</v>
      </c>
      <c r="T97" s="56">
        <f t="shared" si="33"/>
        <v>8410199</v>
      </c>
      <c r="U97" s="57">
        <f>SUM(I42,I21,I102,U18,U44,U58,U71,U78,U92,U96)</f>
        <v>23632164</v>
      </c>
      <c r="V97" s="57">
        <f>SUM(J42,J21,J102,V18,V44,V58,V71,V78,V92,V96)</f>
        <v>159956</v>
      </c>
      <c r="W97" s="58">
        <f>SUM(K42,K21,K102,W18,W44,W58,W71,W78,W92,W96)</f>
        <v>374432</v>
      </c>
      <c r="X97" s="56">
        <f t="shared" si="29"/>
        <v>32202319</v>
      </c>
    </row>
    <row r="98" spans="2:24" ht="7.5" customHeight="1" x14ac:dyDescent="0.15">
      <c r="B98" s="79"/>
      <c r="C98" s="78"/>
      <c r="D98" s="73" t="s">
        <v>203</v>
      </c>
      <c r="E98" s="74"/>
      <c r="F98" s="26">
        <v>67539</v>
      </c>
      <c r="G98" s="27">
        <v>19</v>
      </c>
      <c r="H98" s="28">
        <f t="shared" si="23"/>
        <v>67558</v>
      </c>
      <c r="I98" s="29">
        <v>208231</v>
      </c>
      <c r="J98" s="29">
        <v>1669</v>
      </c>
      <c r="K98" s="26">
        <v>6989</v>
      </c>
      <c r="L98" s="28">
        <f t="shared" si="24"/>
        <v>277458</v>
      </c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</row>
    <row r="99" spans="2:24" ht="7.5" customHeight="1" x14ac:dyDescent="0.15">
      <c r="B99" s="79"/>
      <c r="C99" s="78" t="s">
        <v>204</v>
      </c>
      <c r="D99" s="73" t="s">
        <v>205</v>
      </c>
      <c r="E99" s="74"/>
      <c r="F99" s="26">
        <v>98685</v>
      </c>
      <c r="G99" s="27">
        <v>24</v>
      </c>
      <c r="H99" s="28">
        <f t="shared" si="23"/>
        <v>98709</v>
      </c>
      <c r="I99" s="29">
        <v>207647</v>
      </c>
      <c r="J99" s="29">
        <v>1480</v>
      </c>
      <c r="K99" s="26">
        <v>2075</v>
      </c>
      <c r="L99" s="28">
        <f t="shared" si="24"/>
        <v>307836</v>
      </c>
      <c r="N99" s="50"/>
      <c r="O99" s="50"/>
      <c r="P99" s="59"/>
      <c r="Q99" s="59"/>
      <c r="R99" s="60"/>
      <c r="S99" s="60"/>
      <c r="T99" s="60"/>
      <c r="U99" s="60"/>
      <c r="V99" s="60"/>
      <c r="W99" s="60"/>
      <c r="X99" s="60"/>
    </row>
    <row r="100" spans="2:24" ht="7.5" customHeight="1" x14ac:dyDescent="0.15">
      <c r="B100" s="79"/>
      <c r="C100" s="78"/>
      <c r="D100" s="73" t="s">
        <v>206</v>
      </c>
      <c r="E100" s="74"/>
      <c r="F100" s="26">
        <v>11557</v>
      </c>
      <c r="G100" s="27">
        <v>4</v>
      </c>
      <c r="H100" s="28">
        <f t="shared" si="23"/>
        <v>11561</v>
      </c>
      <c r="I100" s="29">
        <v>27690</v>
      </c>
      <c r="J100" s="29">
        <v>223</v>
      </c>
      <c r="K100" s="26">
        <v>155</v>
      </c>
      <c r="L100" s="28">
        <f t="shared" si="24"/>
        <v>39474</v>
      </c>
      <c r="N100" s="50"/>
      <c r="O100" s="50"/>
      <c r="P100" s="59"/>
      <c r="Q100" s="59"/>
      <c r="R100" s="60"/>
      <c r="S100" s="60"/>
      <c r="T100" s="60"/>
      <c r="U100" s="60"/>
      <c r="V100" s="60"/>
      <c r="W100" s="60"/>
      <c r="X100" s="60"/>
    </row>
    <row r="101" spans="2:24" ht="7.5" customHeight="1" x14ac:dyDescent="0.15">
      <c r="B101" s="79"/>
      <c r="C101" s="78"/>
      <c r="D101" s="73" t="s">
        <v>10</v>
      </c>
      <c r="E101" s="74"/>
      <c r="F101" s="40">
        <f>SUM(F99:F100)</f>
        <v>110242</v>
      </c>
      <c r="G101" s="27">
        <f>SUM(G99:G100)</f>
        <v>28</v>
      </c>
      <c r="H101" s="28">
        <f t="shared" si="23"/>
        <v>110270</v>
      </c>
      <c r="I101" s="26">
        <f>SUM(I99:I100)</f>
        <v>235337</v>
      </c>
      <c r="J101" s="26">
        <f>SUM(J99:J100)</f>
        <v>1703</v>
      </c>
      <c r="K101" s="26">
        <f>SUM(K99:K100)</f>
        <v>2230</v>
      </c>
      <c r="L101" s="28">
        <f t="shared" si="24"/>
        <v>347310</v>
      </c>
      <c r="N101" s="50"/>
      <c r="O101" s="50"/>
      <c r="P101" s="59"/>
      <c r="Q101" s="59"/>
      <c r="R101" s="60"/>
      <c r="S101" s="60"/>
      <c r="T101" s="60"/>
      <c r="U101" s="60"/>
      <c r="V101" s="60"/>
      <c r="W101" s="60"/>
      <c r="X101" s="60"/>
    </row>
    <row r="102" spans="2:24" ht="7.5" customHeight="1" x14ac:dyDescent="0.15">
      <c r="B102" s="70"/>
      <c r="C102" s="66" t="s">
        <v>40</v>
      </c>
      <c r="D102" s="67"/>
      <c r="E102" s="68"/>
      <c r="F102" s="43">
        <f>SUM(F43,F46,F50:F51,F55,F58,F61,F64:F65,F68,F72,F75,F79,F82,F86,F91:F93,F96:F98,F101)</f>
        <v>1963958</v>
      </c>
      <c r="G102" s="37">
        <f>SUM(G43,G46,G50:G51,G55,G58,G61,G64:G65,G68,G72,G75,G79,G82,G86,G91:G93,G96:G98,G101)</f>
        <v>333</v>
      </c>
      <c r="H102" s="36">
        <f t="shared" si="23"/>
        <v>1964291</v>
      </c>
      <c r="I102" s="34">
        <f>SUM(I43,I46,I50:I51,I55,I58,I61,I64:I65,I68,I72,I75,I79,I82,I86,I91:I93,I96:I98,I101)</f>
        <v>5397818</v>
      </c>
      <c r="J102" s="34">
        <f>SUM(J43,J46,J50:J51,J55,J58,J61,J64:J65,J68,J72,J75,J79,J82,J86,J91:J93,J96:J98,J101)</f>
        <v>41206</v>
      </c>
      <c r="K102" s="34">
        <f>SUM(K43,K46,K50:K51,K55,K58,K61,K64:K65,K68,K72,K75,K79,K82,K86,K91:K93,K96:K98,K101)</f>
        <v>145901</v>
      </c>
      <c r="L102" s="36">
        <f t="shared" si="24"/>
        <v>7403315</v>
      </c>
      <c r="N102" s="50"/>
      <c r="O102" s="50"/>
      <c r="P102" s="59"/>
      <c r="Q102" s="59"/>
      <c r="R102" s="60"/>
      <c r="S102" s="60"/>
      <c r="T102" s="60"/>
      <c r="U102" s="60"/>
      <c r="V102" s="60"/>
      <c r="W102" s="60"/>
      <c r="X102" s="60"/>
    </row>
    <row r="103" spans="2:24" x14ac:dyDescent="0.15">
      <c r="B103" s="5"/>
      <c r="C103" s="5"/>
      <c r="D103" s="6"/>
      <c r="E103" s="6"/>
      <c r="F103" s="7"/>
      <c r="G103" s="7"/>
      <c r="H103" s="7"/>
      <c r="I103" s="7"/>
      <c r="J103" s="7"/>
      <c r="K103" s="7"/>
      <c r="L103" s="7"/>
      <c r="N103" s="61"/>
      <c r="O103" s="62"/>
      <c r="P103" s="61"/>
      <c r="Q103" s="63"/>
      <c r="R103" s="60"/>
      <c r="S103" s="60"/>
      <c r="T103" s="60"/>
      <c r="U103" s="60"/>
      <c r="V103" s="60"/>
      <c r="W103" s="60"/>
      <c r="X103" s="60"/>
    </row>
    <row r="104" spans="2:24" x14ac:dyDescent="0.15">
      <c r="B104" s="5"/>
      <c r="C104" s="5"/>
      <c r="D104" s="6"/>
      <c r="E104" s="6"/>
      <c r="F104" s="7"/>
      <c r="G104" s="7"/>
      <c r="H104" s="7"/>
      <c r="I104" s="7"/>
      <c r="J104" s="7"/>
      <c r="K104" s="7"/>
      <c r="L104" s="7"/>
      <c r="N104" s="61"/>
      <c r="O104" s="62"/>
      <c r="P104" s="61"/>
      <c r="Q104" s="63"/>
      <c r="R104" s="60"/>
      <c r="S104" s="60"/>
      <c r="T104" s="60"/>
      <c r="U104" s="60"/>
      <c r="V104" s="60"/>
      <c r="W104" s="60"/>
      <c r="X104" s="60"/>
    </row>
    <row r="105" spans="2:24" ht="19.5" hidden="1" customHeight="1" x14ac:dyDescent="0.15">
      <c r="B105" s="5"/>
      <c r="C105" s="5"/>
      <c r="D105" s="6"/>
      <c r="E105" s="6"/>
      <c r="F105" s="7"/>
      <c r="G105" s="7"/>
      <c r="H105" s="7"/>
      <c r="I105" s="7"/>
      <c r="J105" s="7"/>
      <c r="K105" s="7"/>
      <c r="L105" s="7"/>
      <c r="N105" s="69" t="s">
        <v>207</v>
      </c>
      <c r="O105" s="71" t="s">
        <v>189</v>
      </c>
      <c r="P105" s="69" t="s">
        <v>208</v>
      </c>
      <c r="Q105" s="54" t="s">
        <v>189</v>
      </c>
      <c r="R105" s="64">
        <v>718</v>
      </c>
      <c r="S105" s="64">
        <v>0</v>
      </c>
      <c r="T105" s="64">
        <f>SUM(R105:S105)</f>
        <v>718</v>
      </c>
      <c r="U105" s="64">
        <v>312</v>
      </c>
      <c r="V105" s="64">
        <v>3</v>
      </c>
      <c r="W105" s="64">
        <v>12</v>
      </c>
      <c r="X105" s="64">
        <f t="shared" ref="X105:X106" si="34">SUM(T105:V105)</f>
        <v>1033</v>
      </c>
    </row>
    <row r="106" spans="2:24" hidden="1" x14ac:dyDescent="0.15">
      <c r="B106" s="5"/>
      <c r="C106" s="5"/>
      <c r="D106" s="6"/>
      <c r="E106" s="6"/>
      <c r="F106" s="7"/>
      <c r="G106" s="7"/>
      <c r="H106" s="7"/>
      <c r="I106" s="7"/>
      <c r="J106" s="7"/>
      <c r="K106" s="7"/>
      <c r="L106" s="7"/>
      <c r="N106" s="70"/>
      <c r="O106" s="72"/>
      <c r="P106" s="70"/>
      <c r="Q106" s="54" t="s">
        <v>209</v>
      </c>
      <c r="R106" s="64">
        <v>23753</v>
      </c>
      <c r="S106" s="64">
        <v>0</v>
      </c>
      <c r="T106" s="64">
        <f>SUM(R106:S106)</f>
        <v>23753</v>
      </c>
      <c r="U106" s="64">
        <v>35426</v>
      </c>
      <c r="V106" s="64">
        <v>281</v>
      </c>
      <c r="W106" s="64">
        <v>388</v>
      </c>
      <c r="X106" s="64">
        <f t="shared" si="34"/>
        <v>59460</v>
      </c>
    </row>
    <row r="107" spans="2:24" x14ac:dyDescent="0.15">
      <c r="B107" s="5"/>
      <c r="C107" s="5"/>
      <c r="D107" s="6"/>
      <c r="E107" s="6"/>
      <c r="F107" s="7"/>
      <c r="G107" s="7"/>
      <c r="H107" s="7"/>
      <c r="I107" s="7"/>
      <c r="J107" s="7"/>
      <c r="K107" s="7"/>
      <c r="L107" s="7"/>
    </row>
  </sheetData>
  <mergeCells count="189">
    <mergeCell ref="B6:B21"/>
    <mergeCell ref="C6:E6"/>
    <mergeCell ref="C7:E7"/>
    <mergeCell ref="C8:E8"/>
    <mergeCell ref="O8:Q8"/>
    <mergeCell ref="C9:C11"/>
    <mergeCell ref="D9:E9"/>
    <mergeCell ref="B1:L1"/>
    <mergeCell ref="F4:H4"/>
    <mergeCell ref="I4:I5"/>
    <mergeCell ref="J4:J5"/>
    <mergeCell ref="K4:L4"/>
    <mergeCell ref="N4:N18"/>
    <mergeCell ref="C12:C14"/>
    <mergeCell ref="D12:E12"/>
    <mergeCell ref="C18:C20"/>
    <mergeCell ref="D18:E18"/>
    <mergeCell ref="O9:O11"/>
    <mergeCell ref="P9:Q9"/>
    <mergeCell ref="D10:E10"/>
    <mergeCell ref="P10:Q10"/>
    <mergeCell ref="D11:E11"/>
    <mergeCell ref="P11:Q11"/>
    <mergeCell ref="O4:O7"/>
    <mergeCell ref="P4:Q4"/>
    <mergeCell ref="P5:P7"/>
    <mergeCell ref="O12:O17"/>
    <mergeCell ref="P12:Q12"/>
    <mergeCell ref="D13:E13"/>
    <mergeCell ref="P13:P17"/>
    <mergeCell ref="D14:E14"/>
    <mergeCell ref="C15:C17"/>
    <mergeCell ref="D15:E15"/>
    <mergeCell ref="D16:E16"/>
    <mergeCell ref="D17:E17"/>
    <mergeCell ref="O18:Q18"/>
    <mergeCell ref="D19:E19"/>
    <mergeCell ref="N19:N44"/>
    <mergeCell ref="O19:Q19"/>
    <mergeCell ref="D20:E20"/>
    <mergeCell ref="O20:O22"/>
    <mergeCell ref="P20:Q20"/>
    <mergeCell ref="C21:E21"/>
    <mergeCell ref="P21:Q21"/>
    <mergeCell ref="D26:E26"/>
    <mergeCell ref="D27:E27"/>
    <mergeCell ref="D28:E28"/>
    <mergeCell ref="D29:E29"/>
    <mergeCell ref="O29:O38"/>
    <mergeCell ref="P29:Q29"/>
    <mergeCell ref="C30:C32"/>
    <mergeCell ref="D30:E30"/>
    <mergeCell ref="P30:Q30"/>
    <mergeCell ref="D31:E31"/>
    <mergeCell ref="P31:P34"/>
    <mergeCell ref="O23:O28"/>
    <mergeCell ref="P23:Q23"/>
    <mergeCell ref="P24:Q24"/>
    <mergeCell ref="D25:E25"/>
    <mergeCell ref="P25:P28"/>
    <mergeCell ref="C26:C29"/>
    <mergeCell ref="D32:E32"/>
    <mergeCell ref="C33:E33"/>
    <mergeCell ref="C34:C35"/>
    <mergeCell ref="D34:E34"/>
    <mergeCell ref="D35:E35"/>
    <mergeCell ref="P35:P38"/>
    <mergeCell ref="C36:C41"/>
    <mergeCell ref="D36:D40"/>
    <mergeCell ref="O39:O43"/>
    <mergeCell ref="P39:Q39"/>
    <mergeCell ref="P40:Q40"/>
    <mergeCell ref="D41:E41"/>
    <mergeCell ref="P41:Q41"/>
    <mergeCell ref="C42:E42"/>
    <mergeCell ref="P42:Q42"/>
    <mergeCell ref="B43:B102"/>
    <mergeCell ref="C43:C46"/>
    <mergeCell ref="D43:E43"/>
    <mergeCell ref="P43:Q43"/>
    <mergeCell ref="D44:D46"/>
    <mergeCell ref="B22:B42"/>
    <mergeCell ref="C22:C25"/>
    <mergeCell ref="D22:D24"/>
    <mergeCell ref="P22:Q22"/>
    <mergeCell ref="O44:Q44"/>
    <mergeCell ref="N45:N58"/>
    <mergeCell ref="O45:Q45"/>
    <mergeCell ref="O46:Q46"/>
    <mergeCell ref="C47:C51"/>
    <mergeCell ref="D47:D50"/>
    <mergeCell ref="O47:O51"/>
    <mergeCell ref="P47:Q47"/>
    <mergeCell ref="P48:Q48"/>
    <mergeCell ref="P49:P51"/>
    <mergeCell ref="D51:E51"/>
    <mergeCell ref="C52:C55"/>
    <mergeCell ref="D52:E52"/>
    <mergeCell ref="O52:O54"/>
    <mergeCell ref="P52:Q52"/>
    <mergeCell ref="D53:E53"/>
    <mergeCell ref="P53:Q53"/>
    <mergeCell ref="D54:E54"/>
    <mergeCell ref="P54:Q54"/>
    <mergeCell ref="D55:E55"/>
    <mergeCell ref="O55:Q55"/>
    <mergeCell ref="C56:C65"/>
    <mergeCell ref="D56:D58"/>
    <mergeCell ref="O56:O57"/>
    <mergeCell ref="P56:Q56"/>
    <mergeCell ref="P57:Q57"/>
    <mergeCell ref="O58:Q58"/>
    <mergeCell ref="D59:D61"/>
    <mergeCell ref="N59:N71"/>
    <mergeCell ref="O59:Q59"/>
    <mergeCell ref="O60:O62"/>
    <mergeCell ref="P60:Q60"/>
    <mergeCell ref="P61:Q61"/>
    <mergeCell ref="D62:D64"/>
    <mergeCell ref="P62:Q62"/>
    <mergeCell ref="O63:O65"/>
    <mergeCell ref="P63:Q63"/>
    <mergeCell ref="P64:Q64"/>
    <mergeCell ref="D65:E65"/>
    <mergeCell ref="P65:Q65"/>
    <mergeCell ref="O71:Q71"/>
    <mergeCell ref="N72:N78"/>
    <mergeCell ref="O72:Q72"/>
    <mergeCell ref="D73:D75"/>
    <mergeCell ref="O73:O75"/>
    <mergeCell ref="P73:Q73"/>
    <mergeCell ref="P74:Q74"/>
    <mergeCell ref="P75:Q75"/>
    <mergeCell ref="D76:D79"/>
    <mergeCell ref="O76:Q76"/>
    <mergeCell ref="D69:D72"/>
    <mergeCell ref="P69:Q69"/>
    <mergeCell ref="P70:Q70"/>
    <mergeCell ref="O77:Q77"/>
    <mergeCell ref="O78:Q78"/>
    <mergeCell ref="N79:N92"/>
    <mergeCell ref="O79:O82"/>
    <mergeCell ref="P79:Q79"/>
    <mergeCell ref="C80:C93"/>
    <mergeCell ref="D80:D82"/>
    <mergeCell ref="P80:Q80"/>
    <mergeCell ref="P81:Q81"/>
    <mergeCell ref="P82:Q82"/>
    <mergeCell ref="C66:C79"/>
    <mergeCell ref="D66:D68"/>
    <mergeCell ref="O66:O67"/>
    <mergeCell ref="P66:Q66"/>
    <mergeCell ref="P67:Q67"/>
    <mergeCell ref="O68:O70"/>
    <mergeCell ref="P68:Q68"/>
    <mergeCell ref="D87:D91"/>
    <mergeCell ref="O87:Q87"/>
    <mergeCell ref="O88:Q88"/>
    <mergeCell ref="O89:Q89"/>
    <mergeCell ref="O90:O91"/>
    <mergeCell ref="P90:Q90"/>
    <mergeCell ref="P91:Q91"/>
    <mergeCell ref="D83:D86"/>
    <mergeCell ref="O83:Q83"/>
    <mergeCell ref="O84:O86"/>
    <mergeCell ref="P84:Q84"/>
    <mergeCell ref="P85:Q85"/>
    <mergeCell ref="P86:Q86"/>
    <mergeCell ref="D92:E92"/>
    <mergeCell ref="O92:Q92"/>
    <mergeCell ref="D93:E93"/>
    <mergeCell ref="N93:N96"/>
    <mergeCell ref="O93:Q93"/>
    <mergeCell ref="C94:C98"/>
    <mergeCell ref="D94:D96"/>
    <mergeCell ref="O94:Q94"/>
    <mergeCell ref="O95:Q95"/>
    <mergeCell ref="O96:Q96"/>
    <mergeCell ref="C102:E102"/>
    <mergeCell ref="N105:N106"/>
    <mergeCell ref="O105:O106"/>
    <mergeCell ref="P105:P106"/>
    <mergeCell ref="D97:E97"/>
    <mergeCell ref="N97:Q97"/>
    <mergeCell ref="D98:E98"/>
    <mergeCell ref="C99:C101"/>
    <mergeCell ref="D99:E99"/>
    <mergeCell ref="D100:E100"/>
    <mergeCell ref="D101:E101"/>
  </mergeCells>
  <phoneticPr fontId="2"/>
  <printOptions horizontalCentered="1"/>
  <pageMargins left="0" right="0" top="0.19685039370078741" bottom="0.19685039370078741" header="0" footer="0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</vt:lpstr>
      <vt:lpstr>'202505'!Print_Area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2026-05-11T05:32:39Z</cp:lastPrinted>
  <dcterms:created xsi:type="dcterms:W3CDTF">2026-05-11T00:46:05Z</dcterms:created>
  <dcterms:modified xsi:type="dcterms:W3CDTF">2026-05-11T05:33:15Z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