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1_部内共有\01_部内共有\03_HP更新用データ格納\00_統計情報データ格納\17_R7年度\5_8月\03_検査対象軽自動車保有車両数(事務所別）\"/>
    </mc:Choice>
  </mc:AlternateContent>
  <xr:revisionPtr revIDLastSave="0" documentId="13_ncr:1_{91F270BD-DF4D-4651-B9B9-B4E7AE785703}" xr6:coauthVersionLast="47" xr6:coauthVersionMax="47" xr10:uidLastSave="{00000000-0000-0000-0000-000000000000}"/>
  <bookViews>
    <workbookView xWindow="0" yWindow="-16320" windowWidth="29040" windowHeight="15720" activeTab="4" xr2:uid="{B91A1A16-6444-40AA-B299-AD400A221FFA}"/>
  </bookViews>
  <sheets>
    <sheet name="令和7年4月" sheetId="1" r:id="rId1"/>
    <sheet name="令和7年5月" sheetId="2" r:id="rId2"/>
    <sheet name="令和7年6月" sheetId="3" r:id="rId3"/>
    <sheet name="令和7年7月" sheetId="4" r:id="rId4"/>
    <sheet name="令和7年8月" sheetId="5" r:id="rId5"/>
  </sheets>
  <externalReferences>
    <externalReference r:id="rId6"/>
  </externalReferences>
  <definedNames>
    <definedName name="autoexec" localSheetId="1">#REF!</definedName>
    <definedName name="autoexec" localSheetId="2">#REF!</definedName>
    <definedName name="autoexec" localSheetId="3">#REF!</definedName>
    <definedName name="autoexec" localSheetId="4">#REF!</definedName>
    <definedName name="autoexec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>#REF!</definedName>
    <definedName name="PA.1" localSheetId="1">#REF!</definedName>
    <definedName name="PA.1" localSheetId="2">#REF!</definedName>
    <definedName name="PA.1" localSheetId="3">#REF!</definedName>
    <definedName name="PA.1" localSheetId="4">#REF!</definedName>
    <definedName name="PA.1">#REF!</definedName>
    <definedName name="PA.2" localSheetId="1">#REF!</definedName>
    <definedName name="PA.2" localSheetId="2">#REF!</definedName>
    <definedName name="PA.2" localSheetId="3">#REF!</definedName>
    <definedName name="PA.2" localSheetId="4">#REF!</definedName>
    <definedName name="PA.2">#REF!</definedName>
    <definedName name="PA.3" localSheetId="1">#REF!</definedName>
    <definedName name="PA.3" localSheetId="2">#REF!</definedName>
    <definedName name="PA.3" localSheetId="3">#REF!</definedName>
    <definedName name="PA.3" localSheetId="4">#REF!</definedName>
    <definedName name="PA.3">#REF!</definedName>
    <definedName name="_xlnm.Print_Area" localSheetId="0">令和7年4月!$A$1:$X$98</definedName>
    <definedName name="_xlnm.Print_Area" localSheetId="1">令和7年5月!$A$1:$X$102</definedName>
    <definedName name="_xlnm.Print_Area" localSheetId="2">令和7年6月!$A$1:$X$102</definedName>
    <definedName name="_xlnm.Print_Area" localSheetId="3">令和7年7月!$A$1:$X$102</definedName>
    <definedName name="_xlnm.Print_Area" localSheetId="4">令和7年8月!$A$1:$X$102</definedName>
    <definedName name="RECORD" localSheetId="1">#REF!</definedName>
    <definedName name="RECORD" localSheetId="2">#REF!</definedName>
    <definedName name="RECORD" localSheetId="3">#REF!</definedName>
    <definedName name="RECORD" localSheetId="4">#REF!</definedName>
    <definedName name="RECORD">#REF!</definedName>
    <definedName name="スタ_ト" localSheetId="1">#REF!</definedName>
    <definedName name="スタ_ト" localSheetId="2">#REF!</definedName>
    <definedName name="スタ_ト" localSheetId="3">#REF!</definedName>
    <definedName name="スタ_ト" localSheetId="4">#REF!</definedName>
    <definedName name="スタ_ト">#REF!</definedName>
    <definedName name="ドライブ" localSheetId="1">#REF!</definedName>
    <definedName name="ドライブ" localSheetId="2">#REF!</definedName>
    <definedName name="ドライブ" localSheetId="3">#REF!</definedName>
    <definedName name="ドライブ" localSheetId="4">#REF!</definedName>
    <definedName name="ドライブ">#REF!</definedName>
    <definedName name="フアイル" localSheetId="1">#REF!</definedName>
    <definedName name="フアイル" localSheetId="2">#REF!</definedName>
    <definedName name="フアイル" localSheetId="3">#REF!</definedName>
    <definedName name="フアイル" localSheetId="4">#REF!</definedName>
    <definedName name="フアイル">#REF!</definedName>
    <definedName name="メニュ" localSheetId="1">#REF!</definedName>
    <definedName name="メニュ" localSheetId="2">#REF!</definedName>
    <definedName name="メニュ" localSheetId="3">#REF!</definedName>
    <definedName name="メニュ" localSheetId="4">#REF!</definedName>
    <definedName name="メニュ">#REF!</definedName>
    <definedName name="愛知" localSheetId="1">#REF!</definedName>
    <definedName name="愛知" localSheetId="2">#REF!</definedName>
    <definedName name="愛知" localSheetId="3">#REF!</definedName>
    <definedName name="愛知" localSheetId="4">#REF!</definedName>
    <definedName name="愛知">#REF!</definedName>
    <definedName name="愛知管内計" localSheetId="1">#REF!</definedName>
    <definedName name="愛知管内計" localSheetId="2">#REF!</definedName>
    <definedName name="愛知管内計" localSheetId="3">#REF!</definedName>
    <definedName name="愛知管内計" localSheetId="4">#REF!</definedName>
    <definedName name="愛知管内計">#REF!</definedName>
    <definedName name="印刷" localSheetId="1">#REF!</definedName>
    <definedName name="印刷" localSheetId="2">#REF!</definedName>
    <definedName name="印刷" localSheetId="3">#REF!</definedName>
    <definedName name="印刷" localSheetId="4">#REF!</definedName>
    <definedName name="印刷">#REF!</definedName>
    <definedName name="沖縄" localSheetId="1">#REF!</definedName>
    <definedName name="沖縄" localSheetId="2">#REF!</definedName>
    <definedName name="沖縄" localSheetId="3">#REF!</definedName>
    <definedName name="沖縄" localSheetId="4">#REF!</definedName>
    <definedName name="沖縄">#REF!</definedName>
    <definedName name="沖縄管内計" localSheetId="1">#REF!</definedName>
    <definedName name="沖縄管内計" localSheetId="2">#REF!</definedName>
    <definedName name="沖縄管内計" localSheetId="3">#REF!</definedName>
    <definedName name="沖縄管内計" localSheetId="4">#REF!</definedName>
    <definedName name="沖縄管内計">#REF!</definedName>
    <definedName name="記載事項変更.H" localSheetId="1">#REF!</definedName>
    <definedName name="記載事項変更.H" localSheetId="2">#REF!</definedName>
    <definedName name="記載事項変更.H" localSheetId="3">#REF!</definedName>
    <definedName name="記載事項変更.H" localSheetId="4">#REF!</definedName>
    <definedName name="記載事項変更.H">#REF!</definedName>
    <definedName name="記載事項変更.S" localSheetId="1">#REF!</definedName>
    <definedName name="記載事項変更.S" localSheetId="2">#REF!</definedName>
    <definedName name="記載事項変更.S" localSheetId="3">#REF!</definedName>
    <definedName name="記載事項変更.S" localSheetId="4">#REF!</definedName>
    <definedName name="記載事項変更.S">#REF!</definedName>
    <definedName name="宮城" localSheetId="1">#REF!</definedName>
    <definedName name="宮城" localSheetId="2">#REF!</definedName>
    <definedName name="宮城" localSheetId="3">#REF!</definedName>
    <definedName name="宮城" localSheetId="4">#REF!</definedName>
    <definedName name="宮城">#REF!</definedName>
    <definedName name="宮城管内計" localSheetId="1">#REF!</definedName>
    <definedName name="宮城管内計" localSheetId="2">#REF!</definedName>
    <definedName name="宮城管内計" localSheetId="3">#REF!</definedName>
    <definedName name="宮城管内計" localSheetId="4">#REF!</definedName>
    <definedName name="宮城管内計">#REF!</definedName>
    <definedName name="継続一般.H" localSheetId="1">#REF!</definedName>
    <definedName name="継続一般.H" localSheetId="2">#REF!</definedName>
    <definedName name="継続一般.H" localSheetId="3">#REF!</definedName>
    <definedName name="継続一般.H" localSheetId="4">#REF!</definedName>
    <definedName name="継続一般.H">#REF!</definedName>
    <definedName name="継続一般.S" localSheetId="1">#REF!</definedName>
    <definedName name="継続一般.S" localSheetId="2">#REF!</definedName>
    <definedName name="継続一般.S" localSheetId="3">#REF!</definedName>
    <definedName name="継続一般.S" localSheetId="4">#REF!</definedName>
    <definedName name="継続一般.S">#REF!</definedName>
    <definedName name="継続一般.再" localSheetId="1">#REF!</definedName>
    <definedName name="継続一般.再" localSheetId="2">#REF!</definedName>
    <definedName name="継続一般.再" localSheetId="3">#REF!</definedName>
    <definedName name="継続一般.再" localSheetId="4">#REF!</definedName>
    <definedName name="継続一般.再">#REF!</definedName>
    <definedName name="継続一般.無" localSheetId="1">#REF!</definedName>
    <definedName name="継続一般.無" localSheetId="2">#REF!</definedName>
    <definedName name="継続一般.無" localSheetId="3">#REF!</definedName>
    <definedName name="継続一般.無" localSheetId="4">#REF!</definedName>
    <definedName name="継続一般.無">#REF!</definedName>
    <definedName name="継続指定.H" localSheetId="1">#REF!</definedName>
    <definedName name="継続指定.H" localSheetId="2">#REF!</definedName>
    <definedName name="継続指定.H" localSheetId="3">#REF!</definedName>
    <definedName name="継続指定.H" localSheetId="4">#REF!</definedName>
    <definedName name="継続指定.H">#REF!</definedName>
    <definedName name="継続指定.S" localSheetId="1">#REF!</definedName>
    <definedName name="継続指定.S" localSheetId="2">#REF!</definedName>
    <definedName name="継続指定.S" localSheetId="3">#REF!</definedName>
    <definedName name="継続指定.S" localSheetId="4">#REF!</definedName>
    <definedName name="継続指定.S">#REF!</definedName>
    <definedName name="継続指定.無" localSheetId="1">#REF!</definedName>
    <definedName name="継続指定.無" localSheetId="2">#REF!</definedName>
    <definedName name="継続指定.無" localSheetId="3">#REF!</definedName>
    <definedName name="継続指定.無" localSheetId="4">#REF!</definedName>
    <definedName name="継続指定.無">#REF!</definedName>
    <definedName name="月" localSheetId="1">#REF!</definedName>
    <definedName name="月" localSheetId="2">#REF!</definedName>
    <definedName name="月" localSheetId="3">#REF!</definedName>
    <definedName name="月" localSheetId="4">#REF!</definedName>
    <definedName name="月">#REF!</definedName>
    <definedName name="月範囲" localSheetId="1">#REF!</definedName>
    <definedName name="月範囲" localSheetId="2">#REF!</definedName>
    <definedName name="月範囲" localSheetId="3">#REF!</definedName>
    <definedName name="月範囲" localSheetId="4">#REF!</definedName>
    <definedName name="月範囲">#REF!</definedName>
    <definedName name="検査証再交付" localSheetId="1">#REF!</definedName>
    <definedName name="検査証再交付" localSheetId="2">#REF!</definedName>
    <definedName name="検査証再交付" localSheetId="3">#REF!</definedName>
    <definedName name="検査証再交付" localSheetId="4">#REF!</definedName>
    <definedName name="検査証再交付">#REF!</definedName>
    <definedName name="検査証再交付.再" localSheetId="1">#REF!</definedName>
    <definedName name="検査証再交付.再" localSheetId="2">#REF!</definedName>
    <definedName name="検査証再交付.再" localSheetId="3">#REF!</definedName>
    <definedName name="検査証再交付.再" localSheetId="4">#REF!</definedName>
    <definedName name="検査証再交付.再">#REF!</definedName>
    <definedName name="検査証返納" localSheetId="1">#REF!</definedName>
    <definedName name="検査証返納" localSheetId="2">#REF!</definedName>
    <definedName name="検査証返納" localSheetId="3">#REF!</definedName>
    <definedName name="検査証返納" localSheetId="4">#REF!</definedName>
    <definedName name="検査証返納">#REF!</definedName>
    <definedName name="検査標章再交付" localSheetId="1">#REF!</definedName>
    <definedName name="検査標章再交付" localSheetId="2">#REF!</definedName>
    <definedName name="検査標章再交付" localSheetId="3">#REF!</definedName>
    <definedName name="検査標章再交付" localSheetId="4">#REF!</definedName>
    <definedName name="検査標章再交付">#REF!</definedName>
    <definedName name="検査標章再交付.無" localSheetId="1">#REF!</definedName>
    <definedName name="検査標章再交付.無" localSheetId="2">#REF!</definedName>
    <definedName name="検査標章再交付.無" localSheetId="3">#REF!</definedName>
    <definedName name="検査標章再交付.無" localSheetId="4">#REF!</definedName>
    <definedName name="検査標章再交付.無">#REF!</definedName>
    <definedName name="広島" localSheetId="1">#REF!</definedName>
    <definedName name="広島" localSheetId="2">#REF!</definedName>
    <definedName name="広島" localSheetId="3">#REF!</definedName>
    <definedName name="広島" localSheetId="4">#REF!</definedName>
    <definedName name="広島">#REF!</definedName>
    <definedName name="広島管内計" localSheetId="1">#REF!</definedName>
    <definedName name="広島管内計" localSheetId="2">#REF!</definedName>
    <definedName name="広島管内計" localSheetId="3">#REF!</definedName>
    <definedName name="広島管内計" localSheetId="4">#REF!</definedName>
    <definedName name="広島管内計">#REF!</definedName>
    <definedName name="構造変更.H" localSheetId="1">#REF!</definedName>
    <definedName name="構造変更.H" localSheetId="2">#REF!</definedName>
    <definedName name="構造変更.H" localSheetId="3">#REF!</definedName>
    <definedName name="構造変更.H" localSheetId="4">#REF!</definedName>
    <definedName name="構造変更.H">#REF!</definedName>
    <definedName name="構造変更.S" localSheetId="1">#REF!</definedName>
    <definedName name="構造変更.S" localSheetId="2">#REF!</definedName>
    <definedName name="構造変更.S" localSheetId="3">#REF!</definedName>
    <definedName name="構造変更.S" localSheetId="4">#REF!</definedName>
    <definedName name="構造変更.S">#REF!</definedName>
    <definedName name="構造変更.再" localSheetId="1">#REF!</definedName>
    <definedName name="構造変更.再" localSheetId="2">#REF!</definedName>
    <definedName name="構造変更.再" localSheetId="3">#REF!</definedName>
    <definedName name="構造変更.再" localSheetId="4">#REF!</definedName>
    <definedName name="構造変更.再">#REF!</definedName>
    <definedName name="構造変更.無" localSheetId="1">#REF!</definedName>
    <definedName name="構造変更.無" localSheetId="2">#REF!</definedName>
    <definedName name="構造変更.無" localSheetId="3">#REF!</definedName>
    <definedName name="構造変更.無" localSheetId="4">#REF!</definedName>
    <definedName name="構造変更.無">#REF!</definedName>
    <definedName name="香川" localSheetId="1">#REF!</definedName>
    <definedName name="香川" localSheetId="2">#REF!</definedName>
    <definedName name="香川" localSheetId="3">#REF!</definedName>
    <definedName name="香川" localSheetId="4">#REF!</definedName>
    <definedName name="香川">#REF!</definedName>
    <definedName name="香川管内計" localSheetId="1">#REF!</definedName>
    <definedName name="香川管内計" localSheetId="2">#REF!</definedName>
    <definedName name="香川管内計" localSheetId="3">#REF!</definedName>
    <definedName name="香川管内計" localSheetId="4">#REF!</definedName>
    <definedName name="香川管内計">#REF!</definedName>
    <definedName name="再_検_査.H" localSheetId="1">#REF!</definedName>
    <definedName name="再_検_査.H" localSheetId="2">#REF!</definedName>
    <definedName name="再_検_査.H" localSheetId="3">#REF!</definedName>
    <definedName name="再_検_査.H" localSheetId="4">#REF!</definedName>
    <definedName name="再_検_査.H">#REF!</definedName>
    <definedName name="再検査.S" localSheetId="1">#REF!</definedName>
    <definedName name="再検査.S" localSheetId="2">#REF!</definedName>
    <definedName name="再検査.S" localSheetId="3">#REF!</definedName>
    <definedName name="再検査.S" localSheetId="4">#REF!</definedName>
    <definedName name="再検査.S">#REF!</definedName>
    <definedName name="札幌" localSheetId="1">#REF!</definedName>
    <definedName name="札幌" localSheetId="2">#REF!</definedName>
    <definedName name="札幌" localSheetId="3">#REF!</definedName>
    <definedName name="札幌" localSheetId="4">#REF!</definedName>
    <definedName name="札幌">#REF!</definedName>
    <definedName name="札幌管内計" localSheetId="1">#REF!</definedName>
    <definedName name="札幌管内計" localSheetId="2">#REF!</definedName>
    <definedName name="札幌管内計" localSheetId="3">#REF!</definedName>
    <definedName name="札幌管内計" localSheetId="4">#REF!</definedName>
    <definedName name="札幌管内計">#REF!</definedName>
    <definedName name="持込検査計.H" localSheetId="1">#REF!</definedName>
    <definedName name="持込検査計.H" localSheetId="2">#REF!</definedName>
    <definedName name="持込検査計.H" localSheetId="3">#REF!</definedName>
    <definedName name="持込検査計.H" localSheetId="4">#REF!</definedName>
    <definedName name="持込検査計.H">#REF!</definedName>
    <definedName name="持込検査計.S" localSheetId="1">#REF!</definedName>
    <definedName name="持込検査計.S" localSheetId="2">#REF!</definedName>
    <definedName name="持込検査計.S" localSheetId="3">#REF!</definedName>
    <definedName name="持込検査計.S" localSheetId="4">#REF!</definedName>
    <definedName name="持込検査計.S">#REF!</definedName>
    <definedName name="証明書交付" localSheetId="1">#REF!</definedName>
    <definedName name="証明書交付" localSheetId="2">#REF!</definedName>
    <definedName name="証明書交付" localSheetId="3">#REF!</definedName>
    <definedName name="証明書交付" localSheetId="4">#REF!</definedName>
    <definedName name="証明書交付">#REF!</definedName>
    <definedName name="証明書交付.無" localSheetId="1">#REF!</definedName>
    <definedName name="証明書交付.無" localSheetId="2">#REF!</definedName>
    <definedName name="証明書交付.無" localSheetId="3">#REF!</definedName>
    <definedName name="証明書交付.無" localSheetId="4">#REF!</definedName>
    <definedName name="証明書交付.無">#REF!</definedName>
    <definedName name="新潟" localSheetId="1">#REF!</definedName>
    <definedName name="新潟" localSheetId="2">#REF!</definedName>
    <definedName name="新潟" localSheetId="3">#REF!</definedName>
    <definedName name="新潟" localSheetId="4">#REF!</definedName>
    <definedName name="新潟">#REF!</definedName>
    <definedName name="新潟管内計" localSheetId="1">#REF!</definedName>
    <definedName name="新潟管内計" localSheetId="2">#REF!</definedName>
    <definedName name="新潟管内計" localSheetId="3">#REF!</definedName>
    <definedName name="新潟管内計" localSheetId="4">#REF!</definedName>
    <definedName name="新潟管内計">#REF!</definedName>
    <definedName name="新規一般.H" localSheetId="1">#REF!</definedName>
    <definedName name="新規一般.H" localSheetId="2">#REF!</definedName>
    <definedName name="新規一般.H" localSheetId="3">#REF!</definedName>
    <definedName name="新規一般.H" localSheetId="4">#REF!</definedName>
    <definedName name="新規一般.H">#REF!</definedName>
    <definedName name="新規一般.S" localSheetId="1">#REF!</definedName>
    <definedName name="新規一般.S" localSheetId="2">#REF!</definedName>
    <definedName name="新規一般.S" localSheetId="3">#REF!</definedName>
    <definedName name="新規一般.S" localSheetId="4">#REF!</definedName>
    <definedName name="新規一般.S">#REF!</definedName>
    <definedName name="新規一般.再" localSheetId="1">#REF!</definedName>
    <definedName name="新規一般.再" localSheetId="2">#REF!</definedName>
    <definedName name="新規一般.再" localSheetId="3">#REF!</definedName>
    <definedName name="新規一般.再" localSheetId="4">#REF!</definedName>
    <definedName name="新規一般.再">#REF!</definedName>
    <definedName name="新規一般.無" localSheetId="1">#REF!</definedName>
    <definedName name="新規一般.無" localSheetId="2">#REF!</definedName>
    <definedName name="新規一般.無" localSheetId="3">#REF!</definedName>
    <definedName name="新規一般.無" localSheetId="4">#REF!</definedName>
    <definedName name="新規一般.無">#REF!</definedName>
    <definedName name="新規指定.H" localSheetId="1">#REF!</definedName>
    <definedName name="新規指定.H" localSheetId="2">#REF!</definedName>
    <definedName name="新規指定.H" localSheetId="3">#REF!</definedName>
    <definedName name="新規指定.H" localSheetId="4">#REF!</definedName>
    <definedName name="新規指定.H">#REF!</definedName>
    <definedName name="新規指定.S" localSheetId="1">#REF!</definedName>
    <definedName name="新規指定.S" localSheetId="2">#REF!</definedName>
    <definedName name="新規指定.S" localSheetId="3">#REF!</definedName>
    <definedName name="新規指定.S" localSheetId="4">#REF!</definedName>
    <definedName name="新規指定.S">#REF!</definedName>
    <definedName name="新規指定.無" localSheetId="1">#REF!</definedName>
    <definedName name="新規指定.無" localSheetId="2">#REF!</definedName>
    <definedName name="新規指定.無" localSheetId="3">#REF!</definedName>
    <definedName name="新規指定.無" localSheetId="4">#REF!</definedName>
    <definedName name="新規指定.無">#REF!</definedName>
    <definedName name="請負金額" localSheetId="1">#REF!</definedName>
    <definedName name="請負金額" localSheetId="2">#REF!</definedName>
    <definedName name="請負金額" localSheetId="3">#REF!</definedName>
    <definedName name="請負金額" localSheetId="4">#REF!</definedName>
    <definedName name="請負金額">#REF!</definedName>
    <definedName name="請負件数" localSheetId="1">#REF!</definedName>
    <definedName name="請負件数" localSheetId="2">#REF!</definedName>
    <definedName name="請負件数" localSheetId="3">#REF!</definedName>
    <definedName name="請負件数" localSheetId="4">#REF!</definedName>
    <definedName name="請負件数">#REF!</definedName>
    <definedName name="大阪" localSheetId="1">#REF!</definedName>
    <definedName name="大阪" localSheetId="2">#REF!</definedName>
    <definedName name="大阪" localSheetId="3">#REF!</definedName>
    <definedName name="大阪" localSheetId="4">#REF!</definedName>
    <definedName name="大阪">#REF!</definedName>
    <definedName name="大阪管内計" localSheetId="1">#REF!</definedName>
    <definedName name="大阪管内計" localSheetId="2">#REF!</definedName>
    <definedName name="大阪管内計" localSheetId="3">#REF!</definedName>
    <definedName name="大阪管内計" localSheetId="4">#REF!</definedName>
    <definedName name="大阪管内計">#REF!</definedName>
    <definedName name="中_古.H" localSheetId="1">#REF!</definedName>
    <definedName name="中_古.H" localSheetId="2">#REF!</definedName>
    <definedName name="中_古.H" localSheetId="3">#REF!</definedName>
    <definedName name="中_古.H" localSheetId="4">#REF!</definedName>
    <definedName name="中_古.H">#REF!</definedName>
    <definedName name="中_古.S" localSheetId="1">#REF!</definedName>
    <definedName name="中_古.S" localSheetId="2">#REF!</definedName>
    <definedName name="中_古.S" localSheetId="3">#REF!</definedName>
    <definedName name="中_古.S" localSheetId="4">#REF!</definedName>
    <definedName name="中_古.S">#REF!</definedName>
    <definedName name="中_古.再" localSheetId="1">#REF!</definedName>
    <definedName name="中_古.再" localSheetId="2">#REF!</definedName>
    <definedName name="中_古.再" localSheetId="3">#REF!</definedName>
    <definedName name="中_古.再" localSheetId="4">#REF!</definedName>
    <definedName name="中_古.再">#REF!</definedName>
    <definedName name="中_古.無" localSheetId="1">#REF!</definedName>
    <definedName name="中_古.無" localSheetId="2">#REF!</definedName>
    <definedName name="中_古.無" localSheetId="3">#REF!</definedName>
    <definedName name="中_古.無" localSheetId="4">#REF!</definedName>
    <definedName name="中_古.無">#REF!</definedName>
    <definedName name="東京" localSheetId="1">#REF!</definedName>
    <definedName name="東京" localSheetId="2">#REF!</definedName>
    <definedName name="東京" localSheetId="3">#REF!</definedName>
    <definedName name="東京" localSheetId="4">#REF!</definedName>
    <definedName name="東京">#REF!</definedName>
    <definedName name="東京管内計" localSheetId="1">#REF!</definedName>
    <definedName name="東京管内計" localSheetId="2">#REF!</definedName>
    <definedName name="東京管内計" localSheetId="3">#REF!</definedName>
    <definedName name="東京管内計" localSheetId="4">#REF!</definedName>
    <definedName name="東京管内計">#REF!</definedName>
    <definedName name="福岡" localSheetId="1">#REF!</definedName>
    <definedName name="福岡" localSheetId="2">#REF!</definedName>
    <definedName name="福岡" localSheetId="3">#REF!</definedName>
    <definedName name="福岡" localSheetId="4">#REF!</definedName>
    <definedName name="福岡">#REF!</definedName>
    <definedName name="福岡管内計" localSheetId="1">#REF!</definedName>
    <definedName name="福岡管内計" localSheetId="2">#REF!</definedName>
    <definedName name="福岡管内計" localSheetId="3">#REF!</definedName>
    <definedName name="福岡管内計" localSheetId="4">#REF!</definedName>
    <definedName name="福岡管内計">#REF!</definedName>
    <definedName name="分解整備.H" localSheetId="1">#REF!</definedName>
    <definedName name="分解整備.H" localSheetId="2">#REF!</definedName>
    <definedName name="分解整備.H" localSheetId="3">#REF!</definedName>
    <definedName name="分解整備.H" localSheetId="4">#REF!</definedName>
    <definedName name="分解整備.H">#REF!</definedName>
    <definedName name="分解整備.S" localSheetId="1">#REF!</definedName>
    <definedName name="分解整備.S" localSheetId="2">#REF!</definedName>
    <definedName name="分解整備.S" localSheetId="3">#REF!</definedName>
    <definedName name="分解整備.S" localSheetId="4">#REF!</definedName>
    <definedName name="分解整備.S">#REF!</definedName>
    <definedName name="分解整備.再" localSheetId="1">#REF!</definedName>
    <definedName name="分解整備.再" localSheetId="2">#REF!</definedName>
    <definedName name="分解整備.再" localSheetId="3">#REF!</definedName>
    <definedName name="分解整備.再" localSheetId="4">#REF!</definedName>
    <definedName name="分解整備.再">#REF!</definedName>
    <definedName name="分解整備.無" localSheetId="1">#REF!</definedName>
    <definedName name="分解整備.無" localSheetId="2">#REF!</definedName>
    <definedName name="分解整備.無" localSheetId="3">#REF!</definedName>
    <definedName name="分解整備.無" localSheetId="4">#REF!</definedName>
    <definedName name="分解整備.無">#REF!</definedName>
    <definedName name="返納証明再交付.無" localSheetId="1">#REF!</definedName>
    <definedName name="返納証明再交付.無" localSheetId="2">#REF!</definedName>
    <definedName name="返納証明再交付.無" localSheetId="3">#REF!</definedName>
    <definedName name="返納証明再交付.無" localSheetId="4">#REF!</definedName>
    <definedName name="返納証明再交付.無">#REF!</definedName>
    <definedName name="予備検交付" localSheetId="1">#REF!</definedName>
    <definedName name="予備検交付" localSheetId="2">#REF!</definedName>
    <definedName name="予備検交付" localSheetId="3">#REF!</definedName>
    <definedName name="予備検交付" localSheetId="4">#REF!</definedName>
    <definedName name="予備検交付">#REF!</definedName>
    <definedName name="予備検査.H" localSheetId="1">#REF!</definedName>
    <definedName name="予備検査.H" localSheetId="2">#REF!</definedName>
    <definedName name="予備検査.H" localSheetId="3">#REF!</definedName>
    <definedName name="予備検査.H" localSheetId="4">#REF!</definedName>
    <definedName name="予備検査.H">#REF!</definedName>
    <definedName name="予備検査.S" localSheetId="1">#REF!</definedName>
    <definedName name="予備検査.S" localSheetId="2">#REF!</definedName>
    <definedName name="予備検査.S" localSheetId="3">#REF!</definedName>
    <definedName name="予備検査.S" localSheetId="4">#REF!</definedName>
    <definedName name="予備検査.S">#REF!</definedName>
    <definedName name="予備検査.再" localSheetId="1">#REF!</definedName>
    <definedName name="予備検査.再" localSheetId="2">#REF!</definedName>
    <definedName name="予備検査.再" localSheetId="3">#REF!</definedName>
    <definedName name="予備検査.再" localSheetId="4">#REF!</definedName>
    <definedName name="予備検査.再">#REF!</definedName>
    <definedName name="予備検査.無" localSheetId="1">#REF!</definedName>
    <definedName name="予備検査.無" localSheetId="2">#REF!</definedName>
    <definedName name="予備検査.無" localSheetId="3">#REF!</definedName>
    <definedName name="予備検査.無" localSheetId="4">#REF!</definedName>
    <definedName name="予備検査.無">#REF!</definedName>
    <definedName name="累計" localSheetId="1">#REF!,#REF!</definedName>
    <definedName name="累計" localSheetId="2">#REF!,#REF!</definedName>
    <definedName name="累計" localSheetId="3">#REF!,#REF!</definedName>
    <definedName name="累計" localSheetId="4">#REF!,#REF!</definedName>
    <definedName name="累計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6" i="5" l="1"/>
  <c r="X106" i="5" s="1"/>
  <c r="T105" i="5"/>
  <c r="T91" i="5" s="1"/>
  <c r="X91" i="5" s="1"/>
  <c r="K101" i="5"/>
  <c r="J101" i="5"/>
  <c r="I101" i="5"/>
  <c r="G101" i="5"/>
  <c r="F101" i="5"/>
  <c r="H101" i="5" s="1"/>
  <c r="L101" i="5" s="1"/>
  <c r="H100" i="5"/>
  <c r="L100" i="5" s="1"/>
  <c r="H99" i="5"/>
  <c r="L99" i="5" s="1"/>
  <c r="H98" i="5"/>
  <c r="L98" i="5" s="1"/>
  <c r="H97" i="5"/>
  <c r="L97" i="5" s="1"/>
  <c r="W96" i="5"/>
  <c r="V96" i="5"/>
  <c r="U96" i="5"/>
  <c r="S96" i="5"/>
  <c r="R96" i="5"/>
  <c r="T96" i="5" s="1"/>
  <c r="X96" i="5" s="1"/>
  <c r="K96" i="5"/>
  <c r="J96" i="5"/>
  <c r="I96" i="5"/>
  <c r="G96" i="5"/>
  <c r="H96" i="5" s="1"/>
  <c r="L96" i="5" s="1"/>
  <c r="F96" i="5"/>
  <c r="X95" i="5"/>
  <c r="T95" i="5"/>
  <c r="H95" i="5"/>
  <c r="L95" i="5" s="1"/>
  <c r="T94" i="5"/>
  <c r="X94" i="5" s="1"/>
  <c r="H94" i="5"/>
  <c r="L94" i="5" s="1"/>
  <c r="T93" i="5"/>
  <c r="X93" i="5" s="1"/>
  <c r="L93" i="5"/>
  <c r="H93" i="5"/>
  <c r="V92" i="5"/>
  <c r="U92" i="5"/>
  <c r="S92" i="5"/>
  <c r="R92" i="5"/>
  <c r="T92" i="5" s="1"/>
  <c r="X92" i="5" s="1"/>
  <c r="H92" i="5"/>
  <c r="L92" i="5" s="1"/>
  <c r="W91" i="5"/>
  <c r="W92" i="5" s="1"/>
  <c r="V91" i="5"/>
  <c r="U91" i="5"/>
  <c r="S91" i="5"/>
  <c r="R91" i="5"/>
  <c r="K91" i="5"/>
  <c r="J91" i="5"/>
  <c r="I91" i="5"/>
  <c r="G91" i="5"/>
  <c r="F91" i="5"/>
  <c r="H91" i="5" s="1"/>
  <c r="L91" i="5" s="1"/>
  <c r="T90" i="5"/>
  <c r="X90" i="5" s="1"/>
  <c r="H90" i="5"/>
  <c r="L90" i="5" s="1"/>
  <c r="X89" i="5"/>
  <c r="T89" i="5"/>
  <c r="H89" i="5"/>
  <c r="L89" i="5" s="1"/>
  <c r="T88" i="5"/>
  <c r="X88" i="5" s="1"/>
  <c r="H88" i="5"/>
  <c r="L88" i="5" s="1"/>
  <c r="T87" i="5"/>
  <c r="X87" i="5" s="1"/>
  <c r="H87" i="5"/>
  <c r="L87" i="5" s="1"/>
  <c r="X86" i="5"/>
  <c r="T86" i="5"/>
  <c r="K86" i="5"/>
  <c r="J86" i="5"/>
  <c r="I86" i="5"/>
  <c r="G86" i="5"/>
  <c r="H86" i="5" s="1"/>
  <c r="L86" i="5" s="1"/>
  <c r="F86" i="5"/>
  <c r="X85" i="5"/>
  <c r="T85" i="5"/>
  <c r="H85" i="5"/>
  <c r="L85" i="5" s="1"/>
  <c r="T84" i="5"/>
  <c r="X84" i="5" s="1"/>
  <c r="H84" i="5"/>
  <c r="L84" i="5" s="1"/>
  <c r="T83" i="5"/>
  <c r="X83" i="5" s="1"/>
  <c r="L83" i="5"/>
  <c r="H83" i="5"/>
  <c r="X82" i="5"/>
  <c r="T82" i="5"/>
  <c r="K82" i="5"/>
  <c r="J82" i="5"/>
  <c r="I82" i="5"/>
  <c r="G82" i="5"/>
  <c r="F82" i="5"/>
  <c r="H82" i="5" s="1"/>
  <c r="L82" i="5" s="1"/>
  <c r="T81" i="5"/>
  <c r="X81" i="5" s="1"/>
  <c r="H81" i="5"/>
  <c r="L81" i="5" s="1"/>
  <c r="T80" i="5"/>
  <c r="X80" i="5" s="1"/>
  <c r="L80" i="5"/>
  <c r="H80" i="5"/>
  <c r="T79" i="5"/>
  <c r="X79" i="5" s="1"/>
  <c r="K79" i="5"/>
  <c r="J79" i="5"/>
  <c r="I79" i="5"/>
  <c r="G79" i="5"/>
  <c r="H79" i="5" s="1"/>
  <c r="L79" i="5" s="1"/>
  <c r="F79" i="5"/>
  <c r="S78" i="5"/>
  <c r="R78" i="5"/>
  <c r="T78" i="5" s="1"/>
  <c r="H78" i="5"/>
  <c r="L78" i="5" s="1"/>
  <c r="T77" i="5"/>
  <c r="X77" i="5" s="1"/>
  <c r="H77" i="5"/>
  <c r="L77" i="5" s="1"/>
  <c r="X76" i="5"/>
  <c r="T76" i="5"/>
  <c r="H76" i="5"/>
  <c r="L76" i="5" s="1"/>
  <c r="W75" i="5"/>
  <c r="W78" i="5" s="1"/>
  <c r="V75" i="5"/>
  <c r="V78" i="5" s="1"/>
  <c r="U75" i="5"/>
  <c r="U78" i="5" s="1"/>
  <c r="S75" i="5"/>
  <c r="R75" i="5"/>
  <c r="T75" i="5" s="1"/>
  <c r="X75" i="5" s="1"/>
  <c r="K75" i="5"/>
  <c r="J75" i="5"/>
  <c r="I75" i="5"/>
  <c r="G75" i="5"/>
  <c r="F75" i="5"/>
  <c r="H75" i="5" s="1"/>
  <c r="L75" i="5" s="1"/>
  <c r="T74" i="5"/>
  <c r="X74" i="5" s="1"/>
  <c r="H74" i="5"/>
  <c r="L74" i="5" s="1"/>
  <c r="T73" i="5"/>
  <c r="X73" i="5" s="1"/>
  <c r="L73" i="5"/>
  <c r="H73" i="5"/>
  <c r="T72" i="5"/>
  <c r="X72" i="5" s="1"/>
  <c r="K72" i="5"/>
  <c r="J72" i="5"/>
  <c r="I72" i="5"/>
  <c r="G72" i="5"/>
  <c r="F72" i="5"/>
  <c r="H72" i="5" s="1"/>
  <c r="L72" i="5" s="1"/>
  <c r="H71" i="5"/>
  <c r="L71" i="5" s="1"/>
  <c r="W70" i="5"/>
  <c r="V70" i="5"/>
  <c r="U70" i="5"/>
  <c r="S70" i="5"/>
  <c r="R70" i="5"/>
  <c r="T70" i="5" s="1"/>
  <c r="X70" i="5" s="1"/>
  <c r="H70" i="5"/>
  <c r="L70" i="5" s="1"/>
  <c r="T69" i="5"/>
  <c r="X69" i="5" s="1"/>
  <c r="L69" i="5"/>
  <c r="H69" i="5"/>
  <c r="X68" i="5"/>
  <c r="T68" i="5"/>
  <c r="K68" i="5"/>
  <c r="J68" i="5"/>
  <c r="I68" i="5"/>
  <c r="G68" i="5"/>
  <c r="F68" i="5"/>
  <c r="H68" i="5" s="1"/>
  <c r="L68" i="5" s="1"/>
  <c r="T67" i="5"/>
  <c r="X67" i="5" s="1"/>
  <c r="H67" i="5"/>
  <c r="L67" i="5" s="1"/>
  <c r="T66" i="5"/>
  <c r="X66" i="5" s="1"/>
  <c r="L66" i="5"/>
  <c r="H66" i="5"/>
  <c r="W65" i="5"/>
  <c r="W71" i="5" s="1"/>
  <c r="V65" i="5"/>
  <c r="V71" i="5" s="1"/>
  <c r="U65" i="5"/>
  <c r="U71" i="5" s="1"/>
  <c r="S65" i="5"/>
  <c r="S71" i="5" s="1"/>
  <c r="R65" i="5"/>
  <c r="L65" i="5"/>
  <c r="H65" i="5"/>
  <c r="T64" i="5"/>
  <c r="X64" i="5" s="1"/>
  <c r="K64" i="5"/>
  <c r="J64" i="5"/>
  <c r="I64" i="5"/>
  <c r="G64" i="5"/>
  <c r="F64" i="5"/>
  <c r="H64" i="5" s="1"/>
  <c r="L64" i="5" s="1"/>
  <c r="T63" i="5"/>
  <c r="X63" i="5" s="1"/>
  <c r="H63" i="5"/>
  <c r="L63" i="5" s="1"/>
  <c r="W62" i="5"/>
  <c r="V62" i="5"/>
  <c r="U62" i="5"/>
  <c r="S62" i="5"/>
  <c r="R62" i="5"/>
  <c r="T62" i="5" s="1"/>
  <c r="X62" i="5" s="1"/>
  <c r="L62" i="5"/>
  <c r="H62" i="5"/>
  <c r="X61" i="5"/>
  <c r="T61" i="5"/>
  <c r="K61" i="5"/>
  <c r="J61" i="5"/>
  <c r="I61" i="5"/>
  <c r="G61" i="5"/>
  <c r="F61" i="5"/>
  <c r="H61" i="5" s="1"/>
  <c r="L61" i="5" s="1"/>
  <c r="T60" i="5"/>
  <c r="X60" i="5" s="1"/>
  <c r="H60" i="5"/>
  <c r="L60" i="5" s="1"/>
  <c r="T59" i="5"/>
  <c r="X59" i="5" s="1"/>
  <c r="L59" i="5"/>
  <c r="H59" i="5"/>
  <c r="K58" i="5"/>
  <c r="J58" i="5"/>
  <c r="I58" i="5"/>
  <c r="G58" i="5"/>
  <c r="F58" i="5"/>
  <c r="H58" i="5" s="1"/>
  <c r="L58" i="5" s="1"/>
  <c r="T57" i="5"/>
  <c r="X57" i="5" s="1"/>
  <c r="H57" i="5"/>
  <c r="L57" i="5" s="1"/>
  <c r="T56" i="5"/>
  <c r="X56" i="5" s="1"/>
  <c r="H56" i="5"/>
  <c r="L56" i="5" s="1"/>
  <c r="X55" i="5"/>
  <c r="T55" i="5"/>
  <c r="K55" i="5"/>
  <c r="K102" i="5" s="1"/>
  <c r="J55" i="5"/>
  <c r="J102" i="5" s="1"/>
  <c r="I55" i="5"/>
  <c r="I102" i="5" s="1"/>
  <c r="G55" i="5"/>
  <c r="G102" i="5" s="1"/>
  <c r="F55" i="5"/>
  <c r="W54" i="5"/>
  <c r="V54" i="5"/>
  <c r="U54" i="5"/>
  <c r="S54" i="5"/>
  <c r="R54" i="5"/>
  <c r="T54" i="5" s="1"/>
  <c r="X54" i="5" s="1"/>
  <c r="H54" i="5"/>
  <c r="L54" i="5" s="1"/>
  <c r="T53" i="5"/>
  <c r="X53" i="5" s="1"/>
  <c r="H53" i="5"/>
  <c r="L53" i="5" s="1"/>
  <c r="T52" i="5"/>
  <c r="X52" i="5" s="1"/>
  <c r="H52" i="5"/>
  <c r="L52" i="5" s="1"/>
  <c r="W51" i="5"/>
  <c r="W58" i="5" s="1"/>
  <c r="V51" i="5"/>
  <c r="V58" i="5" s="1"/>
  <c r="U51" i="5"/>
  <c r="U58" i="5" s="1"/>
  <c r="S51" i="5"/>
  <c r="S58" i="5" s="1"/>
  <c r="R51" i="5"/>
  <c r="L51" i="5"/>
  <c r="H51" i="5"/>
  <c r="T50" i="5"/>
  <c r="X50" i="5" s="1"/>
  <c r="K50" i="5"/>
  <c r="J50" i="5"/>
  <c r="I50" i="5"/>
  <c r="G50" i="5"/>
  <c r="F50" i="5"/>
  <c r="H50" i="5" s="1"/>
  <c r="L50" i="5" s="1"/>
  <c r="T49" i="5"/>
  <c r="X49" i="5" s="1"/>
  <c r="H49" i="5"/>
  <c r="L49" i="5" s="1"/>
  <c r="T48" i="5"/>
  <c r="X48" i="5" s="1"/>
  <c r="H48" i="5"/>
  <c r="L48" i="5" s="1"/>
  <c r="T47" i="5"/>
  <c r="X47" i="5" s="1"/>
  <c r="H47" i="5"/>
  <c r="L47" i="5" s="1"/>
  <c r="T46" i="5"/>
  <c r="X46" i="5" s="1"/>
  <c r="K46" i="5"/>
  <c r="J46" i="5"/>
  <c r="I46" i="5"/>
  <c r="G46" i="5"/>
  <c r="F46" i="5"/>
  <c r="H46" i="5" s="1"/>
  <c r="L46" i="5" s="1"/>
  <c r="T45" i="5"/>
  <c r="X45" i="5" s="1"/>
  <c r="L45" i="5"/>
  <c r="H45" i="5"/>
  <c r="R44" i="5"/>
  <c r="H44" i="5"/>
  <c r="L44" i="5" s="1"/>
  <c r="W43" i="5"/>
  <c r="V43" i="5"/>
  <c r="U43" i="5"/>
  <c r="S43" i="5"/>
  <c r="R43" i="5"/>
  <c r="T43" i="5" s="1"/>
  <c r="X43" i="5" s="1"/>
  <c r="H43" i="5"/>
  <c r="L43" i="5" s="1"/>
  <c r="T42" i="5"/>
  <c r="X42" i="5" s="1"/>
  <c r="X41" i="5"/>
  <c r="T41" i="5"/>
  <c r="H41" i="5"/>
  <c r="L41" i="5" s="1"/>
  <c r="T40" i="5"/>
  <c r="X40" i="5" s="1"/>
  <c r="K40" i="5"/>
  <c r="J40" i="5"/>
  <c r="I40" i="5"/>
  <c r="G40" i="5"/>
  <c r="F40" i="5"/>
  <c r="H40" i="5" s="1"/>
  <c r="L40" i="5" s="1"/>
  <c r="T39" i="5"/>
  <c r="X39" i="5" s="1"/>
  <c r="H39" i="5"/>
  <c r="L39" i="5" s="1"/>
  <c r="W38" i="5"/>
  <c r="V38" i="5"/>
  <c r="X38" i="5" s="1"/>
  <c r="U38" i="5"/>
  <c r="T38" i="5"/>
  <c r="S38" i="5"/>
  <c r="R38" i="5"/>
  <c r="L38" i="5"/>
  <c r="H38" i="5"/>
  <c r="T37" i="5"/>
  <c r="X37" i="5" s="1"/>
  <c r="H37" i="5"/>
  <c r="L37" i="5" s="1"/>
  <c r="T36" i="5"/>
  <c r="X36" i="5" s="1"/>
  <c r="H36" i="5"/>
  <c r="L36" i="5" s="1"/>
  <c r="T35" i="5"/>
  <c r="X35" i="5" s="1"/>
  <c r="H35" i="5"/>
  <c r="L35" i="5" s="1"/>
  <c r="W34" i="5"/>
  <c r="V34" i="5"/>
  <c r="U34" i="5"/>
  <c r="S34" i="5"/>
  <c r="T34" i="5" s="1"/>
  <c r="X34" i="5" s="1"/>
  <c r="R34" i="5"/>
  <c r="L34" i="5"/>
  <c r="H34" i="5"/>
  <c r="T33" i="5"/>
  <c r="X33" i="5" s="1"/>
  <c r="H33" i="5"/>
  <c r="L33" i="5" s="1"/>
  <c r="T32" i="5"/>
  <c r="X32" i="5" s="1"/>
  <c r="K32" i="5"/>
  <c r="K42" i="5" s="1"/>
  <c r="J32" i="5"/>
  <c r="L32" i="5" s="1"/>
  <c r="I32" i="5"/>
  <c r="H32" i="5"/>
  <c r="G32" i="5"/>
  <c r="F32" i="5"/>
  <c r="X31" i="5"/>
  <c r="T31" i="5"/>
  <c r="H31" i="5"/>
  <c r="L31" i="5" s="1"/>
  <c r="T30" i="5"/>
  <c r="X30" i="5" s="1"/>
  <c r="H30" i="5"/>
  <c r="L30" i="5" s="1"/>
  <c r="T29" i="5"/>
  <c r="X29" i="5" s="1"/>
  <c r="K29" i="5"/>
  <c r="J29" i="5"/>
  <c r="I29" i="5"/>
  <c r="G29" i="5"/>
  <c r="F29" i="5"/>
  <c r="F42" i="5" s="1"/>
  <c r="W28" i="5"/>
  <c r="V28" i="5"/>
  <c r="X28" i="5" s="1"/>
  <c r="U28" i="5"/>
  <c r="T28" i="5"/>
  <c r="S28" i="5"/>
  <c r="R28" i="5"/>
  <c r="H28" i="5"/>
  <c r="L28" i="5" s="1"/>
  <c r="T27" i="5"/>
  <c r="X27" i="5" s="1"/>
  <c r="H27" i="5"/>
  <c r="L27" i="5" s="1"/>
  <c r="T26" i="5"/>
  <c r="X26" i="5" s="1"/>
  <c r="H26" i="5"/>
  <c r="L26" i="5" s="1"/>
  <c r="T25" i="5"/>
  <c r="X25" i="5" s="1"/>
  <c r="H25" i="5"/>
  <c r="L25" i="5" s="1"/>
  <c r="T24" i="5"/>
  <c r="X24" i="5" s="1"/>
  <c r="K24" i="5"/>
  <c r="J24" i="5"/>
  <c r="I24" i="5"/>
  <c r="I42" i="5" s="1"/>
  <c r="G24" i="5"/>
  <c r="G42" i="5" s="1"/>
  <c r="F24" i="5"/>
  <c r="H24" i="5" s="1"/>
  <c r="L24" i="5" s="1"/>
  <c r="T23" i="5"/>
  <c r="X23" i="5" s="1"/>
  <c r="H23" i="5"/>
  <c r="L23" i="5" s="1"/>
  <c r="W22" i="5"/>
  <c r="W44" i="5" s="1"/>
  <c r="V22" i="5"/>
  <c r="V44" i="5" s="1"/>
  <c r="U22" i="5"/>
  <c r="U44" i="5" s="1"/>
  <c r="T22" i="5"/>
  <c r="X22" i="5" s="1"/>
  <c r="S22" i="5"/>
  <c r="R22" i="5"/>
  <c r="H22" i="5"/>
  <c r="L22" i="5" s="1"/>
  <c r="T21" i="5"/>
  <c r="X21" i="5" s="1"/>
  <c r="X20" i="5"/>
  <c r="T20" i="5"/>
  <c r="K20" i="5"/>
  <c r="J20" i="5"/>
  <c r="I20" i="5"/>
  <c r="G20" i="5"/>
  <c r="F20" i="5"/>
  <c r="H20" i="5" s="1"/>
  <c r="L20" i="5" s="1"/>
  <c r="T19" i="5"/>
  <c r="X19" i="5" s="1"/>
  <c r="H19" i="5"/>
  <c r="L19" i="5" s="1"/>
  <c r="H18" i="5"/>
  <c r="L18" i="5" s="1"/>
  <c r="W17" i="5"/>
  <c r="V17" i="5"/>
  <c r="U17" i="5"/>
  <c r="S17" i="5"/>
  <c r="R17" i="5"/>
  <c r="T17" i="5" s="1"/>
  <c r="X17" i="5" s="1"/>
  <c r="K17" i="5"/>
  <c r="J17" i="5"/>
  <c r="I17" i="5"/>
  <c r="I21" i="5" s="1"/>
  <c r="G17" i="5"/>
  <c r="H17" i="5" s="1"/>
  <c r="L17" i="5" s="1"/>
  <c r="F17" i="5"/>
  <c r="X16" i="5"/>
  <c r="T16" i="5"/>
  <c r="H16" i="5"/>
  <c r="L16" i="5" s="1"/>
  <c r="T15" i="5"/>
  <c r="X15" i="5" s="1"/>
  <c r="H15" i="5"/>
  <c r="L15" i="5" s="1"/>
  <c r="T14" i="5"/>
  <c r="X14" i="5" s="1"/>
  <c r="K14" i="5"/>
  <c r="J14" i="5"/>
  <c r="I14" i="5"/>
  <c r="G14" i="5"/>
  <c r="F14" i="5"/>
  <c r="H14" i="5" s="1"/>
  <c r="L14" i="5" s="1"/>
  <c r="T13" i="5"/>
  <c r="X13" i="5" s="1"/>
  <c r="H13" i="5"/>
  <c r="L13" i="5" s="1"/>
  <c r="T12" i="5"/>
  <c r="X12" i="5" s="1"/>
  <c r="H12" i="5"/>
  <c r="L12" i="5" s="1"/>
  <c r="W11" i="5"/>
  <c r="W18" i="5" s="1"/>
  <c r="V11" i="5"/>
  <c r="V18" i="5" s="1"/>
  <c r="U11" i="5"/>
  <c r="U18" i="5" s="1"/>
  <c r="S11" i="5"/>
  <c r="S18" i="5" s="1"/>
  <c r="R11" i="5"/>
  <c r="T11" i="5" s="1"/>
  <c r="X11" i="5" s="1"/>
  <c r="K11" i="5"/>
  <c r="K21" i="5" s="1"/>
  <c r="J11" i="5"/>
  <c r="L11" i="5" s="1"/>
  <c r="I11" i="5"/>
  <c r="H11" i="5"/>
  <c r="G11" i="5"/>
  <c r="F11" i="5"/>
  <c r="F21" i="5" s="1"/>
  <c r="T10" i="5"/>
  <c r="X10" i="5" s="1"/>
  <c r="H10" i="5"/>
  <c r="L10" i="5" s="1"/>
  <c r="T9" i="5"/>
  <c r="X9" i="5" s="1"/>
  <c r="H9" i="5"/>
  <c r="L9" i="5" s="1"/>
  <c r="T8" i="5"/>
  <c r="X8" i="5" s="1"/>
  <c r="H8" i="5"/>
  <c r="L8" i="5" s="1"/>
  <c r="W7" i="5"/>
  <c r="V7" i="5"/>
  <c r="U7" i="5"/>
  <c r="S7" i="5"/>
  <c r="R7" i="5"/>
  <c r="T7" i="5" s="1"/>
  <c r="X7" i="5" s="1"/>
  <c r="L7" i="5"/>
  <c r="H7" i="5"/>
  <c r="X6" i="5"/>
  <c r="T6" i="5"/>
  <c r="H6" i="5"/>
  <c r="L6" i="5" s="1"/>
  <c r="T5" i="5"/>
  <c r="X5" i="5" s="1"/>
  <c r="T4" i="5"/>
  <c r="X4" i="5" s="1"/>
  <c r="W97" i="5" l="1"/>
  <c r="H42" i="5"/>
  <c r="L42" i="5" s="1"/>
  <c r="X78" i="5"/>
  <c r="U97" i="5"/>
  <c r="S97" i="5"/>
  <c r="H21" i="5"/>
  <c r="L21" i="5" s="1"/>
  <c r="H55" i="5"/>
  <c r="L55" i="5" s="1"/>
  <c r="H29" i="5"/>
  <c r="L29" i="5" s="1"/>
  <c r="R58" i="5"/>
  <c r="T58" i="5" s="1"/>
  <c r="X58" i="5" s="1"/>
  <c r="F102" i="5"/>
  <c r="H102" i="5" s="1"/>
  <c r="L102" i="5" s="1"/>
  <c r="G21" i="5"/>
  <c r="J42" i="5"/>
  <c r="T65" i="5"/>
  <c r="X65" i="5" s="1"/>
  <c r="J21" i="5"/>
  <c r="S44" i="5"/>
  <c r="T44" i="5" s="1"/>
  <c r="X44" i="5" s="1"/>
  <c r="T51" i="5"/>
  <c r="X51" i="5" s="1"/>
  <c r="X105" i="5"/>
  <c r="R71" i="5"/>
  <c r="T71" i="5" s="1"/>
  <c r="X71" i="5" s="1"/>
  <c r="R18" i="5"/>
  <c r="T18" i="5" s="1"/>
  <c r="X18" i="5" s="1"/>
  <c r="R97" i="5" l="1"/>
  <c r="T97" i="5" s="1"/>
  <c r="V97" i="5"/>
  <c r="T106" i="4"/>
  <c r="X106" i="4" s="1"/>
  <c r="T105" i="4"/>
  <c r="T91" i="4" s="1"/>
  <c r="K101" i="4"/>
  <c r="J101" i="4"/>
  <c r="I101" i="4"/>
  <c r="G101" i="4"/>
  <c r="F101" i="4"/>
  <c r="H101" i="4" s="1"/>
  <c r="L101" i="4" s="1"/>
  <c r="H100" i="4"/>
  <c r="L100" i="4" s="1"/>
  <c r="H99" i="4"/>
  <c r="L99" i="4" s="1"/>
  <c r="H98" i="4"/>
  <c r="L98" i="4" s="1"/>
  <c r="H97" i="4"/>
  <c r="L97" i="4" s="1"/>
  <c r="W96" i="4"/>
  <c r="V96" i="4"/>
  <c r="U96" i="4"/>
  <c r="S96" i="4"/>
  <c r="R96" i="4"/>
  <c r="K96" i="4"/>
  <c r="J96" i="4"/>
  <c r="I96" i="4"/>
  <c r="G96" i="4"/>
  <c r="F96" i="4"/>
  <c r="T95" i="4"/>
  <c r="X95" i="4" s="1"/>
  <c r="H95" i="4"/>
  <c r="L95" i="4" s="1"/>
  <c r="T94" i="4"/>
  <c r="X94" i="4" s="1"/>
  <c r="H94" i="4"/>
  <c r="L94" i="4" s="1"/>
  <c r="T93" i="4"/>
  <c r="X93" i="4" s="1"/>
  <c r="H93" i="4"/>
  <c r="L93" i="4" s="1"/>
  <c r="H92" i="4"/>
  <c r="L92" i="4" s="1"/>
  <c r="W91" i="4"/>
  <c r="W92" i="4" s="1"/>
  <c r="V91" i="4"/>
  <c r="V92" i="4" s="1"/>
  <c r="U91" i="4"/>
  <c r="U92" i="4" s="1"/>
  <c r="S91" i="4"/>
  <c r="S92" i="4" s="1"/>
  <c r="R91" i="4"/>
  <c r="R92" i="4" s="1"/>
  <c r="K91" i="4"/>
  <c r="J91" i="4"/>
  <c r="I91" i="4"/>
  <c r="G91" i="4"/>
  <c r="F91" i="4"/>
  <c r="H91" i="4" s="1"/>
  <c r="L91" i="4" s="1"/>
  <c r="T90" i="4"/>
  <c r="X90" i="4" s="1"/>
  <c r="H90" i="4"/>
  <c r="L90" i="4" s="1"/>
  <c r="T89" i="4"/>
  <c r="X89" i="4" s="1"/>
  <c r="H89" i="4"/>
  <c r="L89" i="4" s="1"/>
  <c r="T88" i="4"/>
  <c r="X88" i="4" s="1"/>
  <c r="H88" i="4"/>
  <c r="L88" i="4" s="1"/>
  <c r="T87" i="4"/>
  <c r="X87" i="4" s="1"/>
  <c r="H87" i="4"/>
  <c r="L87" i="4" s="1"/>
  <c r="T86" i="4"/>
  <c r="X86" i="4" s="1"/>
  <c r="K86" i="4"/>
  <c r="J86" i="4"/>
  <c r="I86" i="4"/>
  <c r="G86" i="4"/>
  <c r="F86" i="4"/>
  <c r="H86" i="4" s="1"/>
  <c r="L86" i="4" s="1"/>
  <c r="T85" i="4"/>
  <c r="X85" i="4" s="1"/>
  <c r="H85" i="4"/>
  <c r="L85" i="4" s="1"/>
  <c r="X84" i="4"/>
  <c r="T84" i="4"/>
  <c r="H84" i="4"/>
  <c r="L84" i="4" s="1"/>
  <c r="T83" i="4"/>
  <c r="X83" i="4" s="1"/>
  <c r="H83" i="4"/>
  <c r="L83" i="4" s="1"/>
  <c r="T82" i="4"/>
  <c r="X82" i="4" s="1"/>
  <c r="K82" i="4"/>
  <c r="J82" i="4"/>
  <c r="I82" i="4"/>
  <c r="G82" i="4"/>
  <c r="F82" i="4"/>
  <c r="H82" i="4" s="1"/>
  <c r="L82" i="4" s="1"/>
  <c r="T81" i="4"/>
  <c r="X81" i="4" s="1"/>
  <c r="H81" i="4"/>
  <c r="L81" i="4" s="1"/>
  <c r="T80" i="4"/>
  <c r="X80" i="4" s="1"/>
  <c r="H80" i="4"/>
  <c r="L80" i="4" s="1"/>
  <c r="T79" i="4"/>
  <c r="X79" i="4" s="1"/>
  <c r="K79" i="4"/>
  <c r="J79" i="4"/>
  <c r="I79" i="4"/>
  <c r="G79" i="4"/>
  <c r="F79" i="4"/>
  <c r="H78" i="4"/>
  <c r="L78" i="4" s="1"/>
  <c r="T77" i="4"/>
  <c r="X77" i="4" s="1"/>
  <c r="H77" i="4"/>
  <c r="L77" i="4" s="1"/>
  <c r="T76" i="4"/>
  <c r="X76" i="4" s="1"/>
  <c r="H76" i="4"/>
  <c r="L76" i="4" s="1"/>
  <c r="W75" i="4"/>
  <c r="W78" i="4" s="1"/>
  <c r="V75" i="4"/>
  <c r="V78" i="4" s="1"/>
  <c r="U75" i="4"/>
  <c r="U78" i="4" s="1"/>
  <c r="S75" i="4"/>
  <c r="S78" i="4" s="1"/>
  <c r="R75" i="4"/>
  <c r="R78" i="4" s="1"/>
  <c r="K75" i="4"/>
  <c r="J75" i="4"/>
  <c r="I75" i="4"/>
  <c r="G75" i="4"/>
  <c r="F75" i="4"/>
  <c r="H75" i="4" s="1"/>
  <c r="L75" i="4" s="1"/>
  <c r="T74" i="4"/>
  <c r="X74" i="4" s="1"/>
  <c r="H74" i="4"/>
  <c r="L74" i="4" s="1"/>
  <c r="T73" i="4"/>
  <c r="X73" i="4" s="1"/>
  <c r="H73" i="4"/>
  <c r="L73" i="4" s="1"/>
  <c r="T72" i="4"/>
  <c r="X72" i="4" s="1"/>
  <c r="K72" i="4"/>
  <c r="J72" i="4"/>
  <c r="I72" i="4"/>
  <c r="G72" i="4"/>
  <c r="F72" i="4"/>
  <c r="H71" i="4"/>
  <c r="L71" i="4" s="1"/>
  <c r="W70" i="4"/>
  <c r="V70" i="4"/>
  <c r="U70" i="4"/>
  <c r="S70" i="4"/>
  <c r="R70" i="4"/>
  <c r="H70" i="4"/>
  <c r="L70" i="4" s="1"/>
  <c r="T69" i="4"/>
  <c r="X69" i="4" s="1"/>
  <c r="H69" i="4"/>
  <c r="L69" i="4" s="1"/>
  <c r="T68" i="4"/>
  <c r="X68" i="4" s="1"/>
  <c r="K68" i="4"/>
  <c r="J68" i="4"/>
  <c r="I68" i="4"/>
  <c r="G68" i="4"/>
  <c r="F68" i="4"/>
  <c r="H68" i="4" s="1"/>
  <c r="L68" i="4" s="1"/>
  <c r="T67" i="4"/>
  <c r="X67" i="4" s="1"/>
  <c r="H67" i="4"/>
  <c r="L67" i="4" s="1"/>
  <c r="X66" i="4"/>
  <c r="T66" i="4"/>
  <c r="H66" i="4"/>
  <c r="L66" i="4" s="1"/>
  <c r="W65" i="4"/>
  <c r="V65" i="4"/>
  <c r="U65" i="4"/>
  <c r="S65" i="4"/>
  <c r="R65" i="4"/>
  <c r="H65" i="4"/>
  <c r="L65" i="4" s="1"/>
  <c r="T64" i="4"/>
  <c r="X64" i="4" s="1"/>
  <c r="K64" i="4"/>
  <c r="J64" i="4"/>
  <c r="I64" i="4"/>
  <c r="G64" i="4"/>
  <c r="F64" i="4"/>
  <c r="H64" i="4" s="1"/>
  <c r="T63" i="4"/>
  <c r="X63" i="4" s="1"/>
  <c r="L63" i="4"/>
  <c r="H63" i="4"/>
  <c r="W62" i="4"/>
  <c r="V62" i="4"/>
  <c r="U62" i="4"/>
  <c r="S62" i="4"/>
  <c r="R62" i="4"/>
  <c r="T62" i="4" s="1"/>
  <c r="X62" i="4" s="1"/>
  <c r="H62" i="4"/>
  <c r="L62" i="4" s="1"/>
  <c r="X61" i="4"/>
  <c r="T61" i="4"/>
  <c r="K61" i="4"/>
  <c r="J61" i="4"/>
  <c r="I61" i="4"/>
  <c r="G61" i="4"/>
  <c r="F61" i="4"/>
  <c r="H61" i="4" s="1"/>
  <c r="L61" i="4" s="1"/>
  <c r="T60" i="4"/>
  <c r="X60" i="4" s="1"/>
  <c r="H60" i="4"/>
  <c r="L60" i="4" s="1"/>
  <c r="T59" i="4"/>
  <c r="X59" i="4" s="1"/>
  <c r="H59" i="4"/>
  <c r="L59" i="4" s="1"/>
  <c r="K58" i="4"/>
  <c r="J58" i="4"/>
  <c r="I58" i="4"/>
  <c r="G58" i="4"/>
  <c r="F58" i="4"/>
  <c r="H58" i="4" s="1"/>
  <c r="L58" i="4" s="1"/>
  <c r="T57" i="4"/>
  <c r="X57" i="4" s="1"/>
  <c r="H57" i="4"/>
  <c r="L57" i="4" s="1"/>
  <c r="T56" i="4"/>
  <c r="X56" i="4" s="1"/>
  <c r="H56" i="4"/>
  <c r="L56" i="4" s="1"/>
  <c r="T55" i="4"/>
  <c r="X55" i="4" s="1"/>
  <c r="K55" i="4"/>
  <c r="J55" i="4"/>
  <c r="I55" i="4"/>
  <c r="G55" i="4"/>
  <c r="F55" i="4"/>
  <c r="W54" i="4"/>
  <c r="V54" i="4"/>
  <c r="U54" i="4"/>
  <c r="S54" i="4"/>
  <c r="T54" i="4" s="1"/>
  <c r="X54" i="4" s="1"/>
  <c r="R54" i="4"/>
  <c r="H54" i="4"/>
  <c r="L54" i="4" s="1"/>
  <c r="T53" i="4"/>
  <c r="X53" i="4" s="1"/>
  <c r="H53" i="4"/>
  <c r="L53" i="4" s="1"/>
  <c r="X52" i="4"/>
  <c r="T52" i="4"/>
  <c r="H52" i="4"/>
  <c r="L52" i="4" s="1"/>
  <c r="W51" i="4"/>
  <c r="V51" i="4"/>
  <c r="V58" i="4" s="1"/>
  <c r="U51" i="4"/>
  <c r="U58" i="4" s="1"/>
  <c r="S51" i="4"/>
  <c r="R51" i="4"/>
  <c r="T51" i="4" s="1"/>
  <c r="X51" i="4" s="1"/>
  <c r="L51" i="4"/>
  <c r="H51" i="4"/>
  <c r="T50" i="4"/>
  <c r="X50" i="4" s="1"/>
  <c r="K50" i="4"/>
  <c r="J50" i="4"/>
  <c r="I50" i="4"/>
  <c r="G50" i="4"/>
  <c r="F50" i="4"/>
  <c r="H50" i="4" s="1"/>
  <c r="L50" i="4" s="1"/>
  <c r="T49" i="4"/>
  <c r="X49" i="4" s="1"/>
  <c r="H49" i="4"/>
  <c r="L49" i="4" s="1"/>
  <c r="T48" i="4"/>
  <c r="X48" i="4" s="1"/>
  <c r="H48" i="4"/>
  <c r="L48" i="4" s="1"/>
  <c r="T47" i="4"/>
  <c r="X47" i="4" s="1"/>
  <c r="H47" i="4"/>
  <c r="L47" i="4" s="1"/>
  <c r="T46" i="4"/>
  <c r="X46" i="4" s="1"/>
  <c r="K46" i="4"/>
  <c r="J46" i="4"/>
  <c r="I46" i="4"/>
  <c r="G46" i="4"/>
  <c r="F46" i="4"/>
  <c r="H46" i="4" s="1"/>
  <c r="L46" i="4" s="1"/>
  <c r="T45" i="4"/>
  <c r="X45" i="4" s="1"/>
  <c r="H45" i="4"/>
  <c r="L45" i="4" s="1"/>
  <c r="H44" i="4"/>
  <c r="L44" i="4" s="1"/>
  <c r="W43" i="4"/>
  <c r="V43" i="4"/>
  <c r="U43" i="4"/>
  <c r="S43" i="4"/>
  <c r="T43" i="4" s="1"/>
  <c r="R43" i="4"/>
  <c r="H43" i="4"/>
  <c r="L43" i="4" s="1"/>
  <c r="T42" i="4"/>
  <c r="X42" i="4" s="1"/>
  <c r="T41" i="4"/>
  <c r="X41" i="4" s="1"/>
  <c r="H41" i="4"/>
  <c r="L41" i="4" s="1"/>
  <c r="T40" i="4"/>
  <c r="X40" i="4" s="1"/>
  <c r="K40" i="4"/>
  <c r="J40" i="4"/>
  <c r="I40" i="4"/>
  <c r="G40" i="4"/>
  <c r="H40" i="4" s="1"/>
  <c r="F40" i="4"/>
  <c r="T39" i="4"/>
  <c r="X39" i="4" s="1"/>
  <c r="H39" i="4"/>
  <c r="L39" i="4" s="1"/>
  <c r="W38" i="4"/>
  <c r="V38" i="4"/>
  <c r="U38" i="4"/>
  <c r="T38" i="4"/>
  <c r="S38" i="4"/>
  <c r="R38" i="4"/>
  <c r="H38" i="4"/>
  <c r="L38" i="4" s="1"/>
  <c r="T37" i="4"/>
  <c r="X37" i="4" s="1"/>
  <c r="H37" i="4"/>
  <c r="L37" i="4" s="1"/>
  <c r="T36" i="4"/>
  <c r="X36" i="4" s="1"/>
  <c r="H36" i="4"/>
  <c r="L36" i="4" s="1"/>
  <c r="T35" i="4"/>
  <c r="X35" i="4" s="1"/>
  <c r="H35" i="4"/>
  <c r="L35" i="4" s="1"/>
  <c r="W34" i="4"/>
  <c r="V34" i="4"/>
  <c r="U34" i="4"/>
  <c r="S34" i="4"/>
  <c r="R34" i="4"/>
  <c r="T34" i="4" s="1"/>
  <c r="L34" i="4"/>
  <c r="H34" i="4"/>
  <c r="T33" i="4"/>
  <c r="X33" i="4" s="1"/>
  <c r="H33" i="4"/>
  <c r="L33" i="4" s="1"/>
  <c r="T32" i="4"/>
  <c r="X32" i="4" s="1"/>
  <c r="K32" i="4"/>
  <c r="J32" i="4"/>
  <c r="J42" i="4" s="1"/>
  <c r="I32" i="4"/>
  <c r="G32" i="4"/>
  <c r="F32" i="4"/>
  <c r="H32" i="4" s="1"/>
  <c r="L32" i="4" s="1"/>
  <c r="T31" i="4"/>
  <c r="X31" i="4" s="1"/>
  <c r="H31" i="4"/>
  <c r="L31" i="4" s="1"/>
  <c r="T30" i="4"/>
  <c r="X30" i="4" s="1"/>
  <c r="H30" i="4"/>
  <c r="L30" i="4" s="1"/>
  <c r="T29" i="4"/>
  <c r="X29" i="4" s="1"/>
  <c r="K29" i="4"/>
  <c r="J29" i="4"/>
  <c r="I29" i="4"/>
  <c r="G29" i="4"/>
  <c r="F29" i="4"/>
  <c r="W28" i="4"/>
  <c r="V28" i="4"/>
  <c r="U28" i="4"/>
  <c r="S28" i="4"/>
  <c r="R28" i="4"/>
  <c r="T28" i="4" s="1"/>
  <c r="X28" i="4" s="1"/>
  <c r="H28" i="4"/>
  <c r="L28" i="4" s="1"/>
  <c r="T27" i="4"/>
  <c r="X27" i="4" s="1"/>
  <c r="H27" i="4"/>
  <c r="L27" i="4" s="1"/>
  <c r="T26" i="4"/>
  <c r="X26" i="4" s="1"/>
  <c r="H26" i="4"/>
  <c r="L26" i="4" s="1"/>
  <c r="T25" i="4"/>
  <c r="X25" i="4" s="1"/>
  <c r="H25" i="4"/>
  <c r="L25" i="4" s="1"/>
  <c r="T24" i="4"/>
  <c r="X24" i="4" s="1"/>
  <c r="K24" i="4"/>
  <c r="J24" i="4"/>
  <c r="I24" i="4"/>
  <c r="G24" i="4"/>
  <c r="G42" i="4" s="1"/>
  <c r="F24" i="4"/>
  <c r="F42" i="4" s="1"/>
  <c r="T23" i="4"/>
  <c r="X23" i="4" s="1"/>
  <c r="L23" i="4"/>
  <c r="H23" i="4"/>
  <c r="W22" i="4"/>
  <c r="V22" i="4"/>
  <c r="U22" i="4"/>
  <c r="S22" i="4"/>
  <c r="R22" i="4"/>
  <c r="H22" i="4"/>
  <c r="L22" i="4" s="1"/>
  <c r="T21" i="4"/>
  <c r="X21" i="4" s="1"/>
  <c r="G21" i="4"/>
  <c r="T20" i="4"/>
  <c r="X20" i="4" s="1"/>
  <c r="K20" i="4"/>
  <c r="J20" i="4"/>
  <c r="I20" i="4"/>
  <c r="G20" i="4"/>
  <c r="F20" i="4"/>
  <c r="H20" i="4" s="1"/>
  <c r="L20" i="4" s="1"/>
  <c r="T19" i="4"/>
  <c r="X19" i="4" s="1"/>
  <c r="H19" i="4"/>
  <c r="L19" i="4" s="1"/>
  <c r="H18" i="4"/>
  <c r="L18" i="4" s="1"/>
  <c r="W17" i="4"/>
  <c r="V17" i="4"/>
  <c r="U17" i="4"/>
  <c r="S17" i="4"/>
  <c r="R17" i="4"/>
  <c r="K17" i="4"/>
  <c r="J17" i="4"/>
  <c r="I17" i="4"/>
  <c r="G17" i="4"/>
  <c r="H17" i="4" s="1"/>
  <c r="L17" i="4" s="1"/>
  <c r="F17" i="4"/>
  <c r="T16" i="4"/>
  <c r="X16" i="4" s="1"/>
  <c r="H16" i="4"/>
  <c r="L16" i="4" s="1"/>
  <c r="T15" i="4"/>
  <c r="X15" i="4" s="1"/>
  <c r="H15" i="4"/>
  <c r="L15" i="4" s="1"/>
  <c r="T14" i="4"/>
  <c r="X14" i="4" s="1"/>
  <c r="K14" i="4"/>
  <c r="J14" i="4"/>
  <c r="I14" i="4"/>
  <c r="G14" i="4"/>
  <c r="F14" i="4"/>
  <c r="T13" i="4"/>
  <c r="X13" i="4" s="1"/>
  <c r="H13" i="4"/>
  <c r="L13" i="4" s="1"/>
  <c r="T12" i="4"/>
  <c r="X12" i="4" s="1"/>
  <c r="H12" i="4"/>
  <c r="L12" i="4" s="1"/>
  <c r="W11" i="4"/>
  <c r="W18" i="4" s="1"/>
  <c r="V11" i="4"/>
  <c r="V18" i="4" s="1"/>
  <c r="U11" i="4"/>
  <c r="S11" i="4"/>
  <c r="R11" i="4"/>
  <c r="T11" i="4" s="1"/>
  <c r="K11" i="4"/>
  <c r="J11" i="4"/>
  <c r="I11" i="4"/>
  <c r="I21" i="4" s="1"/>
  <c r="G11" i="4"/>
  <c r="F11" i="4"/>
  <c r="H11" i="4" s="1"/>
  <c r="L11" i="4" s="1"/>
  <c r="T10" i="4"/>
  <c r="X10" i="4" s="1"/>
  <c r="H10" i="4"/>
  <c r="L10" i="4" s="1"/>
  <c r="T9" i="4"/>
  <c r="X9" i="4" s="1"/>
  <c r="H9" i="4"/>
  <c r="L9" i="4" s="1"/>
  <c r="T8" i="4"/>
  <c r="X8" i="4" s="1"/>
  <c r="H8" i="4"/>
  <c r="L8" i="4" s="1"/>
  <c r="W7" i="4"/>
  <c r="V7" i="4"/>
  <c r="U7" i="4"/>
  <c r="S7" i="4"/>
  <c r="R7" i="4"/>
  <c r="T7" i="4" s="1"/>
  <c r="X7" i="4" s="1"/>
  <c r="H7" i="4"/>
  <c r="L7" i="4" s="1"/>
  <c r="X6" i="4"/>
  <c r="T6" i="4"/>
  <c r="H6" i="4"/>
  <c r="L6" i="4" s="1"/>
  <c r="T5" i="4"/>
  <c r="X5" i="4" s="1"/>
  <c r="T4" i="4"/>
  <c r="X4" i="4" s="1"/>
  <c r="X97" i="5" l="1"/>
  <c r="T92" i="4"/>
  <c r="X92" i="4" s="1"/>
  <c r="I42" i="4"/>
  <c r="H14" i="4"/>
  <c r="F21" i="4"/>
  <c r="H21" i="4" s="1"/>
  <c r="H55" i="4"/>
  <c r="L55" i="4" s="1"/>
  <c r="S71" i="4"/>
  <c r="H96" i="4"/>
  <c r="L96" i="4" s="1"/>
  <c r="H79" i="4"/>
  <c r="L79" i="4" s="1"/>
  <c r="T70" i="4"/>
  <c r="X70" i="4" s="1"/>
  <c r="W58" i="4"/>
  <c r="X91" i="4"/>
  <c r="U71" i="4"/>
  <c r="X34" i="4"/>
  <c r="V71" i="4"/>
  <c r="X11" i="4"/>
  <c r="L14" i="4"/>
  <c r="L40" i="4"/>
  <c r="X43" i="4"/>
  <c r="J102" i="4"/>
  <c r="L64" i="4"/>
  <c r="H72" i="4"/>
  <c r="L72" i="4" s="1"/>
  <c r="S18" i="4"/>
  <c r="S97" i="4" s="1"/>
  <c r="H29" i="4"/>
  <c r="L29" i="4" s="1"/>
  <c r="K102" i="4"/>
  <c r="S58" i="4"/>
  <c r="G102" i="4"/>
  <c r="U18" i="4"/>
  <c r="T17" i="4"/>
  <c r="X17" i="4" s="1"/>
  <c r="X38" i="4"/>
  <c r="K42" i="4"/>
  <c r="T96" i="4"/>
  <c r="X96" i="4" s="1"/>
  <c r="T65" i="4"/>
  <c r="X65" i="4" s="1"/>
  <c r="R71" i="4"/>
  <c r="T71" i="4" s="1"/>
  <c r="T78" i="4"/>
  <c r="X78" i="4" s="1"/>
  <c r="H24" i="4"/>
  <c r="L24" i="4" s="1"/>
  <c r="W71" i="4"/>
  <c r="R44" i="4"/>
  <c r="S44" i="4"/>
  <c r="T22" i="4"/>
  <c r="X22" i="4" s="1"/>
  <c r="U44" i="4"/>
  <c r="H42" i="4"/>
  <c r="L42" i="4" s="1"/>
  <c r="J21" i="4"/>
  <c r="L21" i="4" s="1"/>
  <c r="V44" i="4"/>
  <c r="I102" i="4"/>
  <c r="U97" i="4" s="1"/>
  <c r="K21" i="4"/>
  <c r="W44" i="4"/>
  <c r="F102" i="4"/>
  <c r="H102" i="4" s="1"/>
  <c r="L102" i="4" s="1"/>
  <c r="T75" i="4"/>
  <c r="X75" i="4" s="1"/>
  <c r="R58" i="4"/>
  <c r="T58" i="4" s="1"/>
  <c r="X58" i="4" s="1"/>
  <c r="R18" i="4"/>
  <c r="X105" i="4"/>
  <c r="T18" i="4" l="1"/>
  <c r="X18" i="4" s="1"/>
  <c r="X71" i="4"/>
  <c r="W97" i="4"/>
  <c r="V97" i="4"/>
  <c r="T44" i="4"/>
  <c r="X44" i="4" s="1"/>
  <c r="R97" i="4"/>
  <c r="T97" i="4" s="1"/>
  <c r="X97" i="4" s="1"/>
  <c r="T106" i="3" l="1"/>
  <c r="X106" i="3" s="1"/>
  <c r="T105" i="3"/>
  <c r="T91" i="3" s="1"/>
  <c r="K101" i="3"/>
  <c r="J101" i="3"/>
  <c r="I101" i="3"/>
  <c r="G101" i="3"/>
  <c r="F101" i="3"/>
  <c r="H101" i="3" s="1"/>
  <c r="L101" i="3" s="1"/>
  <c r="H100" i="3"/>
  <c r="L100" i="3" s="1"/>
  <c r="H99" i="3"/>
  <c r="L99" i="3" s="1"/>
  <c r="L98" i="3"/>
  <c r="H98" i="3"/>
  <c r="H97" i="3"/>
  <c r="L97" i="3" s="1"/>
  <c r="W96" i="3"/>
  <c r="V96" i="3"/>
  <c r="U96" i="3"/>
  <c r="S96" i="3"/>
  <c r="R96" i="3"/>
  <c r="T96" i="3" s="1"/>
  <c r="X96" i="3" s="1"/>
  <c r="K96" i="3"/>
  <c r="J96" i="3"/>
  <c r="I96" i="3"/>
  <c r="G96" i="3"/>
  <c r="H96" i="3" s="1"/>
  <c r="L96" i="3" s="1"/>
  <c r="F96" i="3"/>
  <c r="T95" i="3"/>
  <c r="X95" i="3" s="1"/>
  <c r="H95" i="3"/>
  <c r="L95" i="3" s="1"/>
  <c r="T94" i="3"/>
  <c r="X94" i="3" s="1"/>
  <c r="H94" i="3"/>
  <c r="L94" i="3" s="1"/>
  <c r="T93" i="3"/>
  <c r="X93" i="3" s="1"/>
  <c r="H93" i="3"/>
  <c r="L93" i="3" s="1"/>
  <c r="H92" i="3"/>
  <c r="L92" i="3" s="1"/>
  <c r="W91" i="3"/>
  <c r="W92" i="3" s="1"/>
  <c r="V91" i="3"/>
  <c r="V92" i="3" s="1"/>
  <c r="U91" i="3"/>
  <c r="U92" i="3" s="1"/>
  <c r="S91" i="3"/>
  <c r="S92" i="3" s="1"/>
  <c r="R91" i="3"/>
  <c r="R92" i="3" s="1"/>
  <c r="T92" i="3" s="1"/>
  <c r="K91" i="3"/>
  <c r="J91" i="3"/>
  <c r="I91" i="3"/>
  <c r="G91" i="3"/>
  <c r="F91" i="3"/>
  <c r="H91" i="3" s="1"/>
  <c r="L91" i="3" s="1"/>
  <c r="T90" i="3"/>
  <c r="X90" i="3" s="1"/>
  <c r="H90" i="3"/>
  <c r="L90" i="3" s="1"/>
  <c r="T89" i="3"/>
  <c r="X89" i="3" s="1"/>
  <c r="H89" i="3"/>
  <c r="L89" i="3" s="1"/>
  <c r="T88" i="3"/>
  <c r="X88" i="3" s="1"/>
  <c r="H88" i="3"/>
  <c r="L88" i="3" s="1"/>
  <c r="T87" i="3"/>
  <c r="X87" i="3" s="1"/>
  <c r="H87" i="3"/>
  <c r="L87" i="3" s="1"/>
  <c r="T86" i="3"/>
  <c r="X86" i="3" s="1"/>
  <c r="K86" i="3"/>
  <c r="J86" i="3"/>
  <c r="I86" i="3"/>
  <c r="G86" i="3"/>
  <c r="F86" i="3"/>
  <c r="H86" i="3" s="1"/>
  <c r="L86" i="3" s="1"/>
  <c r="X85" i="3"/>
  <c r="T85" i="3"/>
  <c r="H85" i="3"/>
  <c r="L85" i="3" s="1"/>
  <c r="T84" i="3"/>
  <c r="X84" i="3" s="1"/>
  <c r="H84" i="3"/>
  <c r="L84" i="3" s="1"/>
  <c r="T83" i="3"/>
  <c r="X83" i="3" s="1"/>
  <c r="H83" i="3"/>
  <c r="L83" i="3" s="1"/>
  <c r="T82" i="3"/>
  <c r="X82" i="3" s="1"/>
  <c r="K82" i="3"/>
  <c r="J82" i="3"/>
  <c r="I82" i="3"/>
  <c r="G82" i="3"/>
  <c r="F82" i="3"/>
  <c r="H82" i="3" s="1"/>
  <c r="T81" i="3"/>
  <c r="X81" i="3" s="1"/>
  <c r="H81" i="3"/>
  <c r="L81" i="3" s="1"/>
  <c r="T80" i="3"/>
  <c r="X80" i="3" s="1"/>
  <c r="H80" i="3"/>
  <c r="L80" i="3" s="1"/>
  <c r="T79" i="3"/>
  <c r="X79" i="3" s="1"/>
  <c r="K79" i="3"/>
  <c r="J79" i="3"/>
  <c r="I79" i="3"/>
  <c r="G79" i="3"/>
  <c r="H79" i="3" s="1"/>
  <c r="F79" i="3"/>
  <c r="H78" i="3"/>
  <c r="L78" i="3" s="1"/>
  <c r="T77" i="3"/>
  <c r="X77" i="3" s="1"/>
  <c r="H77" i="3"/>
  <c r="L77" i="3" s="1"/>
  <c r="T76" i="3"/>
  <c r="X76" i="3" s="1"/>
  <c r="H76" i="3"/>
  <c r="L76" i="3" s="1"/>
  <c r="W75" i="3"/>
  <c r="W78" i="3" s="1"/>
  <c r="V75" i="3"/>
  <c r="V78" i="3" s="1"/>
  <c r="U75" i="3"/>
  <c r="U78" i="3" s="1"/>
  <c r="S75" i="3"/>
  <c r="S78" i="3" s="1"/>
  <c r="R75" i="3"/>
  <c r="R78" i="3" s="1"/>
  <c r="K75" i="3"/>
  <c r="J75" i="3"/>
  <c r="I75" i="3"/>
  <c r="G75" i="3"/>
  <c r="F75" i="3"/>
  <c r="H75" i="3" s="1"/>
  <c r="L75" i="3" s="1"/>
  <c r="T74" i="3"/>
  <c r="X74" i="3" s="1"/>
  <c r="H74" i="3"/>
  <c r="L74" i="3" s="1"/>
  <c r="T73" i="3"/>
  <c r="X73" i="3" s="1"/>
  <c r="H73" i="3"/>
  <c r="L73" i="3" s="1"/>
  <c r="T72" i="3"/>
  <c r="X72" i="3" s="1"/>
  <c r="K72" i="3"/>
  <c r="J72" i="3"/>
  <c r="I72" i="3"/>
  <c r="G72" i="3"/>
  <c r="F72" i="3"/>
  <c r="H71" i="3"/>
  <c r="L71" i="3" s="1"/>
  <c r="W70" i="3"/>
  <c r="V70" i="3"/>
  <c r="U70" i="3"/>
  <c r="S70" i="3"/>
  <c r="R70" i="3"/>
  <c r="H70" i="3"/>
  <c r="L70" i="3" s="1"/>
  <c r="T69" i="3"/>
  <c r="X69" i="3" s="1"/>
  <c r="H69" i="3"/>
  <c r="L69" i="3" s="1"/>
  <c r="T68" i="3"/>
  <c r="X68" i="3" s="1"/>
  <c r="K68" i="3"/>
  <c r="J68" i="3"/>
  <c r="I68" i="3"/>
  <c r="G68" i="3"/>
  <c r="F68" i="3"/>
  <c r="H68" i="3" s="1"/>
  <c r="L68" i="3" s="1"/>
  <c r="T67" i="3"/>
  <c r="X67" i="3" s="1"/>
  <c r="L67" i="3"/>
  <c r="H67" i="3"/>
  <c r="T66" i="3"/>
  <c r="X66" i="3" s="1"/>
  <c r="H66" i="3"/>
  <c r="L66" i="3" s="1"/>
  <c r="W65" i="3"/>
  <c r="V65" i="3"/>
  <c r="V71" i="3" s="1"/>
  <c r="U65" i="3"/>
  <c r="S65" i="3"/>
  <c r="R65" i="3"/>
  <c r="H65" i="3"/>
  <c r="L65" i="3" s="1"/>
  <c r="T64" i="3"/>
  <c r="X64" i="3" s="1"/>
  <c r="K64" i="3"/>
  <c r="J64" i="3"/>
  <c r="I64" i="3"/>
  <c r="G64" i="3"/>
  <c r="F64" i="3"/>
  <c r="H64" i="3" s="1"/>
  <c r="L64" i="3" s="1"/>
  <c r="T63" i="3"/>
  <c r="X63" i="3" s="1"/>
  <c r="H63" i="3"/>
  <c r="L63" i="3" s="1"/>
  <c r="W62" i="3"/>
  <c r="V62" i="3"/>
  <c r="U62" i="3"/>
  <c r="S62" i="3"/>
  <c r="R62" i="3"/>
  <c r="H62" i="3"/>
  <c r="L62" i="3" s="1"/>
  <c r="T61" i="3"/>
  <c r="X61" i="3" s="1"/>
  <c r="K61" i="3"/>
  <c r="J61" i="3"/>
  <c r="I61" i="3"/>
  <c r="G61" i="3"/>
  <c r="F61" i="3"/>
  <c r="H61" i="3" s="1"/>
  <c r="L61" i="3" s="1"/>
  <c r="T60" i="3"/>
  <c r="X60" i="3" s="1"/>
  <c r="H60" i="3"/>
  <c r="L60" i="3" s="1"/>
  <c r="T59" i="3"/>
  <c r="X59" i="3" s="1"/>
  <c r="H59" i="3"/>
  <c r="L59" i="3" s="1"/>
  <c r="K58" i="3"/>
  <c r="J58" i="3"/>
  <c r="I58" i="3"/>
  <c r="G58" i="3"/>
  <c r="F58" i="3"/>
  <c r="H58" i="3" s="1"/>
  <c r="L58" i="3" s="1"/>
  <c r="T57" i="3"/>
  <c r="X57" i="3" s="1"/>
  <c r="H57" i="3"/>
  <c r="L57" i="3" s="1"/>
  <c r="T56" i="3"/>
  <c r="X56" i="3" s="1"/>
  <c r="H56" i="3"/>
  <c r="L56" i="3" s="1"/>
  <c r="T55" i="3"/>
  <c r="X55" i="3" s="1"/>
  <c r="K55" i="3"/>
  <c r="J55" i="3"/>
  <c r="I55" i="3"/>
  <c r="G55" i="3"/>
  <c r="F55" i="3"/>
  <c r="W54" i="3"/>
  <c r="V54" i="3"/>
  <c r="U54" i="3"/>
  <c r="T54" i="3"/>
  <c r="X54" i="3" s="1"/>
  <c r="S54" i="3"/>
  <c r="R54" i="3"/>
  <c r="R58" i="3" s="1"/>
  <c r="T58" i="3" s="1"/>
  <c r="X58" i="3" s="1"/>
  <c r="H54" i="3"/>
  <c r="L54" i="3" s="1"/>
  <c r="T53" i="3"/>
  <c r="X53" i="3" s="1"/>
  <c r="H53" i="3"/>
  <c r="L53" i="3" s="1"/>
  <c r="T52" i="3"/>
  <c r="X52" i="3" s="1"/>
  <c r="H52" i="3"/>
  <c r="L52" i="3" s="1"/>
  <c r="W51" i="3"/>
  <c r="W58" i="3" s="1"/>
  <c r="V51" i="3"/>
  <c r="V58" i="3" s="1"/>
  <c r="U51" i="3"/>
  <c r="U58" i="3" s="1"/>
  <c r="S51" i="3"/>
  <c r="S58" i="3" s="1"/>
  <c r="R51" i="3"/>
  <c r="H51" i="3"/>
  <c r="L51" i="3" s="1"/>
  <c r="T50" i="3"/>
  <c r="X50" i="3" s="1"/>
  <c r="K50" i="3"/>
  <c r="J50" i="3"/>
  <c r="I50" i="3"/>
  <c r="G50" i="3"/>
  <c r="F50" i="3"/>
  <c r="T49" i="3"/>
  <c r="X49" i="3" s="1"/>
  <c r="H49" i="3"/>
  <c r="L49" i="3" s="1"/>
  <c r="T48" i="3"/>
  <c r="X48" i="3" s="1"/>
  <c r="H48" i="3"/>
  <c r="L48" i="3" s="1"/>
  <c r="T47" i="3"/>
  <c r="X47" i="3" s="1"/>
  <c r="H47" i="3"/>
  <c r="L47" i="3" s="1"/>
  <c r="T46" i="3"/>
  <c r="X46" i="3" s="1"/>
  <c r="K46" i="3"/>
  <c r="J46" i="3"/>
  <c r="I46" i="3"/>
  <c r="G46" i="3"/>
  <c r="F46" i="3"/>
  <c r="H46" i="3" s="1"/>
  <c r="L46" i="3" s="1"/>
  <c r="T45" i="3"/>
  <c r="X45" i="3" s="1"/>
  <c r="H45" i="3"/>
  <c r="L45" i="3" s="1"/>
  <c r="H44" i="3"/>
  <c r="L44" i="3" s="1"/>
  <c r="W43" i="3"/>
  <c r="V43" i="3"/>
  <c r="U43" i="3"/>
  <c r="S43" i="3"/>
  <c r="R43" i="3"/>
  <c r="T43" i="3" s="1"/>
  <c r="H43" i="3"/>
  <c r="L43" i="3" s="1"/>
  <c r="T42" i="3"/>
  <c r="X42" i="3" s="1"/>
  <c r="J42" i="3"/>
  <c r="I42" i="3"/>
  <c r="T41" i="3"/>
  <c r="X41" i="3" s="1"/>
  <c r="H41" i="3"/>
  <c r="L41" i="3" s="1"/>
  <c r="T40" i="3"/>
  <c r="X40" i="3" s="1"/>
  <c r="K40" i="3"/>
  <c r="J40" i="3"/>
  <c r="I40" i="3"/>
  <c r="G40" i="3"/>
  <c r="F40" i="3"/>
  <c r="H40" i="3" s="1"/>
  <c r="L40" i="3" s="1"/>
  <c r="T39" i="3"/>
  <c r="X39" i="3" s="1"/>
  <c r="H39" i="3"/>
  <c r="L39" i="3" s="1"/>
  <c r="W38" i="3"/>
  <c r="V38" i="3"/>
  <c r="U38" i="3"/>
  <c r="S38" i="3"/>
  <c r="R38" i="3"/>
  <c r="T38" i="3" s="1"/>
  <c r="H38" i="3"/>
  <c r="L38" i="3" s="1"/>
  <c r="T37" i="3"/>
  <c r="X37" i="3" s="1"/>
  <c r="H37" i="3"/>
  <c r="L37" i="3" s="1"/>
  <c r="T36" i="3"/>
  <c r="X36" i="3" s="1"/>
  <c r="H36" i="3"/>
  <c r="L36" i="3" s="1"/>
  <c r="T35" i="3"/>
  <c r="X35" i="3" s="1"/>
  <c r="H35" i="3"/>
  <c r="L35" i="3" s="1"/>
  <c r="W34" i="3"/>
  <c r="V34" i="3"/>
  <c r="U34" i="3"/>
  <c r="S34" i="3"/>
  <c r="R34" i="3"/>
  <c r="T34" i="3" s="1"/>
  <c r="X34" i="3" s="1"/>
  <c r="H34" i="3"/>
  <c r="L34" i="3" s="1"/>
  <c r="T33" i="3"/>
  <c r="X33" i="3" s="1"/>
  <c r="H33" i="3"/>
  <c r="L33" i="3" s="1"/>
  <c r="T32" i="3"/>
  <c r="X32" i="3" s="1"/>
  <c r="K32" i="3"/>
  <c r="J32" i="3"/>
  <c r="I32" i="3"/>
  <c r="G32" i="3"/>
  <c r="F32" i="3"/>
  <c r="H32" i="3" s="1"/>
  <c r="L32" i="3" s="1"/>
  <c r="T31" i="3"/>
  <c r="X31" i="3" s="1"/>
  <c r="H31" i="3"/>
  <c r="L31" i="3" s="1"/>
  <c r="T30" i="3"/>
  <c r="X30" i="3" s="1"/>
  <c r="H30" i="3"/>
  <c r="L30" i="3" s="1"/>
  <c r="T29" i="3"/>
  <c r="X29" i="3" s="1"/>
  <c r="K29" i="3"/>
  <c r="J29" i="3"/>
  <c r="I29" i="3"/>
  <c r="G29" i="3"/>
  <c r="F29" i="3"/>
  <c r="W28" i="3"/>
  <c r="V28" i="3"/>
  <c r="U28" i="3"/>
  <c r="S28" i="3"/>
  <c r="R28" i="3"/>
  <c r="T28" i="3" s="1"/>
  <c r="H28" i="3"/>
  <c r="L28" i="3" s="1"/>
  <c r="T27" i="3"/>
  <c r="X27" i="3" s="1"/>
  <c r="H27" i="3"/>
  <c r="L27" i="3" s="1"/>
  <c r="T26" i="3"/>
  <c r="X26" i="3" s="1"/>
  <c r="H26" i="3"/>
  <c r="L26" i="3" s="1"/>
  <c r="T25" i="3"/>
  <c r="X25" i="3" s="1"/>
  <c r="H25" i="3"/>
  <c r="L25" i="3" s="1"/>
  <c r="T24" i="3"/>
  <c r="X24" i="3" s="1"/>
  <c r="K24" i="3"/>
  <c r="J24" i="3"/>
  <c r="I24" i="3"/>
  <c r="G24" i="3"/>
  <c r="G42" i="3" s="1"/>
  <c r="F24" i="3"/>
  <c r="T23" i="3"/>
  <c r="X23" i="3" s="1"/>
  <c r="H23" i="3"/>
  <c r="L23" i="3" s="1"/>
  <c r="W22" i="3"/>
  <c r="V22" i="3"/>
  <c r="U22" i="3"/>
  <c r="S22" i="3"/>
  <c r="R22" i="3"/>
  <c r="H22" i="3"/>
  <c r="L22" i="3" s="1"/>
  <c r="T21" i="3"/>
  <c r="X21" i="3" s="1"/>
  <c r="T20" i="3"/>
  <c r="X20" i="3" s="1"/>
  <c r="K20" i="3"/>
  <c r="J20" i="3"/>
  <c r="I20" i="3"/>
  <c r="G20" i="3"/>
  <c r="F20" i="3"/>
  <c r="H20" i="3" s="1"/>
  <c r="T19" i="3"/>
  <c r="X19" i="3" s="1"/>
  <c r="H19" i="3"/>
  <c r="L19" i="3" s="1"/>
  <c r="H18" i="3"/>
  <c r="L18" i="3" s="1"/>
  <c r="W17" i="3"/>
  <c r="V17" i="3"/>
  <c r="V18" i="3" s="1"/>
  <c r="U17" i="3"/>
  <c r="S17" i="3"/>
  <c r="R17" i="3"/>
  <c r="K17" i="3"/>
  <c r="J17" i="3"/>
  <c r="I17" i="3"/>
  <c r="G17" i="3"/>
  <c r="F17" i="3"/>
  <c r="H17" i="3" s="1"/>
  <c r="L17" i="3" s="1"/>
  <c r="T16" i="3"/>
  <c r="X16" i="3" s="1"/>
  <c r="H16" i="3"/>
  <c r="L16" i="3" s="1"/>
  <c r="T15" i="3"/>
  <c r="X15" i="3" s="1"/>
  <c r="H15" i="3"/>
  <c r="L15" i="3" s="1"/>
  <c r="T14" i="3"/>
  <c r="X14" i="3" s="1"/>
  <c r="K14" i="3"/>
  <c r="J14" i="3"/>
  <c r="I14" i="3"/>
  <c r="G14" i="3"/>
  <c r="F14" i="3"/>
  <c r="H14" i="3" s="1"/>
  <c r="T13" i="3"/>
  <c r="X13" i="3" s="1"/>
  <c r="H13" i="3"/>
  <c r="L13" i="3" s="1"/>
  <c r="T12" i="3"/>
  <c r="X12" i="3" s="1"/>
  <c r="H12" i="3"/>
  <c r="L12" i="3" s="1"/>
  <c r="W11" i="3"/>
  <c r="V11" i="3"/>
  <c r="U11" i="3"/>
  <c r="S11" i="3"/>
  <c r="R11" i="3"/>
  <c r="T11" i="3" s="1"/>
  <c r="K11" i="3"/>
  <c r="J11" i="3"/>
  <c r="I11" i="3"/>
  <c r="G11" i="3"/>
  <c r="F11" i="3"/>
  <c r="H11" i="3" s="1"/>
  <c r="L11" i="3" s="1"/>
  <c r="T10" i="3"/>
  <c r="X10" i="3" s="1"/>
  <c r="H10" i="3"/>
  <c r="L10" i="3" s="1"/>
  <c r="T9" i="3"/>
  <c r="X9" i="3" s="1"/>
  <c r="H9" i="3"/>
  <c r="L9" i="3" s="1"/>
  <c r="T8" i="3"/>
  <c r="X8" i="3" s="1"/>
  <c r="H8" i="3"/>
  <c r="L8" i="3" s="1"/>
  <c r="W7" i="3"/>
  <c r="V7" i="3"/>
  <c r="U7" i="3"/>
  <c r="S7" i="3"/>
  <c r="R7" i="3"/>
  <c r="T7" i="3" s="1"/>
  <c r="X7" i="3" s="1"/>
  <c r="H7" i="3"/>
  <c r="L7" i="3" s="1"/>
  <c r="X6" i="3"/>
  <c r="T6" i="3"/>
  <c r="H6" i="3"/>
  <c r="L6" i="3" s="1"/>
  <c r="T5" i="3"/>
  <c r="X5" i="3" s="1"/>
  <c r="T4" i="3"/>
  <c r="X4" i="3" s="1"/>
  <c r="W18" i="3" l="1"/>
  <c r="T70" i="3"/>
  <c r="X70" i="3" s="1"/>
  <c r="X28" i="3"/>
  <c r="G102" i="3"/>
  <c r="S44" i="3"/>
  <c r="S71" i="3"/>
  <c r="H55" i="3"/>
  <c r="L55" i="3" s="1"/>
  <c r="U71" i="3"/>
  <c r="I21" i="3"/>
  <c r="F42" i="3"/>
  <c r="H42" i="3" s="1"/>
  <c r="L42" i="3" s="1"/>
  <c r="W44" i="3"/>
  <c r="K102" i="3"/>
  <c r="H72" i="3"/>
  <c r="L72" i="3" s="1"/>
  <c r="X92" i="3"/>
  <c r="F102" i="3"/>
  <c r="R71" i="3"/>
  <c r="W71" i="3"/>
  <c r="L14" i="3"/>
  <c r="S18" i="3"/>
  <c r="U18" i="3"/>
  <c r="T17" i="3"/>
  <c r="X17" i="3" s="1"/>
  <c r="X38" i="3"/>
  <c r="L82" i="3"/>
  <c r="G21" i="3"/>
  <c r="S97" i="3" s="1"/>
  <c r="V44" i="3"/>
  <c r="X43" i="3"/>
  <c r="K42" i="3"/>
  <c r="F21" i="3"/>
  <c r="H50" i="3"/>
  <c r="L50" i="3" s="1"/>
  <c r="X91" i="3"/>
  <c r="L20" i="3"/>
  <c r="H24" i="3"/>
  <c r="L24" i="3" s="1"/>
  <c r="I102" i="3"/>
  <c r="U97" i="3" s="1"/>
  <c r="R44" i="3"/>
  <c r="T44" i="3" s="1"/>
  <c r="T78" i="3"/>
  <c r="X78" i="3" s="1"/>
  <c r="T65" i="3"/>
  <c r="X65" i="3" s="1"/>
  <c r="J21" i="3"/>
  <c r="K21" i="3"/>
  <c r="W97" i="3" s="1"/>
  <c r="T75" i="3"/>
  <c r="X75" i="3" s="1"/>
  <c r="T22" i="3"/>
  <c r="X22" i="3" s="1"/>
  <c r="T62" i="3"/>
  <c r="X62" i="3" s="1"/>
  <c r="T51" i="3"/>
  <c r="X51" i="3" s="1"/>
  <c r="X11" i="3"/>
  <c r="U44" i="3"/>
  <c r="J102" i="3"/>
  <c r="V97" i="3" s="1"/>
  <c r="L79" i="3"/>
  <c r="R18" i="3"/>
  <c r="H29" i="3"/>
  <c r="L29" i="3" s="1"/>
  <c r="X105" i="3"/>
  <c r="H21" i="3" l="1"/>
  <c r="T71" i="3"/>
  <c r="X71" i="3" s="1"/>
  <c r="H102" i="3"/>
  <c r="L102" i="3" s="1"/>
  <c r="T18" i="3"/>
  <c r="X18" i="3" s="1"/>
  <c r="X44" i="3"/>
  <c r="R97" i="3"/>
  <c r="T97" i="3" s="1"/>
  <c r="X97" i="3" s="1"/>
  <c r="L21" i="3"/>
  <c r="T106" i="2"/>
  <c r="X106" i="2" s="1"/>
  <c r="T105" i="2"/>
  <c r="X105" i="2" s="1"/>
  <c r="K101" i="2"/>
  <c r="J101" i="2"/>
  <c r="I101" i="2"/>
  <c r="G101" i="2"/>
  <c r="F101" i="2"/>
  <c r="H101" i="2" s="1"/>
  <c r="H100" i="2"/>
  <c r="L100" i="2" s="1"/>
  <c r="H99" i="2"/>
  <c r="L99" i="2" s="1"/>
  <c r="H98" i="2"/>
  <c r="L98" i="2" s="1"/>
  <c r="H97" i="2"/>
  <c r="L97" i="2" s="1"/>
  <c r="W96" i="2"/>
  <c r="V96" i="2"/>
  <c r="U96" i="2"/>
  <c r="S96" i="2"/>
  <c r="R96" i="2"/>
  <c r="K96" i="2"/>
  <c r="J96" i="2"/>
  <c r="I96" i="2"/>
  <c r="G96" i="2"/>
  <c r="F96" i="2"/>
  <c r="T95" i="2"/>
  <c r="X95" i="2" s="1"/>
  <c r="H95" i="2"/>
  <c r="L95" i="2" s="1"/>
  <c r="T94" i="2"/>
  <c r="X94" i="2" s="1"/>
  <c r="H94" i="2"/>
  <c r="L94" i="2" s="1"/>
  <c r="T93" i="2"/>
  <c r="X93" i="2" s="1"/>
  <c r="L93" i="2"/>
  <c r="H93" i="2"/>
  <c r="H92" i="2"/>
  <c r="L92" i="2" s="1"/>
  <c r="W91" i="2"/>
  <c r="W92" i="2" s="1"/>
  <c r="V91" i="2"/>
  <c r="V92" i="2" s="1"/>
  <c r="U91" i="2"/>
  <c r="U92" i="2" s="1"/>
  <c r="S91" i="2"/>
  <c r="S92" i="2" s="1"/>
  <c r="R91" i="2"/>
  <c r="R92" i="2" s="1"/>
  <c r="T92" i="2" s="1"/>
  <c r="X92" i="2" s="1"/>
  <c r="K91" i="2"/>
  <c r="J91" i="2"/>
  <c r="I91" i="2"/>
  <c r="G91" i="2"/>
  <c r="F91" i="2"/>
  <c r="H91" i="2" s="1"/>
  <c r="T90" i="2"/>
  <c r="X90" i="2" s="1"/>
  <c r="H90" i="2"/>
  <c r="L90" i="2" s="1"/>
  <c r="T89" i="2"/>
  <c r="X89" i="2" s="1"/>
  <c r="H89" i="2"/>
  <c r="L89" i="2" s="1"/>
  <c r="T88" i="2"/>
  <c r="X88" i="2" s="1"/>
  <c r="H88" i="2"/>
  <c r="L88" i="2" s="1"/>
  <c r="X87" i="2"/>
  <c r="T87" i="2"/>
  <c r="H87" i="2"/>
  <c r="L87" i="2" s="1"/>
  <c r="T86" i="2"/>
  <c r="X86" i="2" s="1"/>
  <c r="K86" i="2"/>
  <c r="J86" i="2"/>
  <c r="I86" i="2"/>
  <c r="G86" i="2"/>
  <c r="F86" i="2"/>
  <c r="T85" i="2"/>
  <c r="X85" i="2" s="1"/>
  <c r="H85" i="2"/>
  <c r="L85" i="2" s="1"/>
  <c r="T84" i="2"/>
  <c r="X84" i="2" s="1"/>
  <c r="H84" i="2"/>
  <c r="L84" i="2" s="1"/>
  <c r="T83" i="2"/>
  <c r="X83" i="2" s="1"/>
  <c r="H83" i="2"/>
  <c r="L83" i="2" s="1"/>
  <c r="T82" i="2"/>
  <c r="X82" i="2" s="1"/>
  <c r="K82" i="2"/>
  <c r="J82" i="2"/>
  <c r="I82" i="2"/>
  <c r="G82" i="2"/>
  <c r="F82" i="2"/>
  <c r="H82" i="2" s="1"/>
  <c r="L82" i="2" s="1"/>
  <c r="T81" i="2"/>
  <c r="X81" i="2" s="1"/>
  <c r="L81" i="2"/>
  <c r="H81" i="2"/>
  <c r="T80" i="2"/>
  <c r="X80" i="2" s="1"/>
  <c r="H80" i="2"/>
  <c r="L80" i="2" s="1"/>
  <c r="T79" i="2"/>
  <c r="X79" i="2" s="1"/>
  <c r="K79" i="2"/>
  <c r="J79" i="2"/>
  <c r="I79" i="2"/>
  <c r="G79" i="2"/>
  <c r="F79" i="2"/>
  <c r="H79" i="2" s="1"/>
  <c r="L79" i="2" s="1"/>
  <c r="H78" i="2"/>
  <c r="L78" i="2" s="1"/>
  <c r="T77" i="2"/>
  <c r="X77" i="2" s="1"/>
  <c r="H77" i="2"/>
  <c r="L77" i="2" s="1"/>
  <c r="T76" i="2"/>
  <c r="X76" i="2" s="1"/>
  <c r="H76" i="2"/>
  <c r="L76" i="2" s="1"/>
  <c r="W75" i="2"/>
  <c r="W78" i="2" s="1"/>
  <c r="V75" i="2"/>
  <c r="V78" i="2" s="1"/>
  <c r="U75" i="2"/>
  <c r="U78" i="2" s="1"/>
  <c r="S75" i="2"/>
  <c r="S78" i="2" s="1"/>
  <c r="R75" i="2"/>
  <c r="T75" i="2" s="1"/>
  <c r="X75" i="2" s="1"/>
  <c r="K75" i="2"/>
  <c r="J75" i="2"/>
  <c r="I75" i="2"/>
  <c r="G75" i="2"/>
  <c r="F75" i="2"/>
  <c r="H75" i="2" s="1"/>
  <c r="L75" i="2" s="1"/>
  <c r="T74" i="2"/>
  <c r="X74" i="2" s="1"/>
  <c r="H74" i="2"/>
  <c r="L74" i="2" s="1"/>
  <c r="T73" i="2"/>
  <c r="X73" i="2" s="1"/>
  <c r="H73" i="2"/>
  <c r="L73" i="2" s="1"/>
  <c r="T72" i="2"/>
  <c r="X72" i="2" s="1"/>
  <c r="K72" i="2"/>
  <c r="J72" i="2"/>
  <c r="I72" i="2"/>
  <c r="G72" i="2"/>
  <c r="F72" i="2"/>
  <c r="H72" i="2" s="1"/>
  <c r="L72" i="2" s="1"/>
  <c r="H71" i="2"/>
  <c r="L71" i="2" s="1"/>
  <c r="W70" i="2"/>
  <c r="V70" i="2"/>
  <c r="U70" i="2"/>
  <c r="S70" i="2"/>
  <c r="R70" i="2"/>
  <c r="T70" i="2" s="1"/>
  <c r="X70" i="2" s="1"/>
  <c r="H70" i="2"/>
  <c r="L70" i="2" s="1"/>
  <c r="T69" i="2"/>
  <c r="X69" i="2" s="1"/>
  <c r="H69" i="2"/>
  <c r="L69" i="2" s="1"/>
  <c r="T68" i="2"/>
  <c r="X68" i="2" s="1"/>
  <c r="K68" i="2"/>
  <c r="J68" i="2"/>
  <c r="I68" i="2"/>
  <c r="G68" i="2"/>
  <c r="F68" i="2"/>
  <c r="H68" i="2" s="1"/>
  <c r="L68" i="2" s="1"/>
  <c r="T67" i="2"/>
  <c r="X67" i="2" s="1"/>
  <c r="H67" i="2"/>
  <c r="L67" i="2" s="1"/>
  <c r="X66" i="2"/>
  <c r="T66" i="2"/>
  <c r="H66" i="2"/>
  <c r="L66" i="2" s="1"/>
  <c r="W65" i="2"/>
  <c r="V65" i="2"/>
  <c r="U65" i="2"/>
  <c r="S65" i="2"/>
  <c r="R65" i="2"/>
  <c r="H65" i="2"/>
  <c r="L65" i="2" s="1"/>
  <c r="T64" i="2"/>
  <c r="X64" i="2" s="1"/>
  <c r="K64" i="2"/>
  <c r="J64" i="2"/>
  <c r="I64" i="2"/>
  <c r="G64" i="2"/>
  <c r="F64" i="2"/>
  <c r="H64" i="2" s="1"/>
  <c r="T63" i="2"/>
  <c r="X63" i="2" s="1"/>
  <c r="H63" i="2"/>
  <c r="L63" i="2" s="1"/>
  <c r="W62" i="2"/>
  <c r="V62" i="2"/>
  <c r="U62" i="2"/>
  <c r="S62" i="2"/>
  <c r="R62" i="2"/>
  <c r="T62" i="2" s="1"/>
  <c r="X62" i="2" s="1"/>
  <c r="L62" i="2"/>
  <c r="H62" i="2"/>
  <c r="T61" i="2"/>
  <c r="X61" i="2" s="1"/>
  <c r="K61" i="2"/>
  <c r="J61" i="2"/>
  <c r="I61" i="2"/>
  <c r="G61" i="2"/>
  <c r="F61" i="2"/>
  <c r="H61" i="2" s="1"/>
  <c r="L61" i="2" s="1"/>
  <c r="T60" i="2"/>
  <c r="X60" i="2" s="1"/>
  <c r="H60" i="2"/>
  <c r="L60" i="2" s="1"/>
  <c r="X59" i="2"/>
  <c r="T59" i="2"/>
  <c r="H59" i="2"/>
  <c r="L59" i="2" s="1"/>
  <c r="K58" i="2"/>
  <c r="J58" i="2"/>
  <c r="I58" i="2"/>
  <c r="G58" i="2"/>
  <c r="F58" i="2"/>
  <c r="H58" i="2" s="1"/>
  <c r="L58" i="2" s="1"/>
  <c r="T57" i="2"/>
  <c r="X57" i="2" s="1"/>
  <c r="H57" i="2"/>
  <c r="L57" i="2" s="1"/>
  <c r="X56" i="2"/>
  <c r="T56" i="2"/>
  <c r="H56" i="2"/>
  <c r="L56" i="2" s="1"/>
  <c r="T55" i="2"/>
  <c r="X55" i="2" s="1"/>
  <c r="K55" i="2"/>
  <c r="J55" i="2"/>
  <c r="I55" i="2"/>
  <c r="G55" i="2"/>
  <c r="F55" i="2"/>
  <c r="W54" i="2"/>
  <c r="W58" i="2" s="1"/>
  <c r="V54" i="2"/>
  <c r="U54" i="2"/>
  <c r="U58" i="2" s="1"/>
  <c r="S54" i="2"/>
  <c r="R54" i="2"/>
  <c r="H54" i="2"/>
  <c r="L54" i="2" s="1"/>
  <c r="T53" i="2"/>
  <c r="X53" i="2" s="1"/>
  <c r="H53" i="2"/>
  <c r="L53" i="2" s="1"/>
  <c r="T52" i="2"/>
  <c r="X52" i="2" s="1"/>
  <c r="H52" i="2"/>
  <c r="L52" i="2" s="1"/>
  <c r="W51" i="2"/>
  <c r="V51" i="2"/>
  <c r="V58" i="2" s="1"/>
  <c r="U51" i="2"/>
  <c r="S51" i="2"/>
  <c r="S58" i="2" s="1"/>
  <c r="R51" i="2"/>
  <c r="H51" i="2"/>
  <c r="L51" i="2" s="1"/>
  <c r="T50" i="2"/>
  <c r="X50" i="2" s="1"/>
  <c r="K50" i="2"/>
  <c r="J50" i="2"/>
  <c r="I50" i="2"/>
  <c r="G50" i="2"/>
  <c r="F50" i="2"/>
  <c r="H50" i="2" s="1"/>
  <c r="L50" i="2" s="1"/>
  <c r="T49" i="2"/>
  <c r="X49" i="2" s="1"/>
  <c r="L49" i="2"/>
  <c r="H49" i="2"/>
  <c r="T48" i="2"/>
  <c r="X48" i="2" s="1"/>
  <c r="H48" i="2"/>
  <c r="L48" i="2" s="1"/>
  <c r="T47" i="2"/>
  <c r="X47" i="2" s="1"/>
  <c r="H47" i="2"/>
  <c r="L47" i="2" s="1"/>
  <c r="T46" i="2"/>
  <c r="X46" i="2" s="1"/>
  <c r="K46" i="2"/>
  <c r="J46" i="2"/>
  <c r="I46" i="2"/>
  <c r="G46" i="2"/>
  <c r="F46" i="2"/>
  <c r="H46" i="2" s="1"/>
  <c r="L46" i="2" s="1"/>
  <c r="T45" i="2"/>
  <c r="X45" i="2" s="1"/>
  <c r="H45" i="2"/>
  <c r="L45" i="2" s="1"/>
  <c r="H44" i="2"/>
  <c r="L44" i="2" s="1"/>
  <c r="W43" i="2"/>
  <c r="V43" i="2"/>
  <c r="U43" i="2"/>
  <c r="S43" i="2"/>
  <c r="R43" i="2"/>
  <c r="T43" i="2" s="1"/>
  <c r="X43" i="2" s="1"/>
  <c r="H43" i="2"/>
  <c r="L43" i="2" s="1"/>
  <c r="T42" i="2"/>
  <c r="X42" i="2" s="1"/>
  <c r="T41" i="2"/>
  <c r="X41" i="2" s="1"/>
  <c r="H41" i="2"/>
  <c r="L41" i="2" s="1"/>
  <c r="T40" i="2"/>
  <c r="X40" i="2" s="1"/>
  <c r="K40" i="2"/>
  <c r="J40" i="2"/>
  <c r="I40" i="2"/>
  <c r="G40" i="2"/>
  <c r="F40" i="2"/>
  <c r="H40" i="2" s="1"/>
  <c r="L40" i="2" s="1"/>
  <c r="T39" i="2"/>
  <c r="X39" i="2" s="1"/>
  <c r="H39" i="2"/>
  <c r="L39" i="2" s="1"/>
  <c r="W38" i="2"/>
  <c r="V38" i="2"/>
  <c r="U38" i="2"/>
  <c r="S38" i="2"/>
  <c r="R38" i="2"/>
  <c r="T38" i="2" s="1"/>
  <c r="H38" i="2"/>
  <c r="L38" i="2" s="1"/>
  <c r="T37" i="2"/>
  <c r="X37" i="2" s="1"/>
  <c r="H37" i="2"/>
  <c r="L37" i="2" s="1"/>
  <c r="T36" i="2"/>
  <c r="X36" i="2" s="1"/>
  <c r="H36" i="2"/>
  <c r="L36" i="2" s="1"/>
  <c r="T35" i="2"/>
  <c r="X35" i="2" s="1"/>
  <c r="H35" i="2"/>
  <c r="L35" i="2" s="1"/>
  <c r="W34" i="2"/>
  <c r="V34" i="2"/>
  <c r="U34" i="2"/>
  <c r="S34" i="2"/>
  <c r="R34" i="2"/>
  <c r="H34" i="2"/>
  <c r="L34" i="2" s="1"/>
  <c r="T33" i="2"/>
  <c r="X33" i="2" s="1"/>
  <c r="H33" i="2"/>
  <c r="L33" i="2" s="1"/>
  <c r="T32" i="2"/>
  <c r="X32" i="2" s="1"/>
  <c r="K32" i="2"/>
  <c r="J32" i="2"/>
  <c r="J42" i="2" s="1"/>
  <c r="I32" i="2"/>
  <c r="G32" i="2"/>
  <c r="F32" i="2"/>
  <c r="T31" i="2"/>
  <c r="X31" i="2" s="1"/>
  <c r="H31" i="2"/>
  <c r="L31" i="2" s="1"/>
  <c r="T30" i="2"/>
  <c r="X30" i="2" s="1"/>
  <c r="H30" i="2"/>
  <c r="L30" i="2" s="1"/>
  <c r="T29" i="2"/>
  <c r="X29" i="2" s="1"/>
  <c r="K29" i="2"/>
  <c r="J29" i="2"/>
  <c r="I29" i="2"/>
  <c r="G29" i="2"/>
  <c r="G42" i="2" s="1"/>
  <c r="F29" i="2"/>
  <c r="W28" i="2"/>
  <c r="V28" i="2"/>
  <c r="U28" i="2"/>
  <c r="S28" i="2"/>
  <c r="R28" i="2"/>
  <c r="T28" i="2" s="1"/>
  <c r="X28" i="2" s="1"/>
  <c r="H28" i="2"/>
  <c r="L28" i="2" s="1"/>
  <c r="T27" i="2"/>
  <c r="X27" i="2" s="1"/>
  <c r="H27" i="2"/>
  <c r="L27" i="2" s="1"/>
  <c r="T26" i="2"/>
  <c r="X26" i="2" s="1"/>
  <c r="H26" i="2"/>
  <c r="L26" i="2" s="1"/>
  <c r="X25" i="2"/>
  <c r="T25" i="2"/>
  <c r="H25" i="2"/>
  <c r="L25" i="2" s="1"/>
  <c r="T24" i="2"/>
  <c r="X24" i="2" s="1"/>
  <c r="K24" i="2"/>
  <c r="J24" i="2"/>
  <c r="I24" i="2"/>
  <c r="G24" i="2"/>
  <c r="F24" i="2"/>
  <c r="F42" i="2" s="1"/>
  <c r="T23" i="2"/>
  <c r="X23" i="2" s="1"/>
  <c r="H23" i="2"/>
  <c r="L23" i="2" s="1"/>
  <c r="W22" i="2"/>
  <c r="W44" i="2" s="1"/>
  <c r="V22" i="2"/>
  <c r="U22" i="2"/>
  <c r="S22" i="2"/>
  <c r="R22" i="2"/>
  <c r="T22" i="2" s="1"/>
  <c r="X22" i="2" s="1"/>
  <c r="H22" i="2"/>
  <c r="L22" i="2" s="1"/>
  <c r="T21" i="2"/>
  <c r="X21" i="2" s="1"/>
  <c r="G21" i="2"/>
  <c r="T20" i="2"/>
  <c r="X20" i="2" s="1"/>
  <c r="K20" i="2"/>
  <c r="J20" i="2"/>
  <c r="I20" i="2"/>
  <c r="G20" i="2"/>
  <c r="F20" i="2"/>
  <c r="H20" i="2" s="1"/>
  <c r="T19" i="2"/>
  <c r="X19" i="2" s="1"/>
  <c r="H19" i="2"/>
  <c r="L19" i="2" s="1"/>
  <c r="H18" i="2"/>
  <c r="L18" i="2" s="1"/>
  <c r="W17" i="2"/>
  <c r="V17" i="2"/>
  <c r="U17" i="2"/>
  <c r="S17" i="2"/>
  <c r="R17" i="2"/>
  <c r="T17" i="2" s="1"/>
  <c r="X17" i="2" s="1"/>
  <c r="K17" i="2"/>
  <c r="J17" i="2"/>
  <c r="I17" i="2"/>
  <c r="G17" i="2"/>
  <c r="F17" i="2"/>
  <c r="T16" i="2"/>
  <c r="X16" i="2" s="1"/>
  <c r="H16" i="2"/>
  <c r="L16" i="2" s="1"/>
  <c r="T15" i="2"/>
  <c r="X15" i="2" s="1"/>
  <c r="H15" i="2"/>
  <c r="L15" i="2" s="1"/>
  <c r="T14" i="2"/>
  <c r="X14" i="2" s="1"/>
  <c r="K14" i="2"/>
  <c r="J14" i="2"/>
  <c r="I14" i="2"/>
  <c r="G14" i="2"/>
  <c r="F14" i="2"/>
  <c r="H14" i="2" s="1"/>
  <c r="T13" i="2"/>
  <c r="X13" i="2" s="1"/>
  <c r="H13" i="2"/>
  <c r="L13" i="2" s="1"/>
  <c r="T12" i="2"/>
  <c r="X12" i="2" s="1"/>
  <c r="H12" i="2"/>
  <c r="L12" i="2" s="1"/>
  <c r="W11" i="2"/>
  <c r="W18" i="2" s="1"/>
  <c r="V11" i="2"/>
  <c r="V18" i="2" s="1"/>
  <c r="U11" i="2"/>
  <c r="U18" i="2" s="1"/>
  <c r="S11" i="2"/>
  <c r="S18" i="2" s="1"/>
  <c r="R11" i="2"/>
  <c r="K11" i="2"/>
  <c r="J11" i="2"/>
  <c r="I11" i="2"/>
  <c r="G11" i="2"/>
  <c r="F11" i="2"/>
  <c r="H11" i="2" s="1"/>
  <c r="L11" i="2" s="1"/>
  <c r="T10" i="2"/>
  <c r="X10" i="2" s="1"/>
  <c r="H10" i="2"/>
  <c r="L10" i="2" s="1"/>
  <c r="T9" i="2"/>
  <c r="X9" i="2" s="1"/>
  <c r="H9" i="2"/>
  <c r="L9" i="2" s="1"/>
  <c r="T8" i="2"/>
  <c r="X8" i="2" s="1"/>
  <c r="L8" i="2"/>
  <c r="H8" i="2"/>
  <c r="W7" i="2"/>
  <c r="V7" i="2"/>
  <c r="U7" i="2"/>
  <c r="S7" i="2"/>
  <c r="R7" i="2"/>
  <c r="T7" i="2" s="1"/>
  <c r="X7" i="2" s="1"/>
  <c r="H7" i="2"/>
  <c r="L7" i="2" s="1"/>
  <c r="T6" i="2"/>
  <c r="X6" i="2" s="1"/>
  <c r="H6" i="2"/>
  <c r="L6" i="2" s="1"/>
  <c r="T5" i="2"/>
  <c r="X5" i="2" s="1"/>
  <c r="T4" i="2"/>
  <c r="X4" i="2" s="1"/>
  <c r="R78" i="2" l="1"/>
  <c r="T78" i="2" s="1"/>
  <c r="X78" i="2" s="1"/>
  <c r="G102" i="2"/>
  <c r="I102" i="2"/>
  <c r="J102" i="2"/>
  <c r="V97" i="2" s="1"/>
  <c r="U71" i="2"/>
  <c r="K102" i="2"/>
  <c r="V71" i="2"/>
  <c r="H96" i="2"/>
  <c r="L96" i="2" s="1"/>
  <c r="H17" i="2"/>
  <c r="L17" i="2" s="1"/>
  <c r="S44" i="2"/>
  <c r="S97" i="2" s="1"/>
  <c r="R44" i="2"/>
  <c r="T44" i="2" s="1"/>
  <c r="X44" i="2" s="1"/>
  <c r="J21" i="2"/>
  <c r="L14" i="2"/>
  <c r="L20" i="2"/>
  <c r="X38" i="2"/>
  <c r="L64" i="2"/>
  <c r="K21" i="2"/>
  <c r="U44" i="2"/>
  <c r="H32" i="2"/>
  <c r="L32" i="2" s="1"/>
  <c r="T54" i="2"/>
  <c r="X54" i="2" s="1"/>
  <c r="H86" i="2"/>
  <c r="L86" i="2" s="1"/>
  <c r="I42" i="2"/>
  <c r="S71" i="2"/>
  <c r="K42" i="2"/>
  <c r="W97" i="2" s="1"/>
  <c r="W71" i="2"/>
  <c r="I21" i="2"/>
  <c r="L91" i="2"/>
  <c r="L101" i="2"/>
  <c r="T11" i="2"/>
  <c r="X11" i="2" s="1"/>
  <c r="V44" i="2"/>
  <c r="H29" i="2"/>
  <c r="L29" i="2" s="1"/>
  <c r="T96" i="2"/>
  <c r="X96" i="2" s="1"/>
  <c r="H42" i="2"/>
  <c r="U97" i="2"/>
  <c r="T51" i="2"/>
  <c r="X51" i="2" s="1"/>
  <c r="T65" i="2"/>
  <c r="X65" i="2" s="1"/>
  <c r="T91" i="2"/>
  <c r="X91" i="2" s="1"/>
  <c r="H55" i="2"/>
  <c r="L55" i="2" s="1"/>
  <c r="R71" i="2"/>
  <c r="T71" i="2" s="1"/>
  <c r="R18" i="2"/>
  <c r="T18" i="2" s="1"/>
  <c r="X18" i="2" s="1"/>
  <c r="F21" i="2"/>
  <c r="H21" i="2" s="1"/>
  <c r="L21" i="2" s="1"/>
  <c r="H24" i="2"/>
  <c r="L24" i="2" s="1"/>
  <c r="R58" i="2"/>
  <c r="T58" i="2" s="1"/>
  <c r="X58" i="2" s="1"/>
  <c r="F102" i="2"/>
  <c r="H102" i="2" s="1"/>
  <c r="L102" i="2" s="1"/>
  <c r="T34" i="2"/>
  <c r="X34" i="2" s="1"/>
  <c r="X71" i="2" l="1"/>
  <c r="L42" i="2"/>
  <c r="R97" i="2"/>
  <c r="T97" i="2" s="1"/>
  <c r="X97" i="2" s="1"/>
  <c r="T102" i="1"/>
  <c r="X102" i="1" s="1"/>
  <c r="T101" i="1"/>
  <c r="X101" i="1" s="1"/>
  <c r="K97" i="1"/>
  <c r="J97" i="1"/>
  <c r="I97" i="1"/>
  <c r="G97" i="1"/>
  <c r="F97" i="1"/>
  <c r="H97" i="1" s="1"/>
  <c r="L97" i="1" s="1"/>
  <c r="H96" i="1"/>
  <c r="L96" i="1" s="1"/>
  <c r="H95" i="1"/>
  <c r="L95" i="1" s="1"/>
  <c r="W94" i="1"/>
  <c r="V94" i="1"/>
  <c r="U94" i="1"/>
  <c r="S94" i="1"/>
  <c r="R94" i="1"/>
  <c r="T94" i="1" s="1"/>
  <c r="X94" i="1" s="1"/>
  <c r="H94" i="1"/>
  <c r="L94" i="1" s="1"/>
  <c r="T93" i="1"/>
  <c r="X93" i="1" s="1"/>
  <c r="H93" i="1"/>
  <c r="L93" i="1" s="1"/>
  <c r="T92" i="1"/>
  <c r="X92" i="1" s="1"/>
  <c r="K92" i="1"/>
  <c r="J92" i="1"/>
  <c r="I92" i="1"/>
  <c r="G92" i="1"/>
  <c r="F92" i="1"/>
  <c r="T91" i="1"/>
  <c r="X91" i="1" s="1"/>
  <c r="H91" i="1"/>
  <c r="L91" i="1" s="1"/>
  <c r="H90" i="1"/>
  <c r="L90" i="1" s="1"/>
  <c r="W89" i="1"/>
  <c r="W90" i="1" s="1"/>
  <c r="V89" i="1"/>
  <c r="V90" i="1" s="1"/>
  <c r="U89" i="1"/>
  <c r="U90" i="1" s="1"/>
  <c r="S89" i="1"/>
  <c r="S90" i="1" s="1"/>
  <c r="R89" i="1"/>
  <c r="R90" i="1" s="1"/>
  <c r="H89" i="1"/>
  <c r="L89" i="1" s="1"/>
  <c r="T88" i="1"/>
  <c r="X88" i="1" s="1"/>
  <c r="H88" i="1"/>
  <c r="L88" i="1" s="1"/>
  <c r="T87" i="1"/>
  <c r="X87" i="1" s="1"/>
  <c r="K87" i="1"/>
  <c r="J87" i="1"/>
  <c r="I87" i="1"/>
  <c r="G87" i="1"/>
  <c r="F87" i="1"/>
  <c r="T86" i="1"/>
  <c r="X86" i="1" s="1"/>
  <c r="H86" i="1"/>
  <c r="L86" i="1" s="1"/>
  <c r="T85" i="1"/>
  <c r="X85" i="1" s="1"/>
  <c r="H85" i="1"/>
  <c r="L85" i="1" s="1"/>
  <c r="T84" i="1"/>
  <c r="X84" i="1" s="1"/>
  <c r="H84" i="1"/>
  <c r="L84" i="1" s="1"/>
  <c r="T83" i="1"/>
  <c r="X83" i="1" s="1"/>
  <c r="K83" i="1"/>
  <c r="J83" i="1"/>
  <c r="I83" i="1"/>
  <c r="G83" i="1"/>
  <c r="F83" i="1"/>
  <c r="H83" i="1" s="1"/>
  <c r="T82" i="1"/>
  <c r="X82" i="1" s="1"/>
  <c r="H82" i="1"/>
  <c r="L82" i="1" s="1"/>
  <c r="T81" i="1"/>
  <c r="X81" i="1" s="1"/>
  <c r="H81" i="1"/>
  <c r="L81" i="1" s="1"/>
  <c r="T80" i="1"/>
  <c r="X80" i="1" s="1"/>
  <c r="H80" i="1"/>
  <c r="L80" i="1" s="1"/>
  <c r="T79" i="1"/>
  <c r="X79" i="1" s="1"/>
  <c r="K79" i="1"/>
  <c r="J79" i="1"/>
  <c r="I79" i="1"/>
  <c r="G79" i="1"/>
  <c r="F79" i="1"/>
  <c r="T78" i="1"/>
  <c r="X78" i="1" s="1"/>
  <c r="H78" i="1"/>
  <c r="L78" i="1" s="1"/>
  <c r="X77" i="1"/>
  <c r="T77" i="1"/>
  <c r="H77" i="1"/>
  <c r="L77" i="1" s="1"/>
  <c r="K76" i="1"/>
  <c r="J76" i="1"/>
  <c r="I76" i="1"/>
  <c r="G76" i="1"/>
  <c r="F76" i="1"/>
  <c r="H76" i="1" s="1"/>
  <c r="T75" i="1"/>
  <c r="X75" i="1" s="1"/>
  <c r="H75" i="1"/>
  <c r="L75" i="1" s="1"/>
  <c r="T74" i="1"/>
  <c r="X74" i="1" s="1"/>
  <c r="H74" i="1"/>
  <c r="L74" i="1" s="1"/>
  <c r="W73" i="1"/>
  <c r="W76" i="1" s="1"/>
  <c r="V73" i="1"/>
  <c r="V76" i="1" s="1"/>
  <c r="U73" i="1"/>
  <c r="U76" i="1" s="1"/>
  <c r="S73" i="1"/>
  <c r="R73" i="1"/>
  <c r="R76" i="1" s="1"/>
  <c r="H73" i="1"/>
  <c r="L73" i="1" s="1"/>
  <c r="T72" i="1"/>
  <c r="X72" i="1" s="1"/>
  <c r="K72" i="1"/>
  <c r="J72" i="1"/>
  <c r="I72" i="1"/>
  <c r="G72" i="1"/>
  <c r="F72" i="1"/>
  <c r="T71" i="1"/>
  <c r="X71" i="1" s="1"/>
  <c r="H71" i="1"/>
  <c r="L71" i="1" s="1"/>
  <c r="T70" i="1"/>
  <c r="X70" i="1" s="1"/>
  <c r="H70" i="1"/>
  <c r="L70" i="1" s="1"/>
  <c r="K69" i="1"/>
  <c r="J69" i="1"/>
  <c r="I69" i="1"/>
  <c r="G69" i="1"/>
  <c r="F69" i="1"/>
  <c r="H69" i="1" s="1"/>
  <c r="L69" i="1" s="1"/>
  <c r="W68" i="1"/>
  <c r="V68" i="1"/>
  <c r="U68" i="1"/>
  <c r="S68" i="1"/>
  <c r="S69" i="1" s="1"/>
  <c r="R68" i="1"/>
  <c r="H68" i="1"/>
  <c r="L68" i="1" s="1"/>
  <c r="T67" i="1"/>
  <c r="X67" i="1" s="1"/>
  <c r="H67" i="1"/>
  <c r="L67" i="1" s="1"/>
  <c r="T66" i="1"/>
  <c r="X66" i="1" s="1"/>
  <c r="H66" i="1"/>
  <c r="L66" i="1" s="1"/>
  <c r="T65" i="1"/>
  <c r="X65" i="1" s="1"/>
  <c r="K65" i="1"/>
  <c r="J65" i="1"/>
  <c r="I65" i="1"/>
  <c r="G65" i="1"/>
  <c r="F65" i="1"/>
  <c r="H65" i="1" s="1"/>
  <c r="L65" i="1" s="1"/>
  <c r="T64" i="1"/>
  <c r="X64" i="1" s="1"/>
  <c r="H64" i="1"/>
  <c r="L64" i="1" s="1"/>
  <c r="W63" i="1"/>
  <c r="V63" i="1"/>
  <c r="U63" i="1"/>
  <c r="S63" i="1"/>
  <c r="R63" i="1"/>
  <c r="T63" i="1" s="1"/>
  <c r="X63" i="1" s="1"/>
  <c r="H63" i="1"/>
  <c r="L63" i="1" s="1"/>
  <c r="T62" i="1"/>
  <c r="X62" i="1" s="1"/>
  <c r="H62" i="1"/>
  <c r="L62" i="1" s="1"/>
  <c r="T61" i="1"/>
  <c r="X61" i="1" s="1"/>
  <c r="K61" i="1"/>
  <c r="J61" i="1"/>
  <c r="I61" i="1"/>
  <c r="G61" i="1"/>
  <c r="F61" i="1"/>
  <c r="H61" i="1" s="1"/>
  <c r="W60" i="1"/>
  <c r="V60" i="1"/>
  <c r="U60" i="1"/>
  <c r="S60" i="1"/>
  <c r="R60" i="1"/>
  <c r="T60" i="1" s="1"/>
  <c r="X60" i="1" s="1"/>
  <c r="H60" i="1"/>
  <c r="L60" i="1" s="1"/>
  <c r="T59" i="1"/>
  <c r="X59" i="1" s="1"/>
  <c r="H59" i="1"/>
  <c r="L59" i="1" s="1"/>
  <c r="T58" i="1"/>
  <c r="X58" i="1" s="1"/>
  <c r="K58" i="1"/>
  <c r="J58" i="1"/>
  <c r="I58" i="1"/>
  <c r="G58" i="1"/>
  <c r="F58" i="1"/>
  <c r="T57" i="1"/>
  <c r="X57" i="1" s="1"/>
  <c r="H57" i="1"/>
  <c r="L57" i="1" s="1"/>
  <c r="H56" i="1"/>
  <c r="L56" i="1" s="1"/>
  <c r="T55" i="1"/>
  <c r="X55" i="1" s="1"/>
  <c r="K55" i="1"/>
  <c r="J55" i="1"/>
  <c r="I55" i="1"/>
  <c r="G55" i="1"/>
  <c r="F55" i="1"/>
  <c r="H55" i="1" s="1"/>
  <c r="T54" i="1"/>
  <c r="X54" i="1" s="1"/>
  <c r="H54" i="1"/>
  <c r="L54" i="1" s="1"/>
  <c r="T53" i="1"/>
  <c r="X53" i="1" s="1"/>
  <c r="H53" i="1"/>
  <c r="L53" i="1" s="1"/>
  <c r="W52" i="1"/>
  <c r="V52" i="1"/>
  <c r="U52" i="1"/>
  <c r="S52" i="1"/>
  <c r="S56" i="1" s="1"/>
  <c r="R52" i="1"/>
  <c r="K52" i="1"/>
  <c r="J52" i="1"/>
  <c r="I52" i="1"/>
  <c r="G52" i="1"/>
  <c r="F52" i="1"/>
  <c r="H52" i="1" s="1"/>
  <c r="T51" i="1"/>
  <c r="X51" i="1" s="1"/>
  <c r="H51" i="1"/>
  <c r="L51" i="1" s="1"/>
  <c r="T50" i="1"/>
  <c r="X50" i="1" s="1"/>
  <c r="H50" i="1"/>
  <c r="L50" i="1" s="1"/>
  <c r="W49" i="1"/>
  <c r="V49" i="1"/>
  <c r="U49" i="1"/>
  <c r="S49" i="1"/>
  <c r="R49" i="1"/>
  <c r="T49" i="1" s="1"/>
  <c r="H49" i="1"/>
  <c r="L49" i="1" s="1"/>
  <c r="T48" i="1"/>
  <c r="X48" i="1" s="1"/>
  <c r="H48" i="1"/>
  <c r="L48" i="1" s="1"/>
  <c r="T47" i="1"/>
  <c r="X47" i="1" s="1"/>
  <c r="K47" i="1"/>
  <c r="J47" i="1"/>
  <c r="I47" i="1"/>
  <c r="G47" i="1"/>
  <c r="F47" i="1"/>
  <c r="H47" i="1" s="1"/>
  <c r="L47" i="1" s="1"/>
  <c r="T46" i="1"/>
  <c r="X46" i="1" s="1"/>
  <c r="H46" i="1"/>
  <c r="L46" i="1" s="1"/>
  <c r="T45" i="1"/>
  <c r="X45" i="1" s="1"/>
  <c r="H45" i="1"/>
  <c r="L45" i="1" s="1"/>
  <c r="T44" i="1"/>
  <c r="X44" i="1" s="1"/>
  <c r="K44" i="1"/>
  <c r="J44" i="1"/>
  <c r="I44" i="1"/>
  <c r="G44" i="1"/>
  <c r="F44" i="1"/>
  <c r="T43" i="1"/>
  <c r="X43" i="1" s="1"/>
  <c r="H43" i="1"/>
  <c r="L43" i="1" s="1"/>
  <c r="H42" i="1"/>
  <c r="L42" i="1" s="1"/>
  <c r="W41" i="1"/>
  <c r="V41" i="1"/>
  <c r="U41" i="1"/>
  <c r="S41" i="1"/>
  <c r="R41" i="1"/>
  <c r="T41" i="1" s="1"/>
  <c r="X41" i="1" s="1"/>
  <c r="H41" i="1"/>
  <c r="L41" i="1" s="1"/>
  <c r="T40" i="1"/>
  <c r="X40" i="1" s="1"/>
  <c r="T39" i="1"/>
  <c r="X39" i="1" s="1"/>
  <c r="H39" i="1"/>
  <c r="L39" i="1" s="1"/>
  <c r="T38" i="1"/>
  <c r="X38" i="1" s="1"/>
  <c r="K38" i="1"/>
  <c r="J38" i="1"/>
  <c r="I38" i="1"/>
  <c r="G38" i="1"/>
  <c r="F38" i="1"/>
  <c r="T37" i="1"/>
  <c r="X37" i="1" s="1"/>
  <c r="L37" i="1"/>
  <c r="H37" i="1"/>
  <c r="W36" i="1"/>
  <c r="V36" i="1"/>
  <c r="U36" i="1"/>
  <c r="S36" i="1"/>
  <c r="R36" i="1"/>
  <c r="H36" i="1"/>
  <c r="L36" i="1" s="1"/>
  <c r="T35" i="1"/>
  <c r="X35" i="1" s="1"/>
  <c r="H35" i="1"/>
  <c r="L35" i="1" s="1"/>
  <c r="T34" i="1"/>
  <c r="X34" i="1" s="1"/>
  <c r="H34" i="1"/>
  <c r="L34" i="1" s="1"/>
  <c r="T33" i="1"/>
  <c r="X33" i="1" s="1"/>
  <c r="H33" i="1"/>
  <c r="L33" i="1" s="1"/>
  <c r="W32" i="1"/>
  <c r="V32" i="1"/>
  <c r="U32" i="1"/>
  <c r="S32" i="1"/>
  <c r="R32" i="1"/>
  <c r="H32" i="1"/>
  <c r="L32" i="1" s="1"/>
  <c r="T31" i="1"/>
  <c r="X31" i="1" s="1"/>
  <c r="H31" i="1"/>
  <c r="L31" i="1" s="1"/>
  <c r="T30" i="1"/>
  <c r="X30" i="1" s="1"/>
  <c r="K30" i="1"/>
  <c r="J30" i="1"/>
  <c r="I30" i="1"/>
  <c r="G30" i="1"/>
  <c r="F30" i="1"/>
  <c r="T29" i="1"/>
  <c r="X29" i="1" s="1"/>
  <c r="H29" i="1"/>
  <c r="L29" i="1" s="1"/>
  <c r="T28" i="1"/>
  <c r="X28" i="1" s="1"/>
  <c r="H28" i="1"/>
  <c r="L28" i="1" s="1"/>
  <c r="T27" i="1"/>
  <c r="X27" i="1" s="1"/>
  <c r="K27" i="1"/>
  <c r="J27" i="1"/>
  <c r="I27" i="1"/>
  <c r="G27" i="1"/>
  <c r="H27" i="1" s="1"/>
  <c r="L27" i="1" s="1"/>
  <c r="F27" i="1"/>
  <c r="W26" i="1"/>
  <c r="V26" i="1"/>
  <c r="U26" i="1"/>
  <c r="S26" i="1"/>
  <c r="R26" i="1"/>
  <c r="H26" i="1"/>
  <c r="L26" i="1" s="1"/>
  <c r="T25" i="1"/>
  <c r="X25" i="1" s="1"/>
  <c r="H25" i="1"/>
  <c r="L25" i="1" s="1"/>
  <c r="T24" i="1"/>
  <c r="X24" i="1" s="1"/>
  <c r="H24" i="1"/>
  <c r="L24" i="1" s="1"/>
  <c r="T23" i="1"/>
  <c r="X23" i="1" s="1"/>
  <c r="H23" i="1"/>
  <c r="L23" i="1" s="1"/>
  <c r="T22" i="1"/>
  <c r="X22" i="1" s="1"/>
  <c r="K22" i="1"/>
  <c r="J22" i="1"/>
  <c r="I22" i="1"/>
  <c r="G22" i="1"/>
  <c r="F22" i="1"/>
  <c r="T21" i="1"/>
  <c r="X21" i="1" s="1"/>
  <c r="H21" i="1"/>
  <c r="L21" i="1" s="1"/>
  <c r="W20" i="1"/>
  <c r="V20" i="1"/>
  <c r="U20" i="1"/>
  <c r="S20" i="1"/>
  <c r="R20" i="1"/>
  <c r="H20" i="1"/>
  <c r="L20" i="1" s="1"/>
  <c r="T19" i="1"/>
  <c r="X19" i="1" s="1"/>
  <c r="T18" i="1"/>
  <c r="X18" i="1" s="1"/>
  <c r="K18" i="1"/>
  <c r="J18" i="1"/>
  <c r="I18" i="1"/>
  <c r="G18" i="1"/>
  <c r="F18" i="1"/>
  <c r="T17" i="1"/>
  <c r="X17" i="1" s="1"/>
  <c r="H17" i="1"/>
  <c r="L17" i="1" s="1"/>
  <c r="H16" i="1"/>
  <c r="L16" i="1" s="1"/>
  <c r="W15" i="1"/>
  <c r="V15" i="1"/>
  <c r="U15" i="1"/>
  <c r="U16" i="1" s="1"/>
  <c r="S15" i="1"/>
  <c r="R15" i="1"/>
  <c r="H15" i="1"/>
  <c r="L15" i="1" s="1"/>
  <c r="T14" i="1"/>
  <c r="X14" i="1" s="1"/>
  <c r="K14" i="1"/>
  <c r="J14" i="1"/>
  <c r="I14" i="1"/>
  <c r="G14" i="1"/>
  <c r="F14" i="1"/>
  <c r="H14" i="1" s="1"/>
  <c r="L14" i="1" s="1"/>
  <c r="T13" i="1"/>
  <c r="X13" i="1" s="1"/>
  <c r="H13" i="1"/>
  <c r="L13" i="1" s="1"/>
  <c r="T12" i="1"/>
  <c r="X12" i="1" s="1"/>
  <c r="H12" i="1"/>
  <c r="L12" i="1" s="1"/>
  <c r="W11" i="1"/>
  <c r="V11" i="1"/>
  <c r="U11" i="1"/>
  <c r="S11" i="1"/>
  <c r="R11" i="1"/>
  <c r="K11" i="1"/>
  <c r="J11" i="1"/>
  <c r="J19" i="1" s="1"/>
  <c r="I11" i="1"/>
  <c r="G11" i="1"/>
  <c r="F11" i="1"/>
  <c r="F19" i="1" s="1"/>
  <c r="T10" i="1"/>
  <c r="X10" i="1" s="1"/>
  <c r="H10" i="1"/>
  <c r="L10" i="1" s="1"/>
  <c r="T9" i="1"/>
  <c r="X9" i="1" s="1"/>
  <c r="H9" i="1"/>
  <c r="L9" i="1" s="1"/>
  <c r="T8" i="1"/>
  <c r="X8" i="1" s="1"/>
  <c r="H8" i="1"/>
  <c r="L8" i="1" s="1"/>
  <c r="W7" i="1"/>
  <c r="V7" i="1"/>
  <c r="U7" i="1"/>
  <c r="S7" i="1"/>
  <c r="R7" i="1"/>
  <c r="T7" i="1" s="1"/>
  <c r="X7" i="1" s="1"/>
  <c r="H7" i="1"/>
  <c r="L7" i="1" s="1"/>
  <c r="T6" i="1"/>
  <c r="X6" i="1" s="1"/>
  <c r="H6" i="1"/>
  <c r="L6" i="1" s="1"/>
  <c r="T5" i="1"/>
  <c r="X5" i="1" s="1"/>
  <c r="T4" i="1"/>
  <c r="X4" i="1" s="1"/>
  <c r="H30" i="1" l="1"/>
  <c r="L30" i="1" s="1"/>
  <c r="V16" i="1"/>
  <c r="V42" i="1"/>
  <c r="W42" i="1"/>
  <c r="H18" i="1"/>
  <c r="L18" i="1" s="1"/>
  <c r="L61" i="1"/>
  <c r="U69" i="1"/>
  <c r="L76" i="1"/>
  <c r="L83" i="1"/>
  <c r="F40" i="1"/>
  <c r="T15" i="1"/>
  <c r="X15" i="1" s="1"/>
  <c r="T26" i="1"/>
  <c r="X26" i="1" s="1"/>
  <c r="T36" i="1"/>
  <c r="X36" i="1" s="1"/>
  <c r="H87" i="1"/>
  <c r="L87" i="1" s="1"/>
  <c r="T73" i="1"/>
  <c r="H72" i="1"/>
  <c r="L72" i="1" s="1"/>
  <c r="H92" i="1"/>
  <c r="L92" i="1" s="1"/>
  <c r="I98" i="1"/>
  <c r="K19" i="1"/>
  <c r="J98" i="1"/>
  <c r="U56" i="1"/>
  <c r="R16" i="1"/>
  <c r="H22" i="1"/>
  <c r="L22" i="1" s="1"/>
  <c r="K98" i="1"/>
  <c r="V56" i="1"/>
  <c r="S16" i="1"/>
  <c r="I40" i="1"/>
  <c r="W56" i="1"/>
  <c r="T11" i="1"/>
  <c r="X11" i="1" s="1"/>
  <c r="J40" i="1"/>
  <c r="R42" i="1"/>
  <c r="K40" i="1"/>
  <c r="W69" i="1"/>
  <c r="S42" i="1"/>
  <c r="L52" i="1"/>
  <c r="W16" i="1"/>
  <c r="U42" i="1"/>
  <c r="H58" i="1"/>
  <c r="L58" i="1" s="1"/>
  <c r="F98" i="1"/>
  <c r="X49" i="1"/>
  <c r="G19" i="1"/>
  <c r="H19" i="1" s="1"/>
  <c r="G98" i="1"/>
  <c r="V69" i="1"/>
  <c r="T89" i="1"/>
  <c r="X89" i="1" s="1"/>
  <c r="T90" i="1"/>
  <c r="X90" i="1" s="1"/>
  <c r="L55" i="1"/>
  <c r="I19" i="1"/>
  <c r="T32" i="1"/>
  <c r="X32" i="1" s="1"/>
  <c r="H38" i="1"/>
  <c r="L38" i="1" s="1"/>
  <c r="H44" i="1"/>
  <c r="L44" i="1" s="1"/>
  <c r="X73" i="1"/>
  <c r="H79" i="1"/>
  <c r="L79" i="1" s="1"/>
  <c r="T68" i="1"/>
  <c r="X68" i="1" s="1"/>
  <c r="R69" i="1"/>
  <c r="T69" i="1" s="1"/>
  <c r="S76" i="1"/>
  <c r="T76" i="1" s="1"/>
  <c r="X76" i="1" s="1"/>
  <c r="G40" i="1"/>
  <c r="H40" i="1" s="1"/>
  <c r="H11" i="1"/>
  <c r="L11" i="1" s="1"/>
  <c r="T52" i="1"/>
  <c r="X52" i="1" s="1"/>
  <c r="R56" i="1"/>
  <c r="T56" i="1" s="1"/>
  <c r="T20" i="1"/>
  <c r="X20" i="1" s="1"/>
  <c r="V95" i="1" l="1"/>
  <c r="T42" i="1"/>
  <c r="X42" i="1" s="1"/>
  <c r="U95" i="1"/>
  <c r="W95" i="1"/>
  <c r="L19" i="1"/>
  <c r="L40" i="1"/>
  <c r="H98" i="1"/>
  <c r="L98" i="1" s="1"/>
  <c r="X69" i="1"/>
  <c r="X56" i="1"/>
  <c r="T16" i="1"/>
  <c r="X16" i="1" s="1"/>
  <c r="S95" i="1"/>
  <c r="R95" i="1"/>
  <c r="T95" i="1" s="1"/>
  <c r="X95" i="1" s="1"/>
</calcChain>
</file>

<file path=xl/sharedStrings.xml><?xml version="1.0" encoding="utf-8"?>
<sst xmlns="http://schemas.openxmlformats.org/spreadsheetml/2006/main" count="1353" uniqueCount="223">
  <si>
    <t>検 査 対 象 軽 自 動 車 保 有 車 両 数</t>
    <rPh sb="0" eb="1">
      <t>ケン</t>
    </rPh>
    <rPh sb="2" eb="3">
      <t>ジャ</t>
    </rPh>
    <rPh sb="4" eb="5">
      <t>タイ</t>
    </rPh>
    <rPh sb="6" eb="7">
      <t>ゾウ</t>
    </rPh>
    <rPh sb="8" eb="9">
      <t>ケイ</t>
    </rPh>
    <rPh sb="10" eb="11">
      <t>ジ</t>
    </rPh>
    <rPh sb="12" eb="13">
      <t>ドウ</t>
    </rPh>
    <rPh sb="14" eb="15">
      <t>クルマ</t>
    </rPh>
    <rPh sb="16" eb="17">
      <t>タモツ</t>
    </rPh>
    <rPh sb="18" eb="19">
      <t>ユウ</t>
    </rPh>
    <rPh sb="20" eb="21">
      <t>クルマ</t>
    </rPh>
    <rPh sb="22" eb="23">
      <t>リョウ</t>
    </rPh>
    <rPh sb="24" eb="25">
      <t>スウ</t>
    </rPh>
    <phoneticPr fontId="2"/>
  </si>
  <si>
    <t>（令和　７年　４月末）</t>
    <phoneticPr fontId="2"/>
  </si>
  <si>
    <t>貨　　物　　車</t>
    <rPh sb="0" eb="1">
      <t>カ</t>
    </rPh>
    <rPh sb="3" eb="4">
      <t>モノ</t>
    </rPh>
    <rPh sb="6" eb="7">
      <t>クルマ</t>
    </rPh>
    <phoneticPr fontId="2"/>
  </si>
  <si>
    <t>乗　用　車</t>
    <rPh sb="0" eb="1">
      <t>ジョウ</t>
    </rPh>
    <rPh sb="2" eb="3">
      <t>ヨウ</t>
    </rPh>
    <rPh sb="4" eb="5">
      <t>クルマ</t>
    </rPh>
    <phoneticPr fontId="2"/>
  </si>
  <si>
    <t>特　種
用途車</t>
    <rPh sb="0" eb="1">
      <t>トク</t>
    </rPh>
    <rPh sb="2" eb="3">
      <t>タネ</t>
    </rPh>
    <rPh sb="4" eb="6">
      <t>ヨウト</t>
    </rPh>
    <rPh sb="6" eb="7">
      <t>シャ</t>
    </rPh>
    <phoneticPr fontId="2"/>
  </si>
  <si>
    <t>合　計</t>
    <rPh sb="0" eb="1">
      <t>ゴウ</t>
    </rPh>
    <rPh sb="2" eb="3">
      <t>ケイ</t>
    </rPh>
    <phoneticPr fontId="2"/>
  </si>
  <si>
    <t>新　　潟</t>
    <rPh sb="0" eb="1">
      <t>シン</t>
    </rPh>
    <rPh sb="3" eb="4">
      <t>カタ</t>
    </rPh>
    <phoneticPr fontId="2"/>
  </si>
  <si>
    <t>新潟</t>
    <rPh sb="0" eb="2">
      <t>ニイガタ</t>
    </rPh>
    <phoneticPr fontId="2"/>
  </si>
  <si>
    <t>四　輪　車</t>
    <rPh sb="0" eb="1">
      <t>４</t>
    </rPh>
    <rPh sb="2" eb="3">
      <t>リン</t>
    </rPh>
    <rPh sb="4" eb="5">
      <t>シャ</t>
    </rPh>
    <phoneticPr fontId="2"/>
  </si>
  <si>
    <t>三輪車</t>
    <rPh sb="0" eb="3">
      <t>サンリンシャ</t>
    </rPh>
    <phoneticPr fontId="2"/>
  </si>
  <si>
    <t>計</t>
    <rPh sb="0" eb="1">
      <t>ケイ</t>
    </rPh>
    <phoneticPr fontId="2"/>
  </si>
  <si>
    <t>事業用</t>
    <rPh sb="0" eb="3">
      <t>ジギョウヨウ</t>
    </rPh>
    <phoneticPr fontId="2"/>
  </si>
  <si>
    <t>長岡</t>
    <rPh sb="0" eb="1">
      <t>チョウ</t>
    </rPh>
    <rPh sb="1" eb="2">
      <t>オカ</t>
    </rPh>
    <phoneticPr fontId="2"/>
  </si>
  <si>
    <t>長　岡</t>
    <rPh sb="0" eb="1">
      <t>チョウ</t>
    </rPh>
    <rPh sb="2" eb="3">
      <t>オカ</t>
    </rPh>
    <phoneticPr fontId="2"/>
  </si>
  <si>
    <t>札　　　幌</t>
    <rPh sb="0" eb="1">
      <t>サツ</t>
    </rPh>
    <phoneticPr fontId="2"/>
  </si>
  <si>
    <t>札　　　幌</t>
    <rPh sb="0" eb="1">
      <t>サツ</t>
    </rPh>
    <rPh sb="4" eb="5">
      <t>ホロ</t>
    </rPh>
    <phoneticPr fontId="2"/>
  </si>
  <si>
    <t>上　越</t>
    <rPh sb="0" eb="1">
      <t>ウエ</t>
    </rPh>
    <rPh sb="2" eb="3">
      <t>コシ</t>
    </rPh>
    <phoneticPr fontId="2"/>
  </si>
  <si>
    <t>函　　　館</t>
    <rPh sb="0" eb="1">
      <t>ハコ</t>
    </rPh>
    <rPh sb="4" eb="5">
      <t>カン</t>
    </rPh>
    <phoneticPr fontId="2"/>
  </si>
  <si>
    <t>旭　　　川</t>
    <rPh sb="0" eb="1">
      <t>アサヒ</t>
    </rPh>
    <rPh sb="4" eb="5">
      <t>カワ</t>
    </rPh>
    <phoneticPr fontId="2"/>
  </si>
  <si>
    <t>富　　　山</t>
    <rPh sb="0" eb="1">
      <t>トミ</t>
    </rPh>
    <rPh sb="4" eb="5">
      <t>ヤマ</t>
    </rPh>
    <phoneticPr fontId="2"/>
  </si>
  <si>
    <t>室蘭</t>
    <rPh sb="0" eb="1">
      <t>シツ</t>
    </rPh>
    <rPh sb="1" eb="2">
      <t>ラン</t>
    </rPh>
    <phoneticPr fontId="2"/>
  </si>
  <si>
    <t>室　　蘭</t>
    <rPh sb="0" eb="1">
      <t>シツ</t>
    </rPh>
    <rPh sb="3" eb="4">
      <t>ラン</t>
    </rPh>
    <phoneticPr fontId="2"/>
  </si>
  <si>
    <t>石川</t>
    <rPh sb="0" eb="2">
      <t>イシカワ</t>
    </rPh>
    <phoneticPr fontId="2"/>
  </si>
  <si>
    <t>石　　川</t>
    <rPh sb="0" eb="1">
      <t>イシ</t>
    </rPh>
    <rPh sb="3" eb="4">
      <t>カワ</t>
    </rPh>
    <phoneticPr fontId="2"/>
  </si>
  <si>
    <t>苫 小 牧</t>
    <rPh sb="0" eb="1">
      <t>トマ</t>
    </rPh>
    <phoneticPr fontId="2"/>
  </si>
  <si>
    <t>金　　沢</t>
    <rPh sb="0" eb="1">
      <t>キン</t>
    </rPh>
    <rPh sb="3" eb="4">
      <t>サワ</t>
    </rPh>
    <phoneticPr fontId="2"/>
  </si>
  <si>
    <t>釧路</t>
    <rPh sb="0" eb="1">
      <t>ウデワ</t>
    </rPh>
    <rPh sb="1" eb="2">
      <t>ミチ</t>
    </rPh>
    <phoneticPr fontId="2"/>
  </si>
  <si>
    <t>釧　　路</t>
    <rPh sb="0" eb="1">
      <t>セン</t>
    </rPh>
    <phoneticPr fontId="2"/>
  </si>
  <si>
    <t>長野</t>
    <rPh sb="0" eb="2">
      <t>ナガノ</t>
    </rPh>
    <phoneticPr fontId="2"/>
  </si>
  <si>
    <t>長　　野</t>
    <rPh sb="0" eb="1">
      <t>チョウ</t>
    </rPh>
    <rPh sb="3" eb="4">
      <t>ノ</t>
    </rPh>
    <phoneticPr fontId="2"/>
  </si>
  <si>
    <t>知　　床</t>
    <rPh sb="0" eb="1">
      <t>チ</t>
    </rPh>
    <phoneticPr fontId="2"/>
  </si>
  <si>
    <t>松本</t>
    <rPh sb="0" eb="1">
      <t>マツ</t>
    </rPh>
    <rPh sb="1" eb="2">
      <t>ホン</t>
    </rPh>
    <phoneticPr fontId="2"/>
  </si>
  <si>
    <t>松　本</t>
    <rPh sb="0" eb="1">
      <t>マツ</t>
    </rPh>
    <rPh sb="2" eb="3">
      <t>ホン</t>
    </rPh>
    <phoneticPr fontId="2"/>
  </si>
  <si>
    <t>諏　訪</t>
    <rPh sb="0" eb="1">
      <t>ハカ</t>
    </rPh>
    <rPh sb="2" eb="3">
      <t>オトズ</t>
    </rPh>
    <phoneticPr fontId="2"/>
  </si>
  <si>
    <t>帯　　　広</t>
    <rPh sb="0" eb="1">
      <t>オビ</t>
    </rPh>
    <rPh sb="4" eb="5">
      <t>ヒロ</t>
    </rPh>
    <phoneticPr fontId="2"/>
  </si>
  <si>
    <t>北見</t>
    <rPh sb="0" eb="1">
      <t>キタ</t>
    </rPh>
    <rPh sb="1" eb="2">
      <t>ミ</t>
    </rPh>
    <phoneticPr fontId="2"/>
  </si>
  <si>
    <t>北　　見</t>
    <rPh sb="0" eb="1">
      <t>キタ</t>
    </rPh>
    <rPh sb="3" eb="4">
      <t>ミ</t>
    </rPh>
    <phoneticPr fontId="2"/>
  </si>
  <si>
    <t>小　　　計</t>
    <rPh sb="0" eb="1">
      <t>ショウ</t>
    </rPh>
    <rPh sb="4" eb="5">
      <t>ケイ</t>
    </rPh>
    <phoneticPr fontId="2"/>
  </si>
  <si>
    <t>愛　　　　　知</t>
    <rPh sb="0" eb="1">
      <t>アイ</t>
    </rPh>
    <rPh sb="6" eb="7">
      <t>チ</t>
    </rPh>
    <phoneticPr fontId="2"/>
  </si>
  <si>
    <t>福　　　井</t>
    <rPh sb="0" eb="1">
      <t>フク</t>
    </rPh>
    <rPh sb="4" eb="5">
      <t>イ</t>
    </rPh>
    <phoneticPr fontId="2"/>
  </si>
  <si>
    <t>岐阜</t>
    <rPh sb="0" eb="2">
      <t>ギフ</t>
    </rPh>
    <phoneticPr fontId="2"/>
  </si>
  <si>
    <t>岐　　阜</t>
    <rPh sb="0" eb="1">
      <t>チマタ</t>
    </rPh>
    <rPh sb="3" eb="4">
      <t>オカ</t>
    </rPh>
    <phoneticPr fontId="2"/>
  </si>
  <si>
    <t>飛　　騨</t>
    <rPh sb="0" eb="1">
      <t>ヒ</t>
    </rPh>
    <rPh sb="3" eb="4">
      <t>ダ</t>
    </rPh>
    <phoneticPr fontId="2"/>
  </si>
  <si>
    <t>宮　　　城</t>
    <rPh sb="0" eb="1">
      <t>ミヤ</t>
    </rPh>
    <rPh sb="4" eb="5">
      <t>シロ</t>
    </rPh>
    <phoneticPr fontId="2"/>
  </si>
  <si>
    <t>青森</t>
    <rPh sb="0" eb="2">
      <t>アオモリ</t>
    </rPh>
    <phoneticPr fontId="2"/>
  </si>
  <si>
    <t>青森</t>
    <rPh sb="0" eb="1">
      <t>アオ</t>
    </rPh>
    <rPh sb="1" eb="2">
      <t>モリ</t>
    </rPh>
    <phoneticPr fontId="2"/>
  </si>
  <si>
    <t>青　森</t>
    <rPh sb="0" eb="1">
      <t>アオ</t>
    </rPh>
    <phoneticPr fontId="2"/>
  </si>
  <si>
    <t>弘　前</t>
    <rPh sb="0" eb="1">
      <t>ヒロシ</t>
    </rPh>
    <phoneticPr fontId="2"/>
  </si>
  <si>
    <t>静　岡</t>
    <rPh sb="0" eb="1">
      <t>セイ</t>
    </rPh>
    <rPh sb="2" eb="3">
      <t>オカ</t>
    </rPh>
    <phoneticPr fontId="2"/>
  </si>
  <si>
    <t>静　　岡</t>
    <rPh sb="0" eb="1">
      <t>セイ</t>
    </rPh>
    <rPh sb="3" eb="4">
      <t>オカ</t>
    </rPh>
    <phoneticPr fontId="2"/>
  </si>
  <si>
    <t>浜　　松</t>
    <rPh sb="0" eb="1">
      <t>ハマ</t>
    </rPh>
    <rPh sb="3" eb="4">
      <t>マツ</t>
    </rPh>
    <phoneticPr fontId="2"/>
  </si>
  <si>
    <t>八　　戸</t>
    <rPh sb="0" eb="1">
      <t>ハチ</t>
    </rPh>
    <rPh sb="3" eb="4">
      <t>ト</t>
    </rPh>
    <phoneticPr fontId="2"/>
  </si>
  <si>
    <t>沼　津</t>
    <rPh sb="0" eb="1">
      <t>ヌマ</t>
    </rPh>
    <rPh sb="2" eb="3">
      <t>ツ</t>
    </rPh>
    <phoneticPr fontId="2"/>
  </si>
  <si>
    <t>岩手</t>
    <rPh sb="0" eb="2">
      <t>イワテ</t>
    </rPh>
    <phoneticPr fontId="2"/>
  </si>
  <si>
    <t>岩　　手</t>
    <rPh sb="0" eb="1">
      <t>イワ</t>
    </rPh>
    <rPh sb="3" eb="4">
      <t>テ</t>
    </rPh>
    <phoneticPr fontId="2"/>
  </si>
  <si>
    <t>伊　豆</t>
    <rPh sb="0" eb="1">
      <t>イ</t>
    </rPh>
    <rPh sb="2" eb="3">
      <t>マメ</t>
    </rPh>
    <phoneticPr fontId="2"/>
  </si>
  <si>
    <t>盛　　岡</t>
    <rPh sb="0" eb="1">
      <t>モリ</t>
    </rPh>
    <rPh sb="3" eb="4">
      <t>オカ</t>
    </rPh>
    <phoneticPr fontId="2"/>
  </si>
  <si>
    <t>富士山</t>
    <rPh sb="0" eb="2">
      <t>フジ</t>
    </rPh>
    <rPh sb="2" eb="3">
      <t>サン</t>
    </rPh>
    <phoneticPr fontId="2"/>
  </si>
  <si>
    <t>平　　泉</t>
    <rPh sb="0" eb="1">
      <t>ヒラ</t>
    </rPh>
    <rPh sb="3" eb="4">
      <t>イズミ</t>
    </rPh>
    <phoneticPr fontId="2"/>
  </si>
  <si>
    <t>愛　知</t>
    <rPh sb="0" eb="1">
      <t>アイ</t>
    </rPh>
    <rPh sb="2" eb="3">
      <t>チ</t>
    </rPh>
    <phoneticPr fontId="2"/>
  </si>
  <si>
    <t>名 古 屋</t>
    <rPh sb="0" eb="1">
      <t>メイ</t>
    </rPh>
    <rPh sb="2" eb="3">
      <t>イニシエ</t>
    </rPh>
    <rPh sb="4" eb="5">
      <t>ヤ</t>
    </rPh>
    <phoneticPr fontId="2"/>
  </si>
  <si>
    <t>宮城</t>
    <rPh sb="0" eb="2">
      <t>ミヤギ</t>
    </rPh>
    <phoneticPr fontId="2"/>
  </si>
  <si>
    <t>宮　　城</t>
    <rPh sb="0" eb="1">
      <t>ミヤ</t>
    </rPh>
    <rPh sb="3" eb="4">
      <t>シロ</t>
    </rPh>
    <phoneticPr fontId="2"/>
  </si>
  <si>
    <t>豊　　橋</t>
    <rPh sb="0" eb="1">
      <t>ユタカ</t>
    </rPh>
    <rPh sb="3" eb="4">
      <t>ハシ</t>
    </rPh>
    <phoneticPr fontId="2"/>
  </si>
  <si>
    <t>仙　　台</t>
    <rPh sb="0" eb="1">
      <t>ヤマト</t>
    </rPh>
    <rPh sb="3" eb="4">
      <t>ダイ</t>
    </rPh>
    <phoneticPr fontId="2"/>
  </si>
  <si>
    <t>三　河</t>
    <rPh sb="0" eb="1">
      <t>３</t>
    </rPh>
    <rPh sb="2" eb="3">
      <t>カワ</t>
    </rPh>
    <phoneticPr fontId="2"/>
  </si>
  <si>
    <t>岡　崎</t>
    <rPh sb="0" eb="1">
      <t>オカ</t>
    </rPh>
    <rPh sb="2" eb="3">
      <t>サキ</t>
    </rPh>
    <phoneticPr fontId="2"/>
  </si>
  <si>
    <t>秋　　　田</t>
    <rPh sb="0" eb="1">
      <t>アキ</t>
    </rPh>
    <rPh sb="4" eb="5">
      <t>タ</t>
    </rPh>
    <phoneticPr fontId="2"/>
  </si>
  <si>
    <t>豊　田</t>
    <rPh sb="0" eb="1">
      <t>トヨ</t>
    </rPh>
    <rPh sb="2" eb="3">
      <t>タ</t>
    </rPh>
    <phoneticPr fontId="2"/>
  </si>
  <si>
    <t>山形</t>
    <rPh sb="0" eb="2">
      <t>ヤマガタ</t>
    </rPh>
    <phoneticPr fontId="2"/>
  </si>
  <si>
    <t>山　　形</t>
    <rPh sb="0" eb="1">
      <t>ヤマ</t>
    </rPh>
    <rPh sb="3" eb="4">
      <t>カタチ</t>
    </rPh>
    <phoneticPr fontId="2"/>
  </si>
  <si>
    <t>庄　　内</t>
    <rPh sb="0" eb="1">
      <t>ショウ</t>
    </rPh>
    <rPh sb="3" eb="4">
      <t>ウチ</t>
    </rPh>
    <phoneticPr fontId="2"/>
  </si>
  <si>
    <t>小　牧</t>
    <rPh sb="0" eb="1">
      <t>ショウ</t>
    </rPh>
    <rPh sb="2" eb="3">
      <t>マキ</t>
    </rPh>
    <phoneticPr fontId="2"/>
  </si>
  <si>
    <t>尾張小牧</t>
    <rPh sb="0" eb="2">
      <t>オワリ</t>
    </rPh>
    <rPh sb="2" eb="4">
      <t>コマキ</t>
    </rPh>
    <phoneticPr fontId="2"/>
  </si>
  <si>
    <t>福島</t>
    <rPh sb="0" eb="2">
      <t>フクシマ</t>
    </rPh>
    <phoneticPr fontId="2"/>
  </si>
  <si>
    <t>福　島</t>
    <rPh sb="0" eb="1">
      <t>フク</t>
    </rPh>
    <rPh sb="2" eb="3">
      <t>シマ</t>
    </rPh>
    <phoneticPr fontId="2"/>
  </si>
  <si>
    <t>一　宮</t>
    <rPh sb="0" eb="1">
      <t>１</t>
    </rPh>
    <rPh sb="2" eb="3">
      <t>ミヤ</t>
    </rPh>
    <phoneticPr fontId="2"/>
  </si>
  <si>
    <t>会　津</t>
    <rPh sb="0" eb="1">
      <t>カイ</t>
    </rPh>
    <rPh sb="2" eb="3">
      <t>ツ</t>
    </rPh>
    <phoneticPr fontId="2"/>
  </si>
  <si>
    <t>春日井</t>
    <rPh sb="0" eb="3">
      <t>カスガイ</t>
    </rPh>
    <phoneticPr fontId="2"/>
  </si>
  <si>
    <t>郡　山</t>
    <rPh sb="0" eb="1">
      <t>グン</t>
    </rPh>
    <rPh sb="2" eb="3">
      <t>ヤマ</t>
    </rPh>
    <phoneticPr fontId="2"/>
  </si>
  <si>
    <t>白　河</t>
    <rPh sb="0" eb="1">
      <t>シロ</t>
    </rPh>
    <phoneticPr fontId="2"/>
  </si>
  <si>
    <t>三　重</t>
    <rPh sb="0" eb="1">
      <t>サン</t>
    </rPh>
    <rPh sb="2" eb="3">
      <t>ジュウ</t>
    </rPh>
    <phoneticPr fontId="2"/>
  </si>
  <si>
    <t>三　　重</t>
    <rPh sb="0" eb="1">
      <t>３</t>
    </rPh>
    <rPh sb="3" eb="4">
      <t>ジュウ</t>
    </rPh>
    <phoneticPr fontId="2"/>
  </si>
  <si>
    <t>鈴　　鹿</t>
    <rPh sb="0" eb="1">
      <t>スズ</t>
    </rPh>
    <rPh sb="3" eb="4">
      <t>シカ</t>
    </rPh>
    <phoneticPr fontId="2"/>
  </si>
  <si>
    <t>い わ き</t>
    <phoneticPr fontId="2"/>
  </si>
  <si>
    <t>伊勢志摩</t>
    <rPh sb="0" eb="4">
      <t>イセシマ</t>
    </rPh>
    <phoneticPr fontId="2"/>
  </si>
  <si>
    <t>四 日 市</t>
    <rPh sb="0" eb="1">
      <t>ヨン</t>
    </rPh>
    <rPh sb="2" eb="3">
      <t>ヒ</t>
    </rPh>
    <rPh sb="4" eb="5">
      <t>シ</t>
    </rPh>
    <phoneticPr fontId="2"/>
  </si>
  <si>
    <t>東　　　　　　　京</t>
    <rPh sb="0" eb="1">
      <t>ヒガシ</t>
    </rPh>
    <rPh sb="8" eb="9">
      <t>キョウ</t>
    </rPh>
    <phoneticPr fontId="2"/>
  </si>
  <si>
    <t>茨城</t>
    <rPh sb="0" eb="2">
      <t>イバラギ</t>
    </rPh>
    <phoneticPr fontId="2"/>
  </si>
  <si>
    <t>水　戸</t>
    <rPh sb="0" eb="1">
      <t>ミズ</t>
    </rPh>
    <rPh sb="2" eb="3">
      <t>ト</t>
    </rPh>
    <phoneticPr fontId="2"/>
  </si>
  <si>
    <t>土浦</t>
    <rPh sb="0" eb="1">
      <t>ツチ</t>
    </rPh>
    <rPh sb="1" eb="2">
      <t>ウラ</t>
    </rPh>
    <phoneticPr fontId="2"/>
  </si>
  <si>
    <t>土　浦</t>
    <rPh sb="0" eb="1">
      <t>ツチ</t>
    </rPh>
    <rPh sb="2" eb="3">
      <t>ウラ</t>
    </rPh>
    <phoneticPr fontId="2"/>
  </si>
  <si>
    <t>つくば</t>
    <phoneticPr fontId="2"/>
  </si>
  <si>
    <t>大　　　阪</t>
    <rPh sb="0" eb="1">
      <t>ダイ</t>
    </rPh>
    <rPh sb="4" eb="5">
      <t>サカ</t>
    </rPh>
    <phoneticPr fontId="2"/>
  </si>
  <si>
    <t>滋　　　賀</t>
    <rPh sb="0" eb="1">
      <t>シゲル</t>
    </rPh>
    <rPh sb="4" eb="5">
      <t>ガ</t>
    </rPh>
    <phoneticPr fontId="2"/>
  </si>
  <si>
    <t>京　　　都</t>
    <rPh sb="0" eb="1">
      <t>キョウ</t>
    </rPh>
    <rPh sb="4" eb="5">
      <t>ミヤコ</t>
    </rPh>
    <phoneticPr fontId="2"/>
  </si>
  <si>
    <t>栃木</t>
    <rPh sb="0" eb="2">
      <t>トチギ</t>
    </rPh>
    <phoneticPr fontId="2"/>
  </si>
  <si>
    <t>宇都宮</t>
    <rPh sb="0" eb="3">
      <t>ウツノミヤ</t>
    </rPh>
    <phoneticPr fontId="2"/>
  </si>
  <si>
    <t>大　阪</t>
    <rPh sb="0" eb="1">
      <t>ダイ</t>
    </rPh>
    <rPh sb="2" eb="3">
      <t>サカ</t>
    </rPh>
    <phoneticPr fontId="2"/>
  </si>
  <si>
    <t>な に わ</t>
    <phoneticPr fontId="2"/>
  </si>
  <si>
    <t>那　須</t>
    <rPh sb="0" eb="1">
      <t>トモ</t>
    </rPh>
    <rPh sb="2" eb="3">
      <t>ス</t>
    </rPh>
    <phoneticPr fontId="2"/>
  </si>
  <si>
    <t>大　　阪</t>
    <rPh sb="0" eb="1">
      <t>ダイ</t>
    </rPh>
    <rPh sb="3" eb="4">
      <t>サカ</t>
    </rPh>
    <phoneticPr fontId="2"/>
  </si>
  <si>
    <t>和泉</t>
    <rPh sb="0" eb="1">
      <t>ワ</t>
    </rPh>
    <rPh sb="1" eb="2">
      <t>イズミ</t>
    </rPh>
    <phoneticPr fontId="2"/>
  </si>
  <si>
    <t>和　泉</t>
    <rPh sb="0" eb="1">
      <t>ワ</t>
    </rPh>
    <rPh sb="2" eb="3">
      <t>イズミ</t>
    </rPh>
    <phoneticPr fontId="2"/>
  </si>
  <si>
    <t>と ち ぎ</t>
    <phoneticPr fontId="2"/>
  </si>
  <si>
    <t>堺</t>
    <rPh sb="0" eb="1">
      <t>サカイ</t>
    </rPh>
    <phoneticPr fontId="2"/>
  </si>
  <si>
    <t>群　馬</t>
    <rPh sb="0" eb="1">
      <t>グン</t>
    </rPh>
    <rPh sb="2" eb="3">
      <t>ウマ</t>
    </rPh>
    <phoneticPr fontId="2"/>
  </si>
  <si>
    <t>群　　馬</t>
    <rPh sb="0" eb="1">
      <t>グン</t>
    </rPh>
    <rPh sb="3" eb="4">
      <t>ウマ</t>
    </rPh>
    <phoneticPr fontId="2"/>
  </si>
  <si>
    <t>高　　崎</t>
    <rPh sb="0" eb="1">
      <t>コウ</t>
    </rPh>
    <rPh sb="3" eb="4">
      <t>ザキ</t>
    </rPh>
    <phoneticPr fontId="2"/>
  </si>
  <si>
    <t>奈良</t>
    <rPh sb="0" eb="1">
      <t>ナ</t>
    </rPh>
    <rPh sb="1" eb="2">
      <t>リョウ</t>
    </rPh>
    <phoneticPr fontId="2"/>
  </si>
  <si>
    <t>奈　　良</t>
    <rPh sb="0" eb="1">
      <t>ナ</t>
    </rPh>
    <rPh sb="3" eb="4">
      <t>リョウ</t>
    </rPh>
    <phoneticPr fontId="2"/>
  </si>
  <si>
    <t>前　　橋</t>
    <rPh sb="0" eb="1">
      <t>マエ</t>
    </rPh>
    <rPh sb="3" eb="4">
      <t>ハシ</t>
    </rPh>
    <phoneticPr fontId="2"/>
  </si>
  <si>
    <t>飛　　鳥</t>
    <rPh sb="0" eb="1">
      <t>トビ</t>
    </rPh>
    <rPh sb="3" eb="4">
      <t>トリ</t>
    </rPh>
    <phoneticPr fontId="2"/>
  </si>
  <si>
    <t>埼　玉</t>
    <rPh sb="0" eb="1">
      <t>サキ</t>
    </rPh>
    <rPh sb="2" eb="3">
      <t>タマ</t>
    </rPh>
    <phoneticPr fontId="2"/>
  </si>
  <si>
    <t>埼玉</t>
    <rPh sb="0" eb="2">
      <t>サイタマ</t>
    </rPh>
    <phoneticPr fontId="2"/>
  </si>
  <si>
    <t>大　宮</t>
    <rPh sb="0" eb="1">
      <t>ダイ</t>
    </rPh>
    <rPh sb="2" eb="3">
      <t>ミヤ</t>
    </rPh>
    <phoneticPr fontId="2"/>
  </si>
  <si>
    <t>和　歌　山</t>
    <rPh sb="0" eb="1">
      <t>ワ</t>
    </rPh>
    <rPh sb="2" eb="3">
      <t>ウタ</t>
    </rPh>
    <rPh sb="4" eb="5">
      <t>ヤマ</t>
    </rPh>
    <phoneticPr fontId="2"/>
  </si>
  <si>
    <t>川　口</t>
    <rPh sb="0" eb="1">
      <t>カワ</t>
    </rPh>
    <rPh sb="2" eb="3">
      <t>クチ</t>
    </rPh>
    <phoneticPr fontId="2"/>
  </si>
  <si>
    <t>兵庫</t>
    <rPh sb="0" eb="2">
      <t>ヒョウゴ</t>
    </rPh>
    <phoneticPr fontId="2"/>
  </si>
  <si>
    <t>兵　　庫</t>
    <rPh sb="0" eb="1">
      <t>ヘイ</t>
    </rPh>
    <rPh sb="3" eb="4">
      <t>コ</t>
    </rPh>
    <phoneticPr fontId="2"/>
  </si>
  <si>
    <t>姫　　路</t>
    <rPh sb="0" eb="1">
      <t>ヒメ</t>
    </rPh>
    <rPh sb="3" eb="4">
      <t>ミチ</t>
    </rPh>
    <phoneticPr fontId="2"/>
  </si>
  <si>
    <t>春日部</t>
    <rPh sb="0" eb="3">
      <t>カスカベ</t>
    </rPh>
    <phoneticPr fontId="2"/>
  </si>
  <si>
    <t>越　谷</t>
    <rPh sb="0" eb="1">
      <t>コシ</t>
    </rPh>
    <rPh sb="2" eb="3">
      <t>タニ</t>
    </rPh>
    <phoneticPr fontId="2"/>
  </si>
  <si>
    <t>広　　島</t>
    <rPh sb="0" eb="1">
      <t>ヒロ</t>
    </rPh>
    <rPh sb="3" eb="4">
      <t>シマ</t>
    </rPh>
    <phoneticPr fontId="2"/>
  </si>
  <si>
    <t>鳥　　　取</t>
    <rPh sb="0" eb="1">
      <t>トリ</t>
    </rPh>
    <rPh sb="4" eb="5">
      <t>トリ</t>
    </rPh>
    <phoneticPr fontId="2"/>
  </si>
  <si>
    <t>島根</t>
    <rPh sb="0" eb="1">
      <t>シマ</t>
    </rPh>
    <rPh sb="1" eb="2">
      <t>ネ</t>
    </rPh>
    <phoneticPr fontId="2"/>
  </si>
  <si>
    <t>島　　根</t>
    <rPh sb="0" eb="1">
      <t>シマ</t>
    </rPh>
    <rPh sb="3" eb="4">
      <t>ネ</t>
    </rPh>
    <phoneticPr fontId="2"/>
  </si>
  <si>
    <t>所沢</t>
    <rPh sb="0" eb="1">
      <t>トコロ</t>
    </rPh>
    <rPh sb="1" eb="2">
      <t>サワ</t>
    </rPh>
    <phoneticPr fontId="2"/>
  </si>
  <si>
    <t>所　沢</t>
    <rPh sb="0" eb="1">
      <t>トコロ</t>
    </rPh>
    <rPh sb="2" eb="3">
      <t>サワ</t>
    </rPh>
    <phoneticPr fontId="2"/>
  </si>
  <si>
    <t>出　　雲</t>
    <rPh sb="0" eb="1">
      <t>デ</t>
    </rPh>
    <rPh sb="3" eb="4">
      <t>クモ</t>
    </rPh>
    <phoneticPr fontId="2"/>
  </si>
  <si>
    <t>川　越</t>
    <rPh sb="0" eb="1">
      <t>カワ</t>
    </rPh>
    <rPh sb="2" eb="3">
      <t>コシ</t>
    </rPh>
    <phoneticPr fontId="2"/>
  </si>
  <si>
    <t>岡山</t>
    <rPh sb="0" eb="2">
      <t>オカヤマ</t>
    </rPh>
    <phoneticPr fontId="2"/>
  </si>
  <si>
    <t>岡　　山</t>
    <rPh sb="0" eb="1">
      <t>オカ</t>
    </rPh>
    <rPh sb="3" eb="4">
      <t>ヤマ</t>
    </rPh>
    <phoneticPr fontId="2"/>
  </si>
  <si>
    <t>熊　　谷</t>
    <rPh sb="0" eb="1">
      <t>クマ</t>
    </rPh>
    <rPh sb="3" eb="4">
      <t>タニ</t>
    </rPh>
    <phoneticPr fontId="2"/>
  </si>
  <si>
    <t>倉　　敷</t>
    <rPh sb="0" eb="1">
      <t>クラ</t>
    </rPh>
    <rPh sb="3" eb="4">
      <t>シキ</t>
    </rPh>
    <phoneticPr fontId="2"/>
  </si>
  <si>
    <t>千　　葉</t>
    <rPh sb="0" eb="1">
      <t>セン</t>
    </rPh>
    <rPh sb="3" eb="4">
      <t>ハ</t>
    </rPh>
    <phoneticPr fontId="2"/>
  </si>
  <si>
    <t>千葉</t>
    <rPh sb="0" eb="2">
      <t>チバ</t>
    </rPh>
    <phoneticPr fontId="2"/>
  </si>
  <si>
    <t>千　葉</t>
    <rPh sb="0" eb="1">
      <t>セン</t>
    </rPh>
    <rPh sb="2" eb="3">
      <t>ハ</t>
    </rPh>
    <phoneticPr fontId="2"/>
  </si>
  <si>
    <t>成　田</t>
    <rPh sb="0" eb="1">
      <t>ナル</t>
    </rPh>
    <rPh sb="2" eb="3">
      <t>タ</t>
    </rPh>
    <phoneticPr fontId="2"/>
  </si>
  <si>
    <t>広島</t>
    <rPh sb="0" eb="2">
      <t>ヒロシマ</t>
    </rPh>
    <phoneticPr fontId="2"/>
  </si>
  <si>
    <t>福　　山</t>
    <rPh sb="0" eb="1">
      <t>フク</t>
    </rPh>
    <rPh sb="3" eb="4">
      <t>ヤマ</t>
    </rPh>
    <phoneticPr fontId="2"/>
  </si>
  <si>
    <t>習志野</t>
    <rPh sb="0" eb="1">
      <t>ナライ</t>
    </rPh>
    <rPh sb="1" eb="2">
      <t>ココロザシ</t>
    </rPh>
    <rPh sb="2" eb="3">
      <t>ノ</t>
    </rPh>
    <phoneticPr fontId="2"/>
  </si>
  <si>
    <t>習志野</t>
    <rPh sb="0" eb="3">
      <t>ナラシノ</t>
    </rPh>
    <phoneticPr fontId="2"/>
  </si>
  <si>
    <t>山口</t>
    <rPh sb="0" eb="2">
      <t>ヤマグチ</t>
    </rPh>
    <phoneticPr fontId="2"/>
  </si>
  <si>
    <t>山　　口</t>
    <rPh sb="0" eb="1">
      <t>ヤマ</t>
    </rPh>
    <rPh sb="3" eb="4">
      <t>クチ</t>
    </rPh>
    <phoneticPr fontId="2"/>
  </si>
  <si>
    <t>市　川</t>
    <rPh sb="0" eb="1">
      <t>シ</t>
    </rPh>
    <phoneticPr fontId="2"/>
  </si>
  <si>
    <t>下　　関</t>
    <rPh sb="0" eb="1">
      <t>シタ</t>
    </rPh>
    <rPh sb="3" eb="4">
      <t>セキ</t>
    </rPh>
    <phoneticPr fontId="2"/>
  </si>
  <si>
    <t>船　橋</t>
    <rPh sb="0" eb="1">
      <t>フネ</t>
    </rPh>
    <phoneticPr fontId="2"/>
  </si>
  <si>
    <t>袖ヶ浦</t>
    <rPh sb="0" eb="1">
      <t>ソデ</t>
    </rPh>
    <rPh sb="2" eb="3">
      <t>ウラ</t>
    </rPh>
    <phoneticPr fontId="2"/>
  </si>
  <si>
    <t>袖ヶ浦</t>
    <phoneticPr fontId="2"/>
  </si>
  <si>
    <t>香　川</t>
    <rPh sb="0" eb="1">
      <t>カオリ</t>
    </rPh>
    <rPh sb="2" eb="3">
      <t>カワ</t>
    </rPh>
    <phoneticPr fontId="2"/>
  </si>
  <si>
    <t>徳　　　島</t>
    <rPh sb="0" eb="1">
      <t>トク</t>
    </rPh>
    <rPh sb="4" eb="5">
      <t>シマ</t>
    </rPh>
    <phoneticPr fontId="2"/>
  </si>
  <si>
    <t>市　原</t>
    <rPh sb="0" eb="1">
      <t>シ</t>
    </rPh>
    <rPh sb="2" eb="3">
      <t>ハラ</t>
    </rPh>
    <phoneticPr fontId="2"/>
  </si>
  <si>
    <t>香川</t>
    <rPh sb="0" eb="1">
      <t>カオリ</t>
    </rPh>
    <rPh sb="1" eb="2">
      <t>カワ</t>
    </rPh>
    <phoneticPr fontId="2"/>
  </si>
  <si>
    <t>香　　川</t>
    <rPh sb="0" eb="1">
      <t>カオリ</t>
    </rPh>
    <rPh sb="3" eb="4">
      <t>カワ</t>
    </rPh>
    <phoneticPr fontId="2"/>
  </si>
  <si>
    <t>高　　松</t>
    <rPh sb="0" eb="1">
      <t>タカ</t>
    </rPh>
    <rPh sb="3" eb="4">
      <t>マツ</t>
    </rPh>
    <phoneticPr fontId="2"/>
  </si>
  <si>
    <t>野　田</t>
    <rPh sb="0" eb="1">
      <t>ノ</t>
    </rPh>
    <rPh sb="2" eb="3">
      <t>タ</t>
    </rPh>
    <phoneticPr fontId="2"/>
  </si>
  <si>
    <t>柏</t>
    <rPh sb="0" eb="1">
      <t>カシワ</t>
    </rPh>
    <phoneticPr fontId="2"/>
  </si>
  <si>
    <t>愛　　　媛</t>
    <rPh sb="0" eb="1">
      <t>アイ</t>
    </rPh>
    <rPh sb="4" eb="5">
      <t>ヒメ</t>
    </rPh>
    <phoneticPr fontId="2"/>
  </si>
  <si>
    <t>松　戸</t>
    <rPh sb="0" eb="1">
      <t>マツ</t>
    </rPh>
    <phoneticPr fontId="2"/>
  </si>
  <si>
    <t>高　　　知</t>
    <rPh sb="0" eb="1">
      <t>タカ</t>
    </rPh>
    <rPh sb="4" eb="5">
      <t>チ</t>
    </rPh>
    <phoneticPr fontId="2"/>
  </si>
  <si>
    <t>東　　京</t>
    <rPh sb="0" eb="1">
      <t>ヒガシ</t>
    </rPh>
    <rPh sb="3" eb="4">
      <t>キョウ</t>
    </rPh>
    <phoneticPr fontId="2"/>
  </si>
  <si>
    <t>東京</t>
    <rPh sb="0" eb="2">
      <t>トウキョウ</t>
    </rPh>
    <phoneticPr fontId="2"/>
  </si>
  <si>
    <t>品　川</t>
    <rPh sb="0" eb="1">
      <t>ヒン</t>
    </rPh>
    <rPh sb="2" eb="3">
      <t>カワ</t>
    </rPh>
    <phoneticPr fontId="2"/>
  </si>
  <si>
    <t>福　　　岡</t>
    <rPh sb="0" eb="1">
      <t>フク</t>
    </rPh>
    <rPh sb="4" eb="5">
      <t>オカ</t>
    </rPh>
    <phoneticPr fontId="2"/>
  </si>
  <si>
    <t>福　岡</t>
    <rPh sb="0" eb="1">
      <t>フク</t>
    </rPh>
    <rPh sb="2" eb="3">
      <t>オカ</t>
    </rPh>
    <phoneticPr fontId="2"/>
  </si>
  <si>
    <t>福　　岡</t>
    <rPh sb="0" eb="1">
      <t>フク</t>
    </rPh>
    <rPh sb="3" eb="4">
      <t>オカ</t>
    </rPh>
    <phoneticPr fontId="2"/>
  </si>
  <si>
    <t>世田谷</t>
    <rPh sb="0" eb="3">
      <t>セタガヤ</t>
    </rPh>
    <phoneticPr fontId="2"/>
  </si>
  <si>
    <t>北 九 州</t>
    <rPh sb="0" eb="1">
      <t>キタ</t>
    </rPh>
    <rPh sb="2" eb="3">
      <t>キュウ</t>
    </rPh>
    <rPh sb="4" eb="5">
      <t>シュウ</t>
    </rPh>
    <phoneticPr fontId="2"/>
  </si>
  <si>
    <t>久 留 米</t>
    <rPh sb="0" eb="1">
      <t>ヒサシ</t>
    </rPh>
    <rPh sb="2" eb="3">
      <t>ドメ</t>
    </rPh>
    <rPh sb="4" eb="5">
      <t>ベイ</t>
    </rPh>
    <phoneticPr fontId="2"/>
  </si>
  <si>
    <t>練　馬</t>
    <rPh sb="0" eb="1">
      <t>ネリ</t>
    </rPh>
    <rPh sb="2" eb="3">
      <t>ウマ</t>
    </rPh>
    <phoneticPr fontId="2"/>
  </si>
  <si>
    <t>筑　　豊</t>
    <rPh sb="0" eb="1">
      <t>チク</t>
    </rPh>
    <rPh sb="3" eb="4">
      <t>トヨ</t>
    </rPh>
    <phoneticPr fontId="2"/>
  </si>
  <si>
    <t>杉　並</t>
    <rPh sb="0" eb="1">
      <t>スギ</t>
    </rPh>
    <rPh sb="2" eb="3">
      <t>ナミ</t>
    </rPh>
    <phoneticPr fontId="2"/>
  </si>
  <si>
    <t>佐　　　賀</t>
    <rPh sb="0" eb="1">
      <t>タスク</t>
    </rPh>
    <rPh sb="4" eb="5">
      <t>ガ</t>
    </rPh>
    <phoneticPr fontId="2"/>
  </si>
  <si>
    <t>板　橋</t>
    <rPh sb="0" eb="1">
      <t>イタ</t>
    </rPh>
    <rPh sb="2" eb="3">
      <t>ハシ</t>
    </rPh>
    <phoneticPr fontId="2"/>
  </si>
  <si>
    <t>長崎</t>
    <rPh sb="0" eb="1">
      <t>チョウ</t>
    </rPh>
    <rPh sb="1" eb="2">
      <t>ザキ</t>
    </rPh>
    <phoneticPr fontId="2"/>
  </si>
  <si>
    <t>長　　崎</t>
    <rPh sb="0" eb="1">
      <t>チョウ</t>
    </rPh>
    <rPh sb="3" eb="4">
      <t>ザキ</t>
    </rPh>
    <phoneticPr fontId="2"/>
  </si>
  <si>
    <t>佐 世 保</t>
    <rPh sb="0" eb="1">
      <t>サ</t>
    </rPh>
    <rPh sb="2" eb="3">
      <t>ヨ</t>
    </rPh>
    <rPh sb="4" eb="5">
      <t>ホ</t>
    </rPh>
    <phoneticPr fontId="2"/>
  </si>
  <si>
    <t>足　立</t>
    <rPh sb="0" eb="1">
      <t>アシ</t>
    </rPh>
    <rPh sb="2" eb="3">
      <t>タテ</t>
    </rPh>
    <phoneticPr fontId="2"/>
  </si>
  <si>
    <t>厳　　原</t>
    <rPh sb="0" eb="1">
      <t>キビ</t>
    </rPh>
    <rPh sb="3" eb="4">
      <t>ハラ</t>
    </rPh>
    <phoneticPr fontId="2"/>
  </si>
  <si>
    <t>江　東</t>
    <rPh sb="0" eb="1">
      <t>エ</t>
    </rPh>
    <rPh sb="2" eb="3">
      <t>ヒガシ</t>
    </rPh>
    <phoneticPr fontId="2"/>
  </si>
  <si>
    <t>熊　　　本</t>
    <rPh sb="0" eb="1">
      <t>クマ</t>
    </rPh>
    <rPh sb="4" eb="5">
      <t>ホン</t>
    </rPh>
    <phoneticPr fontId="2"/>
  </si>
  <si>
    <t>葛　飾</t>
    <rPh sb="0" eb="1">
      <t>クズ</t>
    </rPh>
    <rPh sb="2" eb="3">
      <t>カザリ</t>
    </rPh>
    <phoneticPr fontId="2"/>
  </si>
  <si>
    <t>大　　　分</t>
    <rPh sb="0" eb="1">
      <t>ダイ</t>
    </rPh>
    <rPh sb="4" eb="5">
      <t>ブン</t>
    </rPh>
    <phoneticPr fontId="2"/>
  </si>
  <si>
    <t>宮　　　崎</t>
    <rPh sb="0" eb="1">
      <t>ミヤ</t>
    </rPh>
    <rPh sb="4" eb="5">
      <t>ザキ</t>
    </rPh>
    <phoneticPr fontId="2"/>
  </si>
  <si>
    <t>八 王 子</t>
    <rPh sb="0" eb="1">
      <t>ハチ</t>
    </rPh>
    <rPh sb="2" eb="3">
      <t>オウ</t>
    </rPh>
    <rPh sb="4" eb="5">
      <t>コ</t>
    </rPh>
    <phoneticPr fontId="2"/>
  </si>
  <si>
    <t>鹿児島</t>
    <rPh sb="0" eb="3">
      <t>カゴシマ</t>
    </rPh>
    <phoneticPr fontId="2"/>
  </si>
  <si>
    <t>鹿 児 島</t>
    <rPh sb="0" eb="1">
      <t>シカ</t>
    </rPh>
    <rPh sb="2" eb="3">
      <t>コ</t>
    </rPh>
    <rPh sb="4" eb="5">
      <t>シマ</t>
    </rPh>
    <phoneticPr fontId="2"/>
  </si>
  <si>
    <t>多　　摩</t>
    <rPh sb="0" eb="1">
      <t>タ</t>
    </rPh>
    <rPh sb="3" eb="4">
      <t>マ</t>
    </rPh>
    <phoneticPr fontId="2"/>
  </si>
  <si>
    <t>奄　　美</t>
    <rPh sb="0" eb="1">
      <t>エン</t>
    </rPh>
    <rPh sb="3" eb="4">
      <t>ビ</t>
    </rPh>
    <phoneticPr fontId="2"/>
  </si>
  <si>
    <t>神奈川</t>
    <rPh sb="0" eb="3">
      <t>カナガワ</t>
    </rPh>
    <phoneticPr fontId="2"/>
  </si>
  <si>
    <t>横　浜</t>
    <rPh sb="0" eb="1">
      <t>ヨコ</t>
    </rPh>
    <rPh sb="2" eb="3">
      <t>ハマ</t>
    </rPh>
    <phoneticPr fontId="2"/>
  </si>
  <si>
    <t>川　崎</t>
    <rPh sb="0" eb="1">
      <t>カワ</t>
    </rPh>
    <rPh sb="2" eb="3">
      <t>ザキ</t>
    </rPh>
    <phoneticPr fontId="2"/>
  </si>
  <si>
    <t>沖　縄</t>
    <rPh sb="0" eb="1">
      <t>オキ</t>
    </rPh>
    <rPh sb="2" eb="3">
      <t>ナワ</t>
    </rPh>
    <phoneticPr fontId="2"/>
  </si>
  <si>
    <t>沖　　　縄</t>
    <rPh sb="0" eb="1">
      <t>オキ</t>
    </rPh>
    <rPh sb="4" eb="5">
      <t>ナワ</t>
    </rPh>
    <phoneticPr fontId="2"/>
  </si>
  <si>
    <t>宮　　　古</t>
    <rPh sb="0" eb="1">
      <t>ミヤ</t>
    </rPh>
    <rPh sb="4" eb="5">
      <t>フル</t>
    </rPh>
    <phoneticPr fontId="2"/>
  </si>
  <si>
    <t>湘　　南</t>
    <rPh sb="0" eb="1">
      <t>ショウ</t>
    </rPh>
    <rPh sb="3" eb="4">
      <t>ミナミ</t>
    </rPh>
    <phoneticPr fontId="2"/>
  </si>
  <si>
    <t>八　重　山</t>
    <rPh sb="0" eb="1">
      <t>ハチ</t>
    </rPh>
    <rPh sb="2" eb="3">
      <t>ジュウ</t>
    </rPh>
    <rPh sb="4" eb="5">
      <t>ヤマ</t>
    </rPh>
    <phoneticPr fontId="2"/>
  </si>
  <si>
    <t>相　　模</t>
    <rPh sb="0" eb="1">
      <t>ソウ</t>
    </rPh>
    <rPh sb="3" eb="4">
      <t>ノット</t>
    </rPh>
    <phoneticPr fontId="2"/>
  </si>
  <si>
    <t>山梨</t>
    <rPh sb="0" eb="2">
      <t>ヤマナシ</t>
    </rPh>
    <phoneticPr fontId="2"/>
  </si>
  <si>
    <t>山　　梨</t>
    <rPh sb="0" eb="1">
      <t>ヤマ</t>
    </rPh>
    <rPh sb="3" eb="4">
      <t>ナシ</t>
    </rPh>
    <phoneticPr fontId="2"/>
  </si>
  <si>
    <t>合　　　　　計</t>
    <rPh sb="0" eb="1">
      <t>ゴウ</t>
    </rPh>
    <rPh sb="6" eb="7">
      <t>ケイ</t>
    </rPh>
    <phoneticPr fontId="2"/>
  </si>
  <si>
    <t>富 士 山</t>
    <rPh sb="0" eb="1">
      <t>トミ</t>
    </rPh>
    <rPh sb="2" eb="3">
      <t>シ</t>
    </rPh>
    <rPh sb="4" eb="5">
      <t>サン</t>
    </rPh>
    <phoneticPr fontId="2"/>
  </si>
  <si>
    <t>福岡</t>
    <rPh sb="0" eb="2">
      <t>フクオカ</t>
    </rPh>
    <phoneticPr fontId="2"/>
  </si>
  <si>
    <t>奄美</t>
    <rPh sb="0" eb="2">
      <t>アマミ</t>
    </rPh>
    <phoneticPr fontId="2"/>
  </si>
  <si>
    <t>奄　美</t>
    <rPh sb="0" eb="1">
      <t>エン</t>
    </rPh>
    <rPh sb="2" eb="3">
      <t>ビ</t>
    </rPh>
    <phoneticPr fontId="2"/>
  </si>
  <si>
    <t>（令和　７年　５月末）</t>
    <phoneticPr fontId="2"/>
  </si>
  <si>
    <t>新　潟</t>
    <rPh sb="0" eb="1">
      <t>シン</t>
    </rPh>
    <rPh sb="2" eb="3">
      <t>カタ</t>
    </rPh>
    <phoneticPr fontId="2"/>
  </si>
  <si>
    <t>長　野</t>
    <rPh sb="0" eb="1">
      <t>チョウ</t>
    </rPh>
    <rPh sb="2" eb="3">
      <t>ノ</t>
    </rPh>
    <phoneticPr fontId="2"/>
  </si>
  <si>
    <t>帯広</t>
    <rPh sb="0" eb="1">
      <t>オビ</t>
    </rPh>
    <rPh sb="1" eb="2">
      <t>ヒロ</t>
    </rPh>
    <phoneticPr fontId="2"/>
  </si>
  <si>
    <t>帯　広</t>
    <rPh sb="0" eb="1">
      <t>オビ</t>
    </rPh>
    <rPh sb="2" eb="3">
      <t>ヒロシ</t>
    </rPh>
    <phoneticPr fontId="2"/>
  </si>
  <si>
    <t>安曇野</t>
    <rPh sb="0" eb="3">
      <t>アズミノ</t>
    </rPh>
    <phoneticPr fontId="2"/>
  </si>
  <si>
    <t>十　勝</t>
    <rPh sb="0" eb="1">
      <t>ジュッ</t>
    </rPh>
    <rPh sb="2" eb="3">
      <t>マサル</t>
    </rPh>
    <phoneticPr fontId="2"/>
  </si>
  <si>
    <t>南信州</t>
    <rPh sb="0" eb="1">
      <t>ミナミ</t>
    </rPh>
    <rPh sb="1" eb="3">
      <t>シンシュウ</t>
    </rPh>
    <phoneticPr fontId="2"/>
  </si>
  <si>
    <t>青　森</t>
    <rPh sb="0" eb="1">
      <t>アオ</t>
    </rPh>
    <rPh sb="2" eb="3">
      <t>モリ</t>
    </rPh>
    <phoneticPr fontId="2"/>
  </si>
  <si>
    <t>岩　手</t>
    <rPh sb="0" eb="1">
      <t>イワ</t>
    </rPh>
    <rPh sb="2" eb="3">
      <t>テ</t>
    </rPh>
    <phoneticPr fontId="2"/>
  </si>
  <si>
    <t>茨　城</t>
    <rPh sb="0" eb="1">
      <t>イバラ</t>
    </rPh>
    <rPh sb="2" eb="3">
      <t>シロ</t>
    </rPh>
    <phoneticPr fontId="2"/>
  </si>
  <si>
    <t>栃　木</t>
    <rPh sb="0" eb="1">
      <t>トチ</t>
    </rPh>
    <rPh sb="2" eb="3">
      <t>キ</t>
    </rPh>
    <phoneticPr fontId="2"/>
  </si>
  <si>
    <t>日　光</t>
    <rPh sb="0" eb="1">
      <t>ヒ</t>
    </rPh>
    <rPh sb="2" eb="3">
      <t>ヒカリ</t>
    </rPh>
    <phoneticPr fontId="2"/>
  </si>
  <si>
    <t>江戸川</t>
    <rPh sb="0" eb="3">
      <t>エドガワ</t>
    </rPh>
    <phoneticPr fontId="2"/>
  </si>
  <si>
    <t>（令和　７年　６月末）</t>
    <phoneticPr fontId="2"/>
  </si>
  <si>
    <t>（令和　７年　７月末）</t>
    <phoneticPr fontId="2"/>
  </si>
  <si>
    <t>（令和　７年　８月末）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</si>
</sst>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/>
    <xf numFmtId="0" fontId="1" fillId="0" borderId="0" xfId="0" applyFont="1"/>
    <xf numFmtId="176" fontId="1" fillId="0" borderId="0" xfId="0" applyNumberFormat="1" applyFont="1"/>
    <xf numFmtId="0" fontId="4" fillId="0" borderId="2" xfId="0" applyFont="1" applyBorder="1"/>
    <xf numFmtId="0" fontId="4" fillId="0" borderId="0" xfId="0" applyFont="1"/>
    <xf numFmtId="0" fontId="4" fillId="0" borderId="0" xfId="0" applyFont="1" applyAlignment="1">
      <alignment horizontal="distributed"/>
    </xf>
    <xf numFmtId="176" fontId="4" fillId="0" borderId="0" xfId="0" applyNumberFormat="1" applyFont="1"/>
    <xf numFmtId="0" fontId="5" fillId="0" borderId="0" xfId="0" applyFont="1"/>
    <xf numFmtId="0" fontId="4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6" fillId="0" borderId="5" xfId="0" applyNumberFormat="1" applyFont="1" applyBorder="1" applyAlignment="1">
      <alignment horizontal="right" vertical="center" shrinkToFit="1"/>
    </xf>
    <xf numFmtId="3" fontId="6" fillId="0" borderId="6" xfId="0" applyNumberFormat="1" applyFont="1" applyBorder="1" applyAlignment="1">
      <alignment horizontal="right" vertical="center" shrinkToFit="1"/>
    </xf>
    <xf numFmtId="3" fontId="6" fillId="0" borderId="7" xfId="0" applyNumberFormat="1" applyFont="1" applyBorder="1" applyAlignment="1">
      <alignment horizontal="right" vertical="center" shrinkToFit="1"/>
    </xf>
    <xf numFmtId="3" fontId="6" fillId="0" borderId="12" xfId="0" applyNumberFormat="1" applyFont="1" applyBorder="1" applyAlignment="1">
      <alignment horizontal="right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right" vertical="center" shrinkToFit="1"/>
    </xf>
    <xf numFmtId="3" fontId="6" fillId="0" borderId="23" xfId="0" applyNumberFormat="1" applyFont="1" applyBorder="1" applyAlignment="1">
      <alignment horizontal="right" vertical="center" shrinkToFit="1"/>
    </xf>
    <xf numFmtId="3" fontId="6" fillId="0" borderId="25" xfId="0" applyNumberFormat="1" applyFont="1" applyBorder="1" applyAlignment="1">
      <alignment horizontal="right" vertical="center" shrinkToFit="1"/>
    </xf>
    <xf numFmtId="3" fontId="6" fillId="0" borderId="26" xfId="0" applyNumberFormat="1" applyFont="1" applyBorder="1" applyAlignment="1">
      <alignment horizontal="right" vertical="center" shrinkToFit="1"/>
    </xf>
    <xf numFmtId="0" fontId="6" fillId="0" borderId="25" xfId="0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right" vertical="center" shrinkToFit="1"/>
    </xf>
    <xf numFmtId="3" fontId="6" fillId="0" borderId="22" xfId="0" applyNumberFormat="1" applyFont="1" applyBorder="1" applyAlignment="1">
      <alignment horizontal="right" vertical="center" shrinkToFit="1"/>
    </xf>
    <xf numFmtId="3" fontId="6" fillId="0" borderId="39" xfId="0" applyNumberFormat="1" applyFont="1" applyBorder="1" applyAlignment="1">
      <alignment horizontal="right" vertical="center" shrinkToFit="1"/>
    </xf>
    <xf numFmtId="3" fontId="6" fillId="0" borderId="16" xfId="0" applyNumberFormat="1" applyFont="1" applyBorder="1" applyAlignment="1">
      <alignment horizontal="right" vertical="center" shrinkToFit="1"/>
    </xf>
    <xf numFmtId="3" fontId="6" fillId="0" borderId="45" xfId="0" applyNumberFormat="1" applyFont="1" applyBorder="1" applyAlignment="1">
      <alignment horizontal="right" vertical="center" shrinkToFit="1"/>
    </xf>
    <xf numFmtId="3" fontId="6" fillId="0" borderId="18" xfId="0" applyNumberFormat="1" applyFont="1" applyBorder="1" applyAlignment="1">
      <alignment horizontal="right" vertical="center" shrinkToFit="1"/>
    </xf>
    <xf numFmtId="3" fontId="6" fillId="0" borderId="17" xfId="0" applyNumberFormat="1" applyFont="1" applyBorder="1" applyAlignment="1">
      <alignment horizontal="right" vertical="center" shrinkToFit="1"/>
    </xf>
    <xf numFmtId="3" fontId="6" fillId="0" borderId="46" xfId="0" applyNumberFormat="1" applyFont="1" applyBorder="1" applyAlignment="1">
      <alignment horizontal="right" vertical="center" shrinkToFit="1"/>
    </xf>
    <xf numFmtId="3" fontId="6" fillId="0" borderId="47" xfId="0" applyNumberFormat="1" applyFont="1" applyBorder="1" applyAlignment="1">
      <alignment horizontal="right" vertical="center" shrinkToFit="1"/>
    </xf>
    <xf numFmtId="3" fontId="6" fillId="0" borderId="3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vertical="center" textRotation="255"/>
    </xf>
    <xf numFmtId="0" fontId="4" fillId="0" borderId="2" xfId="0" applyFont="1" applyBorder="1" applyAlignment="1">
      <alignment vertical="center" textRotation="255"/>
    </xf>
    <xf numFmtId="3" fontId="6" fillId="0" borderId="42" xfId="0" applyNumberFormat="1" applyFont="1" applyBorder="1" applyAlignment="1">
      <alignment horizontal="right" vertical="center" shrinkToFit="1"/>
    </xf>
    <xf numFmtId="3" fontId="6" fillId="0" borderId="44" xfId="0" applyNumberFormat="1" applyFont="1" applyBorder="1" applyAlignment="1">
      <alignment horizontal="right" vertical="center" shrinkToFit="1"/>
    </xf>
    <xf numFmtId="3" fontId="6" fillId="0" borderId="34" xfId="0" applyNumberFormat="1" applyFont="1" applyBorder="1" applyAlignment="1">
      <alignment horizontal="right" vertical="center" shrinkToFit="1"/>
    </xf>
    <xf numFmtId="3" fontId="6" fillId="0" borderId="35" xfId="0" applyNumberFormat="1" applyFont="1" applyBorder="1" applyAlignment="1">
      <alignment horizontal="right" vertical="center" shrinkToFit="1"/>
    </xf>
    <xf numFmtId="3" fontId="6" fillId="0" borderId="53" xfId="0" applyNumberFormat="1" applyFont="1" applyBorder="1" applyAlignment="1">
      <alignment horizontal="right" vertical="center" shrinkToFit="1"/>
    </xf>
    <xf numFmtId="3" fontId="6" fillId="0" borderId="54" xfId="0" applyNumberFormat="1" applyFont="1" applyBorder="1" applyAlignment="1">
      <alignment horizontal="right" vertical="center" shrinkToFit="1"/>
    </xf>
    <xf numFmtId="0" fontId="6" fillId="0" borderId="0" xfId="0" applyFont="1"/>
    <xf numFmtId="3" fontId="6" fillId="0" borderId="33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vertical="center" textRotation="255"/>
    </xf>
    <xf numFmtId="3" fontId="6" fillId="0" borderId="55" xfId="0" applyNumberFormat="1" applyFont="1" applyBorder="1" applyAlignment="1">
      <alignment horizontal="right" vertical="center" shrinkToFit="1"/>
    </xf>
    <xf numFmtId="3" fontId="6" fillId="0" borderId="29" xfId="0" applyNumberFormat="1" applyFont="1" applyBorder="1" applyAlignment="1">
      <alignment horizontal="right" vertical="center" shrinkToFit="1"/>
    </xf>
    <xf numFmtId="0" fontId="6" fillId="0" borderId="58" xfId="0" applyFont="1" applyBorder="1" applyAlignment="1">
      <alignment horizontal="center" vertical="center"/>
    </xf>
    <xf numFmtId="3" fontId="6" fillId="0" borderId="61" xfId="0" applyNumberFormat="1" applyFont="1" applyBorder="1" applyAlignment="1">
      <alignment horizontal="right" vertical="center" shrinkToFit="1"/>
    </xf>
    <xf numFmtId="3" fontId="6" fillId="0" borderId="19" xfId="0" applyNumberFormat="1" applyFont="1" applyBorder="1" applyAlignment="1">
      <alignment horizontal="right" vertical="center" shrinkToFit="1"/>
    </xf>
    <xf numFmtId="3" fontId="6" fillId="0" borderId="41" xfId="0" applyNumberFormat="1" applyFont="1" applyBorder="1" applyAlignment="1">
      <alignment horizontal="right" vertical="center" shrinkToFit="1"/>
    </xf>
    <xf numFmtId="3" fontId="6" fillId="0" borderId="62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distributed"/>
    </xf>
    <xf numFmtId="176" fontId="6" fillId="0" borderId="0" xfId="0" applyNumberFormat="1" applyFont="1"/>
    <xf numFmtId="176" fontId="6" fillId="0" borderId="8" xfId="0" applyNumberFormat="1" applyFont="1" applyBorder="1"/>
    <xf numFmtId="0" fontId="1" fillId="0" borderId="0" xfId="0" applyFont="1" applyAlignment="1">
      <alignment horizontal="distributed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07_&#26908;&#26619;&#37096;&#65288;&#26412;&#37096;&#20869;&#20849;&#26377;&#65289;\05_&#26908;&#26619;&#20225;&#30011;&#35506;\100_&#26908;&#26619;&#38306;&#20418;&#26989;&#21209;&#37327;&#12539;&#20445;&#26377;&#25968;\&#26989;&#21209;&#37327;&#12539;&#20445;&#26377;&#25968;(&#30906;&#23450;&#20516;&#65289;\&#20196;&#21644;07&#24180;&#24230;\&#20196;&#21644;7&#24180;8&#26376;\&#26908;&#26619;&#23550;&#35937;&#36605;&#33258;&#21205;&#36554;&#20445;&#26377;&#36554;&#20001;&#25968;&#65288;&#20107;&#21209;&#25152;&#21029;&#65289;00000708.xlsx" TargetMode="External"/><Relationship Id="rId1" Type="http://schemas.openxmlformats.org/officeDocument/2006/relationships/externalLinkPath" Target="file:///L:\07_&#26908;&#26619;&#37096;&#65288;&#26412;&#37096;&#20869;&#20849;&#26377;&#65289;\05_&#26908;&#26619;&#20225;&#30011;&#35506;\100_&#26908;&#26619;&#38306;&#20418;&#26989;&#21209;&#37327;&#12539;&#20445;&#26377;&#25968;\&#26989;&#21209;&#37327;&#12539;&#20445;&#26377;&#25968;(&#30906;&#23450;&#20516;&#65289;\&#20196;&#21644;07&#24180;&#24230;\&#20196;&#21644;7&#24180;8&#26376;\&#26908;&#26619;&#23550;&#35937;&#36605;&#33258;&#21205;&#36554;&#20445;&#26377;&#36554;&#20001;&#25968;&#65288;&#20107;&#21209;&#25152;&#21029;&#65289;000007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0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AFFA8-502C-4F9D-BBFF-3B96C70B5E74}">
  <sheetPr>
    <pageSetUpPr fitToPage="1"/>
  </sheetPr>
  <dimension ref="A1:X103"/>
  <sheetViews>
    <sheetView topLeftCell="B1" zoomScaleNormal="100" zoomScaleSheetLayoutView="120" workbookViewId="0">
      <selection activeCell="AC66" sqref="AC66"/>
    </sheetView>
  </sheetViews>
  <sheetFormatPr defaultColWidth="9" defaultRowHeight="10.8" x14ac:dyDescent="0.15"/>
  <cols>
    <col min="1" max="1" width="0.21875" style="2" hidden="1" customWidth="1"/>
    <col min="2" max="2" width="2.77734375" style="2" customWidth="1"/>
    <col min="3" max="3" width="3.109375" style="2" customWidth="1"/>
    <col min="4" max="4" width="3.109375" style="62" customWidth="1"/>
    <col min="5" max="5" width="6.6640625" style="62" customWidth="1"/>
    <col min="6" max="6" width="9.109375" style="3" customWidth="1"/>
    <col min="7" max="7" width="7.109375" style="3" customWidth="1"/>
    <col min="8" max="10" width="9.109375" style="3" customWidth="1"/>
    <col min="11" max="12" width="8.109375" style="3" customWidth="1"/>
    <col min="13" max="13" width="3.77734375" style="2" customWidth="1"/>
    <col min="14" max="14" width="2.77734375" style="2" customWidth="1"/>
    <col min="15" max="15" width="3.109375" style="2" customWidth="1"/>
    <col min="16" max="16" width="3.109375" style="62" customWidth="1"/>
    <col min="17" max="17" width="6.6640625" style="62" customWidth="1"/>
    <col min="18" max="18" width="9.109375" style="3" customWidth="1"/>
    <col min="19" max="19" width="7.109375" style="3" customWidth="1"/>
    <col min="20" max="22" width="9.109375" style="3" customWidth="1"/>
    <col min="23" max="24" width="8.109375" style="3" customWidth="1"/>
    <col min="25" max="16384" width="9" style="2"/>
  </cols>
  <sheetData>
    <row r="1" spans="1:24" ht="17.25" customHeight="1" x14ac:dyDescent="0.2">
      <c r="A1" s="1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N1" s="3"/>
      <c r="O1" s="3"/>
      <c r="P1" s="3"/>
      <c r="Q1" s="3"/>
    </row>
    <row r="2" spans="1:24" s="5" customFormat="1" ht="6" customHeight="1" x14ac:dyDescent="0.15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.050000000000001" customHeight="1" x14ac:dyDescent="0.15">
      <c r="A3" s="4"/>
      <c r="B3" s="8" t="s">
        <v>1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67" t="s">
        <v>2</v>
      </c>
      <c r="G4" s="68"/>
      <c r="H4" s="69"/>
      <c r="I4" s="70" t="s">
        <v>3</v>
      </c>
      <c r="J4" s="71" t="s">
        <v>4</v>
      </c>
      <c r="K4" s="67" t="s">
        <v>5</v>
      </c>
      <c r="L4" s="72"/>
      <c r="N4" s="73" t="s">
        <v>6</v>
      </c>
      <c r="O4" s="83" t="s">
        <v>7</v>
      </c>
      <c r="P4" s="86" t="s">
        <v>6</v>
      </c>
      <c r="Q4" s="87"/>
      <c r="R4" s="14">
        <v>110207</v>
      </c>
      <c r="S4" s="15">
        <v>5</v>
      </c>
      <c r="T4" s="16">
        <f t="shared" ref="T4:T15" si="0">SUM(R4:S4)</f>
        <v>110212</v>
      </c>
      <c r="U4" s="17">
        <v>386802</v>
      </c>
      <c r="V4" s="17">
        <v>2222</v>
      </c>
      <c r="W4" s="14">
        <v>2649</v>
      </c>
      <c r="X4" s="16">
        <f t="shared" ref="X4:X77" si="1">SUM(T4:V4)</f>
        <v>499236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70"/>
      <c r="J5" s="71"/>
      <c r="K5" s="21" t="s">
        <v>11</v>
      </c>
      <c r="L5" s="24"/>
      <c r="N5" s="74"/>
      <c r="O5" s="84"/>
      <c r="P5" s="88" t="s">
        <v>12</v>
      </c>
      <c r="Q5" s="25" t="s">
        <v>13</v>
      </c>
      <c r="R5" s="26">
        <v>62015</v>
      </c>
      <c r="S5" s="27">
        <v>3</v>
      </c>
      <c r="T5" s="28">
        <f t="shared" si="0"/>
        <v>62018</v>
      </c>
      <c r="U5" s="29">
        <v>170879</v>
      </c>
      <c r="V5" s="29">
        <v>1136</v>
      </c>
      <c r="W5" s="26">
        <v>1077</v>
      </c>
      <c r="X5" s="28">
        <f t="shared" si="1"/>
        <v>234033</v>
      </c>
    </row>
    <row r="6" spans="1:24" s="13" customFormat="1" ht="7.5" customHeight="1" x14ac:dyDescent="0.2">
      <c r="A6" s="9"/>
      <c r="B6" s="73" t="s">
        <v>14</v>
      </c>
      <c r="C6" s="91" t="s">
        <v>15</v>
      </c>
      <c r="D6" s="92"/>
      <c r="E6" s="93"/>
      <c r="F6" s="14">
        <v>91857</v>
      </c>
      <c r="G6" s="15">
        <v>9</v>
      </c>
      <c r="H6" s="16">
        <f t="shared" ref="H6:H51" si="2">SUM(F6:G6)</f>
        <v>91866</v>
      </c>
      <c r="I6" s="17">
        <v>415429</v>
      </c>
      <c r="J6" s="17">
        <v>3605</v>
      </c>
      <c r="K6" s="14">
        <v>12203</v>
      </c>
      <c r="L6" s="16">
        <f t="shared" ref="L6:L51" si="3">SUM(H6:J6)</f>
        <v>510900</v>
      </c>
      <c r="N6" s="74"/>
      <c r="O6" s="84"/>
      <c r="P6" s="89"/>
      <c r="Q6" s="30" t="s">
        <v>16</v>
      </c>
      <c r="R6" s="26">
        <v>31375</v>
      </c>
      <c r="S6" s="27">
        <v>2</v>
      </c>
      <c r="T6" s="28">
        <f t="shared" si="0"/>
        <v>31377</v>
      </c>
      <c r="U6" s="29">
        <v>78633</v>
      </c>
      <c r="V6" s="29">
        <v>328</v>
      </c>
      <c r="W6" s="26">
        <v>532</v>
      </c>
      <c r="X6" s="28">
        <f t="shared" si="1"/>
        <v>110338</v>
      </c>
    </row>
    <row r="7" spans="1:24" s="13" customFormat="1" ht="7.5" customHeight="1" x14ac:dyDescent="0.2">
      <c r="A7" s="9"/>
      <c r="B7" s="74"/>
      <c r="C7" s="94" t="s">
        <v>17</v>
      </c>
      <c r="D7" s="95"/>
      <c r="E7" s="80"/>
      <c r="F7" s="26">
        <v>28529</v>
      </c>
      <c r="G7" s="27">
        <v>2</v>
      </c>
      <c r="H7" s="28">
        <f t="shared" si="2"/>
        <v>28531</v>
      </c>
      <c r="I7" s="29">
        <v>96420</v>
      </c>
      <c r="J7" s="29">
        <v>541</v>
      </c>
      <c r="K7" s="26">
        <v>1191</v>
      </c>
      <c r="L7" s="28">
        <f t="shared" si="3"/>
        <v>125492</v>
      </c>
      <c r="N7" s="74"/>
      <c r="O7" s="85"/>
      <c r="P7" s="90"/>
      <c r="Q7" s="30" t="s">
        <v>10</v>
      </c>
      <c r="R7" s="26">
        <f>SUM(R5:R6)</f>
        <v>93390</v>
      </c>
      <c r="S7" s="27">
        <f>SUM(S5:S6)</f>
        <v>5</v>
      </c>
      <c r="T7" s="28">
        <f t="shared" si="0"/>
        <v>93395</v>
      </c>
      <c r="U7" s="29">
        <f t="shared" ref="U7:W7" si="4">SUM(U5:U6)</f>
        <v>249512</v>
      </c>
      <c r="V7" s="29">
        <f t="shared" si="4"/>
        <v>1464</v>
      </c>
      <c r="W7" s="26">
        <f t="shared" si="4"/>
        <v>1609</v>
      </c>
      <c r="X7" s="28">
        <f t="shared" si="1"/>
        <v>344371</v>
      </c>
    </row>
    <row r="8" spans="1:24" s="13" customFormat="1" ht="7.5" customHeight="1" x14ac:dyDescent="0.2">
      <c r="A8" s="9"/>
      <c r="B8" s="74"/>
      <c r="C8" s="94" t="s">
        <v>18</v>
      </c>
      <c r="D8" s="95"/>
      <c r="E8" s="80"/>
      <c r="F8" s="26">
        <v>42116</v>
      </c>
      <c r="G8" s="27">
        <v>4</v>
      </c>
      <c r="H8" s="28">
        <f t="shared" si="2"/>
        <v>42120</v>
      </c>
      <c r="I8" s="29">
        <v>124287</v>
      </c>
      <c r="J8" s="29">
        <v>833</v>
      </c>
      <c r="K8" s="26">
        <v>1932</v>
      </c>
      <c r="L8" s="28">
        <f t="shared" si="3"/>
        <v>167240</v>
      </c>
      <c r="N8" s="74"/>
      <c r="O8" s="96" t="s">
        <v>19</v>
      </c>
      <c r="P8" s="97"/>
      <c r="Q8" s="98"/>
      <c r="R8" s="26">
        <v>83883</v>
      </c>
      <c r="S8" s="27">
        <v>10</v>
      </c>
      <c r="T8" s="28">
        <f t="shared" si="0"/>
        <v>83893</v>
      </c>
      <c r="U8" s="29">
        <v>293070</v>
      </c>
      <c r="V8" s="29">
        <v>1280</v>
      </c>
      <c r="W8" s="26">
        <v>2153</v>
      </c>
      <c r="X8" s="28">
        <f t="shared" si="1"/>
        <v>378243</v>
      </c>
    </row>
    <row r="9" spans="1:24" s="13" customFormat="1" ht="7.5" customHeight="1" x14ac:dyDescent="0.2">
      <c r="A9" s="9"/>
      <c r="B9" s="74"/>
      <c r="C9" s="99" t="s">
        <v>20</v>
      </c>
      <c r="D9" s="79" t="s">
        <v>21</v>
      </c>
      <c r="E9" s="80"/>
      <c r="F9" s="26">
        <v>22106</v>
      </c>
      <c r="G9" s="27">
        <v>2</v>
      </c>
      <c r="H9" s="28">
        <f t="shared" si="2"/>
        <v>22108</v>
      </c>
      <c r="I9" s="29">
        <v>56585</v>
      </c>
      <c r="J9" s="29">
        <v>317</v>
      </c>
      <c r="K9" s="26">
        <v>610</v>
      </c>
      <c r="L9" s="28">
        <f t="shared" si="3"/>
        <v>79010</v>
      </c>
      <c r="N9" s="74"/>
      <c r="O9" s="100" t="s">
        <v>22</v>
      </c>
      <c r="P9" s="97" t="s">
        <v>23</v>
      </c>
      <c r="Q9" s="98"/>
      <c r="R9" s="26">
        <v>55023</v>
      </c>
      <c r="S9" s="27">
        <v>5</v>
      </c>
      <c r="T9" s="28">
        <f t="shared" si="0"/>
        <v>55028</v>
      </c>
      <c r="U9" s="29">
        <v>153113</v>
      </c>
      <c r="V9" s="29">
        <v>774</v>
      </c>
      <c r="W9" s="26">
        <v>1087</v>
      </c>
      <c r="X9" s="28">
        <f t="shared" si="1"/>
        <v>208915</v>
      </c>
    </row>
    <row r="10" spans="1:24" s="13" customFormat="1" ht="7.5" customHeight="1" x14ac:dyDescent="0.2">
      <c r="A10" s="9"/>
      <c r="B10" s="74"/>
      <c r="C10" s="84"/>
      <c r="D10" s="97" t="s">
        <v>24</v>
      </c>
      <c r="E10" s="98"/>
      <c r="F10" s="26">
        <v>6447</v>
      </c>
      <c r="G10" s="27">
        <v>1</v>
      </c>
      <c r="H10" s="28">
        <f>SUM(F10:G10)</f>
        <v>6448</v>
      </c>
      <c r="I10" s="29">
        <v>37705</v>
      </c>
      <c r="J10" s="29">
        <v>195</v>
      </c>
      <c r="K10" s="26">
        <v>448</v>
      </c>
      <c r="L10" s="28">
        <f>SUM(H10:J10)</f>
        <v>44348</v>
      </c>
      <c r="N10" s="74"/>
      <c r="O10" s="100"/>
      <c r="P10" s="97" t="s">
        <v>25</v>
      </c>
      <c r="Q10" s="98"/>
      <c r="R10" s="26">
        <v>28686</v>
      </c>
      <c r="S10" s="27">
        <v>9</v>
      </c>
      <c r="T10" s="28">
        <f t="shared" si="0"/>
        <v>28695</v>
      </c>
      <c r="U10" s="26">
        <v>130554</v>
      </c>
      <c r="V10" s="26">
        <v>746</v>
      </c>
      <c r="W10" s="26">
        <v>1631</v>
      </c>
      <c r="X10" s="28">
        <f t="shared" si="1"/>
        <v>159995</v>
      </c>
    </row>
    <row r="11" spans="1:24" s="13" customFormat="1" ht="7.5" customHeight="1" x14ac:dyDescent="0.2">
      <c r="A11" s="9"/>
      <c r="B11" s="74"/>
      <c r="C11" s="85"/>
      <c r="D11" s="97" t="s">
        <v>10</v>
      </c>
      <c r="E11" s="98"/>
      <c r="F11" s="26">
        <f>SUM(F9:F10)</f>
        <v>28553</v>
      </c>
      <c r="G11" s="27">
        <f>SUM(G9:G10)</f>
        <v>3</v>
      </c>
      <c r="H11" s="28">
        <f>SUM(F11:G11)</f>
        <v>28556</v>
      </c>
      <c r="I11" s="29">
        <f t="shared" ref="I11:K11" si="5">SUM(I9:I10)</f>
        <v>94290</v>
      </c>
      <c r="J11" s="29">
        <f t="shared" si="5"/>
        <v>512</v>
      </c>
      <c r="K11" s="26">
        <f t="shared" si="5"/>
        <v>1058</v>
      </c>
      <c r="L11" s="28">
        <f>SUM(H11:J11)</f>
        <v>123358</v>
      </c>
      <c r="N11" s="74"/>
      <c r="O11" s="100"/>
      <c r="P11" s="97" t="s">
        <v>10</v>
      </c>
      <c r="Q11" s="98"/>
      <c r="R11" s="26">
        <f>SUM(R9:R10)</f>
        <v>83709</v>
      </c>
      <c r="S11" s="27">
        <f>SUM(S9:S10)</f>
        <v>14</v>
      </c>
      <c r="T11" s="28">
        <f t="shared" si="0"/>
        <v>83723</v>
      </c>
      <c r="U11" s="29">
        <f t="shared" ref="U11:W11" si="6">SUM(U9:U10)</f>
        <v>283667</v>
      </c>
      <c r="V11" s="29">
        <f t="shared" si="6"/>
        <v>1520</v>
      </c>
      <c r="W11" s="26">
        <f t="shared" si="6"/>
        <v>2718</v>
      </c>
      <c r="X11" s="28">
        <f t="shared" si="1"/>
        <v>368910</v>
      </c>
    </row>
    <row r="12" spans="1:24" s="13" customFormat="1" ht="7.5" customHeight="1" x14ac:dyDescent="0.2">
      <c r="A12" s="9"/>
      <c r="B12" s="74"/>
      <c r="C12" s="76" t="s">
        <v>26</v>
      </c>
      <c r="D12" s="79" t="s">
        <v>27</v>
      </c>
      <c r="E12" s="80"/>
      <c r="F12" s="26">
        <v>16104</v>
      </c>
      <c r="G12" s="27">
        <v>1</v>
      </c>
      <c r="H12" s="28">
        <f t="shared" si="2"/>
        <v>16105</v>
      </c>
      <c r="I12" s="29">
        <v>58514</v>
      </c>
      <c r="J12" s="29">
        <v>290</v>
      </c>
      <c r="K12" s="26">
        <v>678</v>
      </c>
      <c r="L12" s="28">
        <f t="shared" si="3"/>
        <v>74909</v>
      </c>
      <c r="N12" s="74"/>
      <c r="O12" s="100" t="s">
        <v>28</v>
      </c>
      <c r="P12" s="97" t="s">
        <v>29</v>
      </c>
      <c r="Q12" s="98"/>
      <c r="R12" s="26">
        <v>150994</v>
      </c>
      <c r="S12" s="27">
        <v>28</v>
      </c>
      <c r="T12" s="28">
        <f t="shared" si="0"/>
        <v>151022</v>
      </c>
      <c r="U12" s="29">
        <v>296198</v>
      </c>
      <c r="V12" s="29">
        <v>2070</v>
      </c>
      <c r="W12" s="26">
        <v>2563</v>
      </c>
      <c r="X12" s="28">
        <f t="shared" si="1"/>
        <v>449290</v>
      </c>
    </row>
    <row r="13" spans="1:24" s="13" customFormat="1" ht="7.5" customHeight="1" x14ac:dyDescent="0.2">
      <c r="A13" s="9"/>
      <c r="B13" s="74"/>
      <c r="C13" s="77"/>
      <c r="D13" s="79" t="s">
        <v>30</v>
      </c>
      <c r="E13" s="80"/>
      <c r="F13" s="26">
        <v>5700</v>
      </c>
      <c r="G13" s="27">
        <v>0</v>
      </c>
      <c r="H13" s="28">
        <f t="shared" si="2"/>
        <v>5700</v>
      </c>
      <c r="I13" s="29">
        <v>10268</v>
      </c>
      <c r="J13" s="29">
        <v>68</v>
      </c>
      <c r="K13" s="26">
        <v>143</v>
      </c>
      <c r="L13" s="28">
        <f t="shared" si="3"/>
        <v>16036</v>
      </c>
      <c r="N13" s="74"/>
      <c r="O13" s="100"/>
      <c r="P13" s="101" t="s">
        <v>31</v>
      </c>
      <c r="Q13" s="30" t="s">
        <v>32</v>
      </c>
      <c r="R13" s="31">
        <v>125787</v>
      </c>
      <c r="S13" s="32">
        <v>20</v>
      </c>
      <c r="T13" s="28">
        <f t="shared" si="0"/>
        <v>125807</v>
      </c>
      <c r="U13" s="33">
        <v>247165</v>
      </c>
      <c r="V13" s="33">
        <v>1692</v>
      </c>
      <c r="W13" s="31">
        <v>2388</v>
      </c>
      <c r="X13" s="28">
        <f t="shared" si="1"/>
        <v>374664</v>
      </c>
    </row>
    <row r="14" spans="1:24" s="13" customFormat="1" ht="7.5" customHeight="1" x14ac:dyDescent="0.2">
      <c r="A14" s="9"/>
      <c r="B14" s="74"/>
      <c r="C14" s="78"/>
      <c r="D14" s="97" t="s">
        <v>10</v>
      </c>
      <c r="E14" s="98"/>
      <c r="F14" s="26">
        <f>SUM(F12:F13)</f>
        <v>21804</v>
      </c>
      <c r="G14" s="27">
        <f>SUM(G12:G13)</f>
        <v>1</v>
      </c>
      <c r="H14" s="28">
        <f t="shared" si="2"/>
        <v>21805</v>
      </c>
      <c r="I14" s="29">
        <f t="shared" ref="I14:K14" si="7">SUM(I12:I13)</f>
        <v>68782</v>
      </c>
      <c r="J14" s="29">
        <f t="shared" si="7"/>
        <v>358</v>
      </c>
      <c r="K14" s="26">
        <f t="shared" si="7"/>
        <v>821</v>
      </c>
      <c r="L14" s="28">
        <f t="shared" si="3"/>
        <v>90945</v>
      </c>
      <c r="N14" s="74"/>
      <c r="O14" s="100"/>
      <c r="P14" s="102"/>
      <c r="Q14" s="30" t="s">
        <v>33</v>
      </c>
      <c r="R14" s="31">
        <v>25824</v>
      </c>
      <c r="S14" s="32">
        <v>7</v>
      </c>
      <c r="T14" s="28">
        <f t="shared" si="0"/>
        <v>25831</v>
      </c>
      <c r="U14" s="33">
        <v>58720</v>
      </c>
      <c r="V14" s="33">
        <v>360</v>
      </c>
      <c r="W14" s="31">
        <v>496</v>
      </c>
      <c r="X14" s="28">
        <f t="shared" si="1"/>
        <v>84911</v>
      </c>
    </row>
    <row r="15" spans="1:24" s="13" customFormat="1" ht="7.5" customHeight="1" x14ac:dyDescent="0.2">
      <c r="A15" s="9"/>
      <c r="B15" s="74"/>
      <c r="C15" s="94" t="s">
        <v>34</v>
      </c>
      <c r="D15" s="95"/>
      <c r="E15" s="80"/>
      <c r="F15" s="26">
        <v>26878</v>
      </c>
      <c r="G15" s="27">
        <v>3</v>
      </c>
      <c r="H15" s="28">
        <f t="shared" si="2"/>
        <v>26881</v>
      </c>
      <c r="I15" s="29">
        <v>79930</v>
      </c>
      <c r="J15" s="29">
        <v>401</v>
      </c>
      <c r="K15" s="26">
        <v>1036</v>
      </c>
      <c r="L15" s="28">
        <f t="shared" si="3"/>
        <v>107212</v>
      </c>
      <c r="N15" s="74"/>
      <c r="O15" s="100"/>
      <c r="P15" s="102"/>
      <c r="Q15" s="30" t="s">
        <v>10</v>
      </c>
      <c r="R15" s="26">
        <f>SUM(R13:R14)</f>
        <v>151611</v>
      </c>
      <c r="S15" s="27">
        <f>SUM(S13:S14)</f>
        <v>27</v>
      </c>
      <c r="T15" s="28">
        <f t="shared" si="0"/>
        <v>151638</v>
      </c>
      <c r="U15" s="29">
        <f>SUM(U13:U14)</f>
        <v>305885</v>
      </c>
      <c r="V15" s="29">
        <f t="shared" ref="V15:W15" si="8">SUM(V13:V14)</f>
        <v>2052</v>
      </c>
      <c r="W15" s="26">
        <f t="shared" si="8"/>
        <v>2884</v>
      </c>
      <c r="X15" s="28">
        <f t="shared" si="1"/>
        <v>459575</v>
      </c>
    </row>
    <row r="16" spans="1:24" s="13" customFormat="1" ht="7.5" customHeight="1" x14ac:dyDescent="0.2">
      <c r="A16" s="9"/>
      <c r="B16" s="74"/>
      <c r="C16" s="76" t="s">
        <v>35</v>
      </c>
      <c r="D16" s="79" t="s">
        <v>36</v>
      </c>
      <c r="E16" s="80"/>
      <c r="F16" s="26">
        <v>22304</v>
      </c>
      <c r="G16" s="27">
        <v>2</v>
      </c>
      <c r="H16" s="28">
        <f t="shared" si="2"/>
        <v>22306</v>
      </c>
      <c r="I16" s="29">
        <v>59011</v>
      </c>
      <c r="J16" s="29">
        <v>363</v>
      </c>
      <c r="K16" s="26">
        <v>667</v>
      </c>
      <c r="L16" s="28">
        <f t="shared" si="3"/>
        <v>81680</v>
      </c>
      <c r="N16" s="75"/>
      <c r="O16" s="103" t="s">
        <v>37</v>
      </c>
      <c r="P16" s="104"/>
      <c r="Q16" s="105"/>
      <c r="R16" s="34">
        <f>SUM(R4,R11:R12,R15,R7:R8)</f>
        <v>673794</v>
      </c>
      <c r="S16" s="35">
        <f>SUM(S4,S11:S12,S15,S7:S8)</f>
        <v>89</v>
      </c>
      <c r="T16" s="36">
        <f t="shared" ref="T16" si="9">SUM(R16:S16)</f>
        <v>673883</v>
      </c>
      <c r="U16" s="34">
        <f t="shared" ref="U16:W16" si="10">SUM(U4,U11:U12,U15,U7:U8)</f>
        <v>1815134</v>
      </c>
      <c r="V16" s="34">
        <f t="shared" si="10"/>
        <v>10608</v>
      </c>
      <c r="W16" s="34">
        <f t="shared" si="10"/>
        <v>14576</v>
      </c>
      <c r="X16" s="36">
        <f t="shared" ref="X16" si="11">SUM(T16:V16)</f>
        <v>2499625</v>
      </c>
    </row>
    <row r="17" spans="1:24" s="13" customFormat="1" ht="7.5" customHeight="1" x14ac:dyDescent="0.2">
      <c r="A17" s="9"/>
      <c r="B17" s="74"/>
      <c r="C17" s="77"/>
      <c r="D17" s="79" t="s">
        <v>30</v>
      </c>
      <c r="E17" s="80"/>
      <c r="F17" s="26">
        <v>2801</v>
      </c>
      <c r="G17" s="27">
        <v>0</v>
      </c>
      <c r="H17" s="28">
        <f t="shared" si="2"/>
        <v>2801</v>
      </c>
      <c r="I17" s="29">
        <v>4256</v>
      </c>
      <c r="J17" s="29">
        <v>40</v>
      </c>
      <c r="K17" s="26">
        <v>56</v>
      </c>
      <c r="L17" s="28">
        <f t="shared" si="3"/>
        <v>7097</v>
      </c>
      <c r="N17" s="73" t="s">
        <v>38</v>
      </c>
      <c r="O17" s="91" t="s">
        <v>39</v>
      </c>
      <c r="P17" s="92"/>
      <c r="Q17" s="93"/>
      <c r="R17" s="26">
        <v>78650</v>
      </c>
      <c r="S17" s="27">
        <v>4</v>
      </c>
      <c r="T17" s="28">
        <f t="shared" ref="T17:T88" si="12">SUM(R17:S17)</f>
        <v>78654</v>
      </c>
      <c r="U17" s="29">
        <v>211525</v>
      </c>
      <c r="V17" s="29">
        <v>1176</v>
      </c>
      <c r="W17" s="26">
        <v>1395</v>
      </c>
      <c r="X17" s="28">
        <f t="shared" si="1"/>
        <v>291355</v>
      </c>
    </row>
    <row r="18" spans="1:24" s="13" customFormat="1" ht="7.5" customHeight="1" x14ac:dyDescent="0.2">
      <c r="A18" s="9"/>
      <c r="B18" s="74"/>
      <c r="C18" s="78"/>
      <c r="D18" s="97" t="s">
        <v>10</v>
      </c>
      <c r="E18" s="98"/>
      <c r="F18" s="26">
        <f>SUM(F16:F17)</f>
        <v>25105</v>
      </c>
      <c r="G18" s="27">
        <f>SUM(G16:G17)</f>
        <v>2</v>
      </c>
      <c r="H18" s="28">
        <f t="shared" si="2"/>
        <v>25107</v>
      </c>
      <c r="I18" s="29">
        <f t="shared" ref="I18:K18" si="13">SUM(I16:I17)</f>
        <v>63267</v>
      </c>
      <c r="J18" s="29">
        <f t="shared" si="13"/>
        <v>403</v>
      </c>
      <c r="K18" s="26">
        <f t="shared" si="13"/>
        <v>723</v>
      </c>
      <c r="L18" s="28">
        <f t="shared" si="3"/>
        <v>88777</v>
      </c>
      <c r="N18" s="74"/>
      <c r="O18" s="99" t="s">
        <v>40</v>
      </c>
      <c r="P18" s="79" t="s">
        <v>41</v>
      </c>
      <c r="Q18" s="80"/>
      <c r="R18" s="26">
        <v>150080</v>
      </c>
      <c r="S18" s="27">
        <v>27</v>
      </c>
      <c r="T18" s="28">
        <f t="shared" si="12"/>
        <v>150107</v>
      </c>
      <c r="U18" s="29">
        <v>478217</v>
      </c>
      <c r="V18" s="29">
        <v>2394</v>
      </c>
      <c r="W18" s="26">
        <v>4273</v>
      </c>
      <c r="X18" s="28">
        <f t="shared" si="1"/>
        <v>630718</v>
      </c>
    </row>
    <row r="19" spans="1:24" s="13" customFormat="1" ht="7.5" customHeight="1" x14ac:dyDescent="0.2">
      <c r="A19" s="9"/>
      <c r="B19" s="75"/>
      <c r="C19" s="103" t="s">
        <v>37</v>
      </c>
      <c r="D19" s="104"/>
      <c r="E19" s="105"/>
      <c r="F19" s="34">
        <f>SUM(F6:F8,F11,F14:F15,F18)</f>
        <v>264842</v>
      </c>
      <c r="G19" s="37">
        <f>SUM(G6:G8,G11,G14:G15,G18)</f>
        <v>24</v>
      </c>
      <c r="H19" s="36">
        <f t="shared" si="2"/>
        <v>264866</v>
      </c>
      <c r="I19" s="38">
        <f t="shared" ref="I19:K19" si="14">SUM(I6:I8,I11,I14:I15,I18)</f>
        <v>942405</v>
      </c>
      <c r="J19" s="38">
        <f t="shared" si="14"/>
        <v>6653</v>
      </c>
      <c r="K19" s="34">
        <f t="shared" si="14"/>
        <v>18964</v>
      </c>
      <c r="L19" s="36">
        <f t="shared" si="3"/>
        <v>1213924</v>
      </c>
      <c r="N19" s="74"/>
      <c r="O19" s="84"/>
      <c r="P19" s="79" t="s">
        <v>42</v>
      </c>
      <c r="Q19" s="80"/>
      <c r="R19" s="26">
        <v>22385</v>
      </c>
      <c r="S19" s="27">
        <v>5</v>
      </c>
      <c r="T19" s="28">
        <f t="shared" si="12"/>
        <v>22390</v>
      </c>
      <c r="U19" s="29">
        <v>39198</v>
      </c>
      <c r="V19" s="29">
        <v>285</v>
      </c>
      <c r="W19" s="26">
        <v>280</v>
      </c>
      <c r="X19" s="28">
        <f t="shared" si="1"/>
        <v>61873</v>
      </c>
    </row>
    <row r="20" spans="1:24" s="13" customFormat="1" ht="7.5" customHeight="1" x14ac:dyDescent="0.2">
      <c r="A20" s="9"/>
      <c r="B20" s="73" t="s">
        <v>43</v>
      </c>
      <c r="C20" s="83" t="s">
        <v>44</v>
      </c>
      <c r="D20" s="101" t="s">
        <v>45</v>
      </c>
      <c r="E20" s="30" t="s">
        <v>46</v>
      </c>
      <c r="F20" s="26">
        <v>65197</v>
      </c>
      <c r="G20" s="27">
        <v>3</v>
      </c>
      <c r="H20" s="28">
        <f t="shared" si="2"/>
        <v>65200</v>
      </c>
      <c r="I20" s="29">
        <v>160133</v>
      </c>
      <c r="J20" s="29">
        <v>1181</v>
      </c>
      <c r="K20" s="26">
        <v>1324</v>
      </c>
      <c r="L20" s="28">
        <f t="shared" si="3"/>
        <v>226514</v>
      </c>
      <c r="N20" s="74"/>
      <c r="O20" s="85"/>
      <c r="P20" s="79" t="s">
        <v>10</v>
      </c>
      <c r="Q20" s="80"/>
      <c r="R20" s="26">
        <f>SUM(R18:R19)</f>
        <v>172465</v>
      </c>
      <c r="S20" s="27">
        <f>SUM(S18:S19)</f>
        <v>32</v>
      </c>
      <c r="T20" s="28">
        <f t="shared" si="12"/>
        <v>172497</v>
      </c>
      <c r="U20" s="29">
        <f t="shared" ref="U20:W20" si="15">SUM(U18:U19)</f>
        <v>517415</v>
      </c>
      <c r="V20" s="29">
        <f t="shared" si="15"/>
        <v>2679</v>
      </c>
      <c r="W20" s="26">
        <f t="shared" si="15"/>
        <v>4553</v>
      </c>
      <c r="X20" s="28">
        <f t="shared" si="1"/>
        <v>692591</v>
      </c>
    </row>
    <row r="21" spans="1:24" s="13" customFormat="1" ht="7.5" customHeight="1" x14ac:dyDescent="0.2">
      <c r="A21" s="9"/>
      <c r="B21" s="74"/>
      <c r="C21" s="84"/>
      <c r="D21" s="102"/>
      <c r="E21" s="30" t="s">
        <v>47</v>
      </c>
      <c r="F21" s="26">
        <v>17482</v>
      </c>
      <c r="G21" s="27">
        <v>0</v>
      </c>
      <c r="H21" s="28">
        <f t="shared" si="2"/>
        <v>17482</v>
      </c>
      <c r="I21" s="29">
        <v>44509</v>
      </c>
      <c r="J21" s="29">
        <v>308</v>
      </c>
      <c r="K21" s="26">
        <v>327</v>
      </c>
      <c r="L21" s="28">
        <f t="shared" si="3"/>
        <v>62299</v>
      </c>
      <c r="N21" s="74"/>
      <c r="O21" s="99" t="s">
        <v>48</v>
      </c>
      <c r="P21" s="79" t="s">
        <v>49</v>
      </c>
      <c r="Q21" s="80"/>
      <c r="R21" s="26">
        <v>75660</v>
      </c>
      <c r="S21" s="27">
        <v>17</v>
      </c>
      <c r="T21" s="28">
        <f t="shared" si="12"/>
        <v>75677</v>
      </c>
      <c r="U21" s="29">
        <v>270806</v>
      </c>
      <c r="V21" s="29">
        <v>1239</v>
      </c>
      <c r="W21" s="26">
        <v>2402</v>
      </c>
      <c r="X21" s="28">
        <f t="shared" si="1"/>
        <v>347722</v>
      </c>
    </row>
    <row r="22" spans="1:24" s="13" customFormat="1" ht="7.5" customHeight="1" x14ac:dyDescent="0.2">
      <c r="A22" s="9"/>
      <c r="B22" s="74"/>
      <c r="C22" s="84"/>
      <c r="D22" s="102"/>
      <c r="E22" s="30" t="s">
        <v>10</v>
      </c>
      <c r="F22" s="26">
        <f>SUM(F20:F21)</f>
        <v>82679</v>
      </c>
      <c r="G22" s="27">
        <f>SUM(G20:G21)</f>
        <v>3</v>
      </c>
      <c r="H22" s="28">
        <f t="shared" si="2"/>
        <v>82682</v>
      </c>
      <c r="I22" s="29">
        <f t="shared" ref="I22:K22" si="16">SUM(I20:I21)</f>
        <v>204642</v>
      </c>
      <c r="J22" s="29">
        <f t="shared" si="16"/>
        <v>1489</v>
      </c>
      <c r="K22" s="26">
        <f t="shared" si="16"/>
        <v>1651</v>
      </c>
      <c r="L22" s="28">
        <f t="shared" si="3"/>
        <v>288813</v>
      </c>
      <c r="N22" s="74"/>
      <c r="O22" s="84"/>
      <c r="P22" s="79" t="s">
        <v>50</v>
      </c>
      <c r="Q22" s="80"/>
      <c r="R22" s="31">
        <v>102868</v>
      </c>
      <c r="S22" s="32">
        <v>18</v>
      </c>
      <c r="T22" s="39">
        <f t="shared" si="12"/>
        <v>102886</v>
      </c>
      <c r="U22" s="33">
        <v>369337</v>
      </c>
      <c r="V22" s="33">
        <v>1323</v>
      </c>
      <c r="W22" s="31">
        <v>3563</v>
      </c>
      <c r="X22" s="39">
        <f t="shared" si="1"/>
        <v>473546</v>
      </c>
    </row>
    <row r="23" spans="1:24" s="13" customFormat="1" ht="7.5" customHeight="1" x14ac:dyDescent="0.2">
      <c r="A23" s="9"/>
      <c r="B23" s="74"/>
      <c r="C23" s="85"/>
      <c r="D23" s="79" t="s">
        <v>51</v>
      </c>
      <c r="E23" s="80"/>
      <c r="F23" s="26">
        <v>50711</v>
      </c>
      <c r="G23" s="27">
        <v>0</v>
      </c>
      <c r="H23" s="28">
        <f t="shared" si="2"/>
        <v>50711</v>
      </c>
      <c r="I23" s="29">
        <v>119192</v>
      </c>
      <c r="J23" s="29">
        <v>845</v>
      </c>
      <c r="K23" s="26">
        <v>935</v>
      </c>
      <c r="L23" s="28">
        <f t="shared" si="3"/>
        <v>170748</v>
      </c>
      <c r="N23" s="74"/>
      <c r="O23" s="84"/>
      <c r="P23" s="88" t="s">
        <v>52</v>
      </c>
      <c r="Q23" s="30" t="s">
        <v>52</v>
      </c>
      <c r="R23" s="31">
        <v>17332</v>
      </c>
      <c r="S23" s="32">
        <v>1</v>
      </c>
      <c r="T23" s="39">
        <f t="shared" si="12"/>
        <v>17333</v>
      </c>
      <c r="U23" s="33">
        <v>61168</v>
      </c>
      <c r="V23" s="33">
        <v>341</v>
      </c>
      <c r="W23" s="31">
        <v>714</v>
      </c>
      <c r="X23" s="39">
        <f t="shared" si="1"/>
        <v>78842</v>
      </c>
    </row>
    <row r="24" spans="1:24" s="13" customFormat="1" ht="7.5" customHeight="1" x14ac:dyDescent="0.2">
      <c r="A24" s="9"/>
      <c r="B24" s="74"/>
      <c r="C24" s="100" t="s">
        <v>53</v>
      </c>
      <c r="D24" s="106" t="s">
        <v>54</v>
      </c>
      <c r="E24" s="107"/>
      <c r="F24" s="26">
        <v>74485</v>
      </c>
      <c r="G24" s="27">
        <v>7</v>
      </c>
      <c r="H24" s="28">
        <f t="shared" si="2"/>
        <v>74492</v>
      </c>
      <c r="I24" s="29">
        <v>146750</v>
      </c>
      <c r="J24" s="29">
        <v>993</v>
      </c>
      <c r="K24" s="26">
        <v>1196</v>
      </c>
      <c r="L24" s="28">
        <f t="shared" si="3"/>
        <v>222235</v>
      </c>
      <c r="N24" s="74"/>
      <c r="O24" s="84"/>
      <c r="P24" s="89"/>
      <c r="Q24" s="30" t="s">
        <v>55</v>
      </c>
      <c r="R24" s="31">
        <v>36795</v>
      </c>
      <c r="S24" s="32">
        <v>5</v>
      </c>
      <c r="T24" s="39">
        <f t="shared" si="12"/>
        <v>36800</v>
      </c>
      <c r="U24" s="33">
        <v>91833</v>
      </c>
      <c r="V24" s="33">
        <v>564</v>
      </c>
      <c r="W24" s="31">
        <v>769</v>
      </c>
      <c r="X24" s="39">
        <f t="shared" si="1"/>
        <v>129197</v>
      </c>
    </row>
    <row r="25" spans="1:24" s="13" customFormat="1" ht="7.5" customHeight="1" x14ac:dyDescent="0.2">
      <c r="A25" s="9"/>
      <c r="B25" s="74"/>
      <c r="C25" s="100"/>
      <c r="D25" s="79" t="s">
        <v>56</v>
      </c>
      <c r="E25" s="80"/>
      <c r="F25" s="26">
        <v>30986</v>
      </c>
      <c r="G25" s="27">
        <v>2</v>
      </c>
      <c r="H25" s="28">
        <f t="shared" si="2"/>
        <v>30988</v>
      </c>
      <c r="I25" s="29">
        <v>99425</v>
      </c>
      <c r="J25" s="29">
        <v>569</v>
      </c>
      <c r="K25" s="26">
        <v>1198</v>
      </c>
      <c r="L25" s="28">
        <f t="shared" si="3"/>
        <v>130982</v>
      </c>
      <c r="N25" s="74"/>
      <c r="O25" s="84"/>
      <c r="P25" s="89"/>
      <c r="Q25" s="30" t="s">
        <v>57</v>
      </c>
      <c r="R25" s="31">
        <v>42613</v>
      </c>
      <c r="S25" s="27">
        <v>10</v>
      </c>
      <c r="T25" s="28">
        <f t="shared" si="12"/>
        <v>42623</v>
      </c>
      <c r="U25" s="29">
        <v>144690</v>
      </c>
      <c r="V25" s="29">
        <v>687</v>
      </c>
      <c r="W25" s="26">
        <v>1100</v>
      </c>
      <c r="X25" s="28">
        <f t="shared" si="1"/>
        <v>188000</v>
      </c>
    </row>
    <row r="26" spans="1:24" s="13" customFormat="1" ht="7.5" customHeight="1" x14ac:dyDescent="0.2">
      <c r="A26" s="9"/>
      <c r="B26" s="74"/>
      <c r="C26" s="100"/>
      <c r="D26" s="79" t="s">
        <v>58</v>
      </c>
      <c r="E26" s="80"/>
      <c r="F26" s="26">
        <v>35155</v>
      </c>
      <c r="G26" s="27">
        <v>1</v>
      </c>
      <c r="H26" s="28">
        <f t="shared" si="2"/>
        <v>35156</v>
      </c>
      <c r="I26" s="29">
        <v>72577</v>
      </c>
      <c r="J26" s="29">
        <v>359</v>
      </c>
      <c r="K26" s="26">
        <v>435</v>
      </c>
      <c r="L26" s="28">
        <f t="shared" si="3"/>
        <v>108092</v>
      </c>
      <c r="N26" s="74"/>
      <c r="O26" s="85"/>
      <c r="P26" s="90"/>
      <c r="Q26" s="30" t="s">
        <v>10</v>
      </c>
      <c r="R26" s="26">
        <f>SUM(R23:R25)</f>
        <v>96740</v>
      </c>
      <c r="S26" s="27">
        <f>SUM(S23:S25)</f>
        <v>16</v>
      </c>
      <c r="T26" s="39">
        <f t="shared" si="12"/>
        <v>96756</v>
      </c>
      <c r="U26" s="29">
        <f t="shared" ref="U26:W26" si="17">SUM(U23:U25)</f>
        <v>297691</v>
      </c>
      <c r="V26" s="29">
        <f t="shared" si="17"/>
        <v>1592</v>
      </c>
      <c r="W26" s="26">
        <f t="shared" si="17"/>
        <v>2583</v>
      </c>
      <c r="X26" s="39">
        <f t="shared" si="1"/>
        <v>396039</v>
      </c>
    </row>
    <row r="27" spans="1:24" s="13" customFormat="1" ht="7.5" customHeight="1" x14ac:dyDescent="0.2">
      <c r="A27" s="9"/>
      <c r="B27" s="74"/>
      <c r="C27" s="100"/>
      <c r="D27" s="81" t="s">
        <v>10</v>
      </c>
      <c r="E27" s="82"/>
      <c r="F27" s="40">
        <f>SUM(F24:F26)</f>
        <v>140626</v>
      </c>
      <c r="G27" s="27">
        <f>SUM(G24:G26)</f>
        <v>10</v>
      </c>
      <c r="H27" s="28">
        <f t="shared" si="2"/>
        <v>140636</v>
      </c>
      <c r="I27" s="29">
        <f>SUM(I24:I26)</f>
        <v>318752</v>
      </c>
      <c r="J27" s="29">
        <f>SUM(J24:J26)</f>
        <v>1921</v>
      </c>
      <c r="K27" s="26">
        <f>SUM(K24:K26)</f>
        <v>2829</v>
      </c>
      <c r="L27" s="28">
        <f>SUM(H27:J27)</f>
        <v>461309</v>
      </c>
      <c r="N27" s="74"/>
      <c r="O27" s="99" t="s">
        <v>59</v>
      </c>
      <c r="P27" s="79" t="s">
        <v>60</v>
      </c>
      <c r="Q27" s="80"/>
      <c r="R27" s="26">
        <v>130308</v>
      </c>
      <c r="S27" s="27">
        <v>30</v>
      </c>
      <c r="T27" s="28">
        <f t="shared" si="12"/>
        <v>130338</v>
      </c>
      <c r="U27" s="29">
        <v>510188</v>
      </c>
      <c r="V27" s="29">
        <v>3523</v>
      </c>
      <c r="W27" s="26">
        <v>10805</v>
      </c>
      <c r="X27" s="39">
        <f t="shared" si="1"/>
        <v>644049</v>
      </c>
    </row>
    <row r="28" spans="1:24" s="13" customFormat="1" ht="7.5" customHeight="1" x14ac:dyDescent="0.2">
      <c r="A28" s="9"/>
      <c r="B28" s="74"/>
      <c r="C28" s="99" t="s">
        <v>61</v>
      </c>
      <c r="D28" s="79" t="s">
        <v>62</v>
      </c>
      <c r="E28" s="80"/>
      <c r="F28" s="26">
        <v>121444</v>
      </c>
      <c r="G28" s="27">
        <v>9</v>
      </c>
      <c r="H28" s="28">
        <f t="shared" si="2"/>
        <v>121453</v>
      </c>
      <c r="I28" s="29">
        <v>325917</v>
      </c>
      <c r="J28" s="29">
        <v>2570</v>
      </c>
      <c r="K28" s="26">
        <v>2753</v>
      </c>
      <c r="L28" s="28">
        <f t="shared" si="3"/>
        <v>449940</v>
      </c>
      <c r="N28" s="74"/>
      <c r="O28" s="84"/>
      <c r="P28" s="79" t="s">
        <v>63</v>
      </c>
      <c r="Q28" s="80"/>
      <c r="R28" s="26">
        <v>66199</v>
      </c>
      <c r="S28" s="27">
        <v>9</v>
      </c>
      <c r="T28" s="28">
        <f t="shared" si="12"/>
        <v>66208</v>
      </c>
      <c r="U28" s="29">
        <v>186469</v>
      </c>
      <c r="V28" s="29">
        <v>757</v>
      </c>
      <c r="W28" s="26">
        <v>1764</v>
      </c>
      <c r="X28" s="39">
        <f t="shared" si="1"/>
        <v>253434</v>
      </c>
    </row>
    <row r="29" spans="1:24" s="13" customFormat="1" ht="7.5" customHeight="1" x14ac:dyDescent="0.2">
      <c r="A29" s="9"/>
      <c r="B29" s="74"/>
      <c r="C29" s="84"/>
      <c r="D29" s="79" t="s">
        <v>64</v>
      </c>
      <c r="E29" s="80"/>
      <c r="F29" s="26">
        <v>33875</v>
      </c>
      <c r="G29" s="27">
        <v>3</v>
      </c>
      <c r="H29" s="28">
        <f t="shared" si="2"/>
        <v>33878</v>
      </c>
      <c r="I29" s="29">
        <v>158587</v>
      </c>
      <c r="J29" s="29">
        <v>955</v>
      </c>
      <c r="K29" s="26">
        <v>3304</v>
      </c>
      <c r="L29" s="28">
        <f t="shared" si="3"/>
        <v>193420</v>
      </c>
      <c r="N29" s="74"/>
      <c r="O29" s="84"/>
      <c r="P29" s="88" t="s">
        <v>65</v>
      </c>
      <c r="Q29" s="30" t="s">
        <v>65</v>
      </c>
      <c r="R29" s="26">
        <v>46414</v>
      </c>
      <c r="S29" s="27">
        <v>9</v>
      </c>
      <c r="T29" s="28">
        <f t="shared" si="12"/>
        <v>46423</v>
      </c>
      <c r="U29" s="29">
        <v>168128</v>
      </c>
      <c r="V29" s="29">
        <v>788</v>
      </c>
      <c r="W29" s="26">
        <v>2421</v>
      </c>
      <c r="X29" s="39">
        <f t="shared" si="1"/>
        <v>215339</v>
      </c>
    </row>
    <row r="30" spans="1:24" s="13" customFormat="1" ht="7.5" customHeight="1" x14ac:dyDescent="0.2">
      <c r="A30" s="9"/>
      <c r="B30" s="74"/>
      <c r="C30" s="85"/>
      <c r="D30" s="79" t="s">
        <v>10</v>
      </c>
      <c r="E30" s="80"/>
      <c r="F30" s="40">
        <f>SUM(F28:F29)</f>
        <v>155319</v>
      </c>
      <c r="G30" s="27">
        <f>SUM(G28:G29)</f>
        <v>12</v>
      </c>
      <c r="H30" s="28">
        <f t="shared" si="2"/>
        <v>155331</v>
      </c>
      <c r="I30" s="26">
        <f>SUM(I28:I29)</f>
        <v>484504</v>
      </c>
      <c r="J30" s="26">
        <f>SUM(J28:J29)</f>
        <v>3525</v>
      </c>
      <c r="K30" s="26">
        <f>SUM(K28:K29)</f>
        <v>6057</v>
      </c>
      <c r="L30" s="28">
        <f t="shared" si="3"/>
        <v>643360</v>
      </c>
      <c r="N30" s="74"/>
      <c r="O30" s="84"/>
      <c r="P30" s="89"/>
      <c r="Q30" s="30" t="s">
        <v>66</v>
      </c>
      <c r="R30" s="26">
        <v>23550</v>
      </c>
      <c r="S30" s="27">
        <v>5</v>
      </c>
      <c r="T30" s="28">
        <f t="shared" si="12"/>
        <v>23555</v>
      </c>
      <c r="U30" s="29">
        <v>93068</v>
      </c>
      <c r="V30" s="29">
        <v>382</v>
      </c>
      <c r="W30" s="26">
        <v>1240</v>
      </c>
      <c r="X30" s="39">
        <f t="shared" si="1"/>
        <v>117005</v>
      </c>
    </row>
    <row r="31" spans="1:24" s="13" customFormat="1" ht="7.5" customHeight="1" x14ac:dyDescent="0.2">
      <c r="A31" s="9"/>
      <c r="B31" s="74"/>
      <c r="C31" s="94" t="s">
        <v>67</v>
      </c>
      <c r="D31" s="95"/>
      <c r="E31" s="80"/>
      <c r="F31" s="26">
        <v>117839</v>
      </c>
      <c r="G31" s="27">
        <v>6</v>
      </c>
      <c r="H31" s="28">
        <f t="shared" si="2"/>
        <v>117845</v>
      </c>
      <c r="I31" s="29">
        <v>249749</v>
      </c>
      <c r="J31" s="29">
        <v>1920</v>
      </c>
      <c r="K31" s="26">
        <v>2048</v>
      </c>
      <c r="L31" s="28">
        <f t="shared" si="3"/>
        <v>369514</v>
      </c>
      <c r="N31" s="74"/>
      <c r="O31" s="84"/>
      <c r="P31" s="89"/>
      <c r="Q31" s="30" t="s">
        <v>68</v>
      </c>
      <c r="R31" s="40">
        <v>25471</v>
      </c>
      <c r="S31" s="27">
        <v>12</v>
      </c>
      <c r="T31" s="28">
        <f t="shared" si="12"/>
        <v>25483</v>
      </c>
      <c r="U31" s="26">
        <v>84227</v>
      </c>
      <c r="V31" s="26">
        <v>444</v>
      </c>
      <c r="W31" s="26">
        <v>1067</v>
      </c>
      <c r="X31" s="28">
        <f t="shared" si="1"/>
        <v>110154</v>
      </c>
    </row>
    <row r="32" spans="1:24" s="13" customFormat="1" ht="7.5" customHeight="1" x14ac:dyDescent="0.2">
      <c r="A32" s="9"/>
      <c r="B32" s="74"/>
      <c r="C32" s="99" t="s">
        <v>69</v>
      </c>
      <c r="D32" s="79" t="s">
        <v>70</v>
      </c>
      <c r="E32" s="80"/>
      <c r="F32" s="26">
        <v>90748</v>
      </c>
      <c r="G32" s="27">
        <v>7</v>
      </c>
      <c r="H32" s="28">
        <f t="shared" si="2"/>
        <v>90755</v>
      </c>
      <c r="I32" s="29">
        <v>212201</v>
      </c>
      <c r="J32" s="29">
        <v>1562</v>
      </c>
      <c r="K32" s="26">
        <v>1603</v>
      </c>
      <c r="L32" s="28">
        <f t="shared" si="3"/>
        <v>304518</v>
      </c>
      <c r="N32" s="74"/>
      <c r="O32" s="84"/>
      <c r="P32" s="90"/>
      <c r="Q32" s="30" t="s">
        <v>10</v>
      </c>
      <c r="R32" s="26">
        <f>SUM(R29:R31)</f>
        <v>95435</v>
      </c>
      <c r="S32" s="27">
        <f>SUM(S29:S31)</f>
        <v>26</v>
      </c>
      <c r="T32" s="28">
        <f t="shared" si="12"/>
        <v>95461</v>
      </c>
      <c r="U32" s="29">
        <f t="shared" ref="U32:W32" si="18">SUM(U29:U31)</f>
        <v>345423</v>
      </c>
      <c r="V32" s="29">
        <f t="shared" si="18"/>
        <v>1614</v>
      </c>
      <c r="W32" s="26">
        <f t="shared" si="18"/>
        <v>4728</v>
      </c>
      <c r="X32" s="39">
        <f t="shared" si="1"/>
        <v>442498</v>
      </c>
    </row>
    <row r="33" spans="1:24" s="13" customFormat="1" ht="7.5" customHeight="1" x14ac:dyDescent="0.2">
      <c r="A33" s="41"/>
      <c r="B33" s="74"/>
      <c r="C33" s="85"/>
      <c r="D33" s="79" t="s">
        <v>71</v>
      </c>
      <c r="E33" s="80"/>
      <c r="F33" s="26">
        <v>32050</v>
      </c>
      <c r="G33" s="27">
        <v>2</v>
      </c>
      <c r="H33" s="28">
        <f t="shared" si="2"/>
        <v>32052</v>
      </c>
      <c r="I33" s="29">
        <v>75262</v>
      </c>
      <c r="J33" s="29">
        <v>699</v>
      </c>
      <c r="K33" s="26">
        <v>423</v>
      </c>
      <c r="L33" s="28">
        <f t="shared" si="3"/>
        <v>108013</v>
      </c>
      <c r="N33" s="74"/>
      <c r="O33" s="84"/>
      <c r="P33" s="88" t="s">
        <v>72</v>
      </c>
      <c r="Q33" s="30" t="s">
        <v>73</v>
      </c>
      <c r="R33" s="26">
        <v>42683</v>
      </c>
      <c r="S33" s="27">
        <v>10</v>
      </c>
      <c r="T33" s="28">
        <f t="shared" si="12"/>
        <v>42693</v>
      </c>
      <c r="U33" s="29">
        <v>191656</v>
      </c>
      <c r="V33" s="29">
        <v>993</v>
      </c>
      <c r="W33" s="26">
        <v>2907</v>
      </c>
      <c r="X33" s="39">
        <f t="shared" si="1"/>
        <v>235342</v>
      </c>
    </row>
    <row r="34" spans="1:24" s="13" customFormat="1" ht="7.5" customHeight="1" x14ac:dyDescent="0.2">
      <c r="A34" s="42"/>
      <c r="B34" s="74"/>
      <c r="C34" s="99" t="s">
        <v>74</v>
      </c>
      <c r="D34" s="88" t="s">
        <v>75</v>
      </c>
      <c r="E34" s="30" t="s">
        <v>75</v>
      </c>
      <c r="F34" s="26">
        <v>81351</v>
      </c>
      <c r="G34" s="27">
        <v>4</v>
      </c>
      <c r="H34" s="28">
        <f t="shared" si="2"/>
        <v>81355</v>
      </c>
      <c r="I34" s="29">
        <v>193197</v>
      </c>
      <c r="J34" s="29">
        <v>1221</v>
      </c>
      <c r="K34" s="26">
        <v>1340</v>
      </c>
      <c r="L34" s="28">
        <f t="shared" si="3"/>
        <v>275773</v>
      </c>
      <c r="N34" s="74"/>
      <c r="O34" s="84"/>
      <c r="P34" s="89"/>
      <c r="Q34" s="30" t="s">
        <v>76</v>
      </c>
      <c r="R34" s="26">
        <v>14223</v>
      </c>
      <c r="S34" s="27">
        <v>6</v>
      </c>
      <c r="T34" s="28">
        <f t="shared" si="12"/>
        <v>14229</v>
      </c>
      <c r="U34" s="29">
        <v>81229</v>
      </c>
      <c r="V34" s="29">
        <v>515</v>
      </c>
      <c r="W34" s="26">
        <v>1106</v>
      </c>
      <c r="X34" s="39">
        <f t="shared" si="1"/>
        <v>95973</v>
      </c>
    </row>
    <row r="35" spans="1:24" s="13" customFormat="1" ht="7.5" customHeight="1" x14ac:dyDescent="0.2">
      <c r="A35" s="42"/>
      <c r="B35" s="74"/>
      <c r="C35" s="84"/>
      <c r="D35" s="89"/>
      <c r="E35" s="30" t="s">
        <v>77</v>
      </c>
      <c r="F35" s="26">
        <v>34243</v>
      </c>
      <c r="G35" s="27">
        <v>2</v>
      </c>
      <c r="H35" s="28">
        <f t="shared" si="2"/>
        <v>34245</v>
      </c>
      <c r="I35" s="29">
        <v>61403</v>
      </c>
      <c r="J35" s="29">
        <v>787</v>
      </c>
      <c r="K35" s="26">
        <v>576</v>
      </c>
      <c r="L35" s="28">
        <f t="shared" si="3"/>
        <v>96435</v>
      </c>
      <c r="N35" s="74"/>
      <c r="O35" s="84"/>
      <c r="P35" s="89"/>
      <c r="Q35" s="30" t="s">
        <v>78</v>
      </c>
      <c r="R35" s="26">
        <v>10789</v>
      </c>
      <c r="S35" s="27">
        <v>3</v>
      </c>
      <c r="T35" s="28">
        <f t="shared" si="12"/>
        <v>10792</v>
      </c>
      <c r="U35" s="29">
        <v>56139</v>
      </c>
      <c r="V35" s="29">
        <v>258</v>
      </c>
      <c r="W35" s="26">
        <v>701</v>
      </c>
      <c r="X35" s="28">
        <f t="shared" si="1"/>
        <v>67189</v>
      </c>
    </row>
    <row r="36" spans="1:24" s="13" customFormat="1" ht="7.5" customHeight="1" x14ac:dyDescent="0.2">
      <c r="A36" s="42"/>
      <c r="B36" s="74"/>
      <c r="C36" s="84"/>
      <c r="D36" s="89"/>
      <c r="E36" s="30" t="s">
        <v>79</v>
      </c>
      <c r="F36" s="26">
        <v>22473</v>
      </c>
      <c r="G36" s="27">
        <v>0</v>
      </c>
      <c r="H36" s="28">
        <f t="shared" si="2"/>
        <v>22473</v>
      </c>
      <c r="I36" s="29">
        <v>75576</v>
      </c>
      <c r="J36" s="29">
        <v>508</v>
      </c>
      <c r="K36" s="26">
        <v>961</v>
      </c>
      <c r="L36" s="28">
        <f t="shared" si="3"/>
        <v>98557</v>
      </c>
      <c r="N36" s="74"/>
      <c r="O36" s="85"/>
      <c r="P36" s="90"/>
      <c r="Q36" s="30" t="s">
        <v>10</v>
      </c>
      <c r="R36" s="26">
        <f>SUM(R33:R35)</f>
        <v>67695</v>
      </c>
      <c r="S36" s="27">
        <f>SUM(S33:S35)</f>
        <v>19</v>
      </c>
      <c r="T36" s="28">
        <f t="shared" si="12"/>
        <v>67714</v>
      </c>
      <c r="U36" s="29">
        <f t="shared" ref="U36:W36" si="19">SUM(U33:U35)</f>
        <v>329024</v>
      </c>
      <c r="V36" s="29">
        <f t="shared" si="19"/>
        <v>1766</v>
      </c>
      <c r="W36" s="26">
        <f t="shared" si="19"/>
        <v>4714</v>
      </c>
      <c r="X36" s="39">
        <f t="shared" si="1"/>
        <v>398504</v>
      </c>
    </row>
    <row r="37" spans="1:24" s="13" customFormat="1" ht="7.5" customHeight="1" x14ac:dyDescent="0.2">
      <c r="A37" s="42"/>
      <c r="B37" s="74"/>
      <c r="C37" s="84"/>
      <c r="D37" s="89"/>
      <c r="E37" s="30" t="s">
        <v>80</v>
      </c>
      <c r="F37" s="40">
        <v>12075</v>
      </c>
      <c r="G37" s="27">
        <v>0</v>
      </c>
      <c r="H37" s="28">
        <f t="shared" si="2"/>
        <v>12075</v>
      </c>
      <c r="I37" s="40">
        <v>27801</v>
      </c>
      <c r="J37" s="40">
        <v>202</v>
      </c>
      <c r="K37" s="26">
        <v>232</v>
      </c>
      <c r="L37" s="28">
        <f t="shared" si="3"/>
        <v>40078</v>
      </c>
      <c r="N37" s="74"/>
      <c r="O37" s="99" t="s">
        <v>81</v>
      </c>
      <c r="P37" s="79" t="s">
        <v>82</v>
      </c>
      <c r="Q37" s="80"/>
      <c r="R37" s="26">
        <v>100853</v>
      </c>
      <c r="S37" s="27">
        <v>8</v>
      </c>
      <c r="T37" s="28">
        <f t="shared" ref="T37:T39" si="20">SUM(R37:S37)</f>
        <v>100861</v>
      </c>
      <c r="U37" s="29">
        <v>271597</v>
      </c>
      <c r="V37" s="29">
        <v>1932</v>
      </c>
      <c r="W37" s="26">
        <v>2354</v>
      </c>
      <c r="X37" s="39">
        <f t="shared" si="1"/>
        <v>374390</v>
      </c>
    </row>
    <row r="38" spans="1:24" s="13" customFormat="1" ht="7.5" customHeight="1" x14ac:dyDescent="0.2">
      <c r="A38" s="42"/>
      <c r="B38" s="74"/>
      <c r="C38" s="84"/>
      <c r="D38" s="90"/>
      <c r="E38" s="30" t="s">
        <v>10</v>
      </c>
      <c r="F38" s="40">
        <f>SUM(F34:F37)</f>
        <v>150142</v>
      </c>
      <c r="G38" s="27">
        <f>SUM(G34:G37)</f>
        <v>6</v>
      </c>
      <c r="H38" s="28">
        <f t="shared" si="2"/>
        <v>150148</v>
      </c>
      <c r="I38" s="26">
        <f>SUM(I34:I37)</f>
        <v>357977</v>
      </c>
      <c r="J38" s="26">
        <f>SUM(J34:J37)</f>
        <v>2718</v>
      </c>
      <c r="K38" s="26">
        <f>SUM(K34:K37)</f>
        <v>3109</v>
      </c>
      <c r="L38" s="28">
        <f t="shared" si="3"/>
        <v>510843</v>
      </c>
      <c r="N38" s="74"/>
      <c r="O38" s="84"/>
      <c r="P38" s="79" t="s">
        <v>83</v>
      </c>
      <c r="Q38" s="80"/>
      <c r="R38" s="26">
        <v>23467</v>
      </c>
      <c r="S38" s="27">
        <v>5</v>
      </c>
      <c r="T38" s="28">
        <f t="shared" si="20"/>
        <v>23472</v>
      </c>
      <c r="U38" s="29">
        <v>71822</v>
      </c>
      <c r="V38" s="29">
        <v>337</v>
      </c>
      <c r="W38" s="26">
        <v>780</v>
      </c>
      <c r="X38" s="39">
        <f t="shared" si="1"/>
        <v>95631</v>
      </c>
    </row>
    <row r="39" spans="1:24" s="13" customFormat="1" ht="7.5" customHeight="1" x14ac:dyDescent="0.2">
      <c r="A39" s="42"/>
      <c r="B39" s="74"/>
      <c r="C39" s="85"/>
      <c r="D39" s="79" t="s">
        <v>84</v>
      </c>
      <c r="E39" s="80"/>
      <c r="F39" s="26">
        <v>45098</v>
      </c>
      <c r="G39" s="27">
        <v>2</v>
      </c>
      <c r="H39" s="28">
        <f t="shared" si="2"/>
        <v>45100</v>
      </c>
      <c r="I39" s="29">
        <v>110898</v>
      </c>
      <c r="J39" s="29">
        <v>651</v>
      </c>
      <c r="K39" s="26">
        <v>821</v>
      </c>
      <c r="L39" s="28">
        <f t="shared" si="3"/>
        <v>156649</v>
      </c>
      <c r="N39" s="74"/>
      <c r="O39" s="84"/>
      <c r="P39" s="79" t="s">
        <v>85</v>
      </c>
      <c r="Q39" s="80"/>
      <c r="R39" s="26">
        <v>28298</v>
      </c>
      <c r="S39" s="27">
        <v>0</v>
      </c>
      <c r="T39" s="28">
        <f t="shared" si="20"/>
        <v>28298</v>
      </c>
      <c r="U39" s="29">
        <v>71279</v>
      </c>
      <c r="V39" s="29">
        <v>591</v>
      </c>
      <c r="W39" s="26">
        <v>389</v>
      </c>
      <c r="X39" s="39">
        <f t="shared" si="1"/>
        <v>100168</v>
      </c>
    </row>
    <row r="40" spans="1:24" s="13" customFormat="1" ht="7.5" customHeight="1" x14ac:dyDescent="0.2">
      <c r="A40" s="42"/>
      <c r="B40" s="75"/>
      <c r="C40" s="103" t="s">
        <v>37</v>
      </c>
      <c r="D40" s="104"/>
      <c r="E40" s="105"/>
      <c r="F40" s="43">
        <f>SUM(F22:F23,F27,F30:F33,F38:F39)</f>
        <v>865212</v>
      </c>
      <c r="G40" s="37">
        <f>SUM(G22:G23,G27,G30:G33,G38:G39)</f>
        <v>48</v>
      </c>
      <c r="H40" s="36">
        <f t="shared" si="2"/>
        <v>865260</v>
      </c>
      <c r="I40" s="34">
        <f t="shared" ref="I40:K40" si="21">SUM(I22:I23,I27,I30:I33,I38:I39)</f>
        <v>2133177</v>
      </c>
      <c r="J40" s="34">
        <f t="shared" si="21"/>
        <v>15330</v>
      </c>
      <c r="K40" s="34">
        <f t="shared" si="21"/>
        <v>19476</v>
      </c>
      <c r="L40" s="44">
        <f t="shared" si="3"/>
        <v>3013767</v>
      </c>
      <c r="N40" s="74"/>
      <c r="O40" s="84"/>
      <c r="P40" s="79" t="s">
        <v>86</v>
      </c>
      <c r="Q40" s="80"/>
      <c r="R40" s="31">
        <v>22753</v>
      </c>
      <c r="S40" s="32">
        <v>13</v>
      </c>
      <c r="T40" s="28">
        <f t="shared" si="12"/>
        <v>22766</v>
      </c>
      <c r="U40" s="33">
        <v>76217</v>
      </c>
      <c r="V40" s="33">
        <v>530</v>
      </c>
      <c r="W40" s="31">
        <v>981</v>
      </c>
      <c r="X40" s="39">
        <f t="shared" si="1"/>
        <v>99513</v>
      </c>
    </row>
    <row r="41" spans="1:24" s="13" customFormat="1" ht="7.5" customHeight="1" x14ac:dyDescent="0.2">
      <c r="A41" s="42"/>
      <c r="B41" s="73" t="s">
        <v>87</v>
      </c>
      <c r="C41" s="83" t="s">
        <v>88</v>
      </c>
      <c r="D41" s="108" t="s">
        <v>89</v>
      </c>
      <c r="E41" s="93"/>
      <c r="F41" s="26">
        <v>133635</v>
      </c>
      <c r="G41" s="27">
        <v>10</v>
      </c>
      <c r="H41" s="28">
        <f t="shared" si="2"/>
        <v>133645</v>
      </c>
      <c r="I41" s="29">
        <v>334599</v>
      </c>
      <c r="J41" s="29">
        <v>1698</v>
      </c>
      <c r="K41" s="26">
        <v>2957</v>
      </c>
      <c r="L41" s="28">
        <f t="shared" si="3"/>
        <v>469942</v>
      </c>
      <c r="N41" s="74"/>
      <c r="O41" s="85"/>
      <c r="P41" s="79" t="s">
        <v>10</v>
      </c>
      <c r="Q41" s="80"/>
      <c r="R41" s="26">
        <f>SUM(R37:R40)</f>
        <v>175371</v>
      </c>
      <c r="S41" s="27">
        <f>SUM(S37:S40)</f>
        <v>26</v>
      </c>
      <c r="T41" s="28">
        <f t="shared" si="12"/>
        <v>175397</v>
      </c>
      <c r="U41" s="29">
        <f t="shared" ref="U41:W41" si="22">SUM(U37:U40)</f>
        <v>490915</v>
      </c>
      <c r="V41" s="29">
        <f t="shared" si="22"/>
        <v>3390</v>
      </c>
      <c r="W41" s="26">
        <f t="shared" si="22"/>
        <v>4504</v>
      </c>
      <c r="X41" s="28">
        <f t="shared" si="1"/>
        <v>669702</v>
      </c>
    </row>
    <row r="42" spans="1:24" s="13" customFormat="1" ht="7.5" customHeight="1" x14ac:dyDescent="0.2">
      <c r="A42" s="42"/>
      <c r="B42" s="74"/>
      <c r="C42" s="84"/>
      <c r="D42" s="88" t="s">
        <v>90</v>
      </c>
      <c r="E42" s="30" t="s">
        <v>91</v>
      </c>
      <c r="F42" s="26">
        <v>53446</v>
      </c>
      <c r="G42" s="27">
        <v>5</v>
      </c>
      <c r="H42" s="28">
        <f t="shared" si="2"/>
        <v>53451</v>
      </c>
      <c r="I42" s="29">
        <v>155840</v>
      </c>
      <c r="J42" s="29">
        <v>814</v>
      </c>
      <c r="K42" s="26">
        <v>1933</v>
      </c>
      <c r="L42" s="28">
        <f t="shared" si="3"/>
        <v>210105</v>
      </c>
      <c r="N42" s="75"/>
      <c r="O42" s="103" t="s">
        <v>37</v>
      </c>
      <c r="P42" s="104"/>
      <c r="Q42" s="105"/>
      <c r="R42" s="34">
        <f>SUM(R17,R20:R22,R26:R28,R32,R36,R41)</f>
        <v>1061391</v>
      </c>
      <c r="S42" s="35">
        <f>SUM(S17,S20:S22,S26:S28,S32,S36,S41)</f>
        <v>197</v>
      </c>
      <c r="T42" s="36">
        <f t="shared" si="12"/>
        <v>1061588</v>
      </c>
      <c r="U42" s="34">
        <f t="shared" ref="U42:W42" si="23">SUM(U17,U20:U22,U26:U28,U32,U36,U41)</f>
        <v>3528793</v>
      </c>
      <c r="V42" s="34">
        <f t="shared" si="23"/>
        <v>19059</v>
      </c>
      <c r="W42" s="34">
        <f t="shared" si="23"/>
        <v>41011</v>
      </c>
      <c r="X42" s="36">
        <f t="shared" si="1"/>
        <v>4609440</v>
      </c>
    </row>
    <row r="43" spans="1:24" s="13" customFormat="1" ht="7.5" customHeight="1" x14ac:dyDescent="0.2">
      <c r="A43" s="42"/>
      <c r="B43" s="74"/>
      <c r="C43" s="84"/>
      <c r="D43" s="89"/>
      <c r="E43" s="30" t="s">
        <v>92</v>
      </c>
      <c r="F43" s="26">
        <v>83456</v>
      </c>
      <c r="G43" s="27">
        <v>6</v>
      </c>
      <c r="H43" s="28">
        <f t="shared" si="2"/>
        <v>83462</v>
      </c>
      <c r="I43" s="29">
        <v>215589</v>
      </c>
      <c r="J43" s="29">
        <v>942</v>
      </c>
      <c r="K43" s="26">
        <v>2202</v>
      </c>
      <c r="L43" s="28">
        <f t="shared" si="3"/>
        <v>299993</v>
      </c>
      <c r="N43" s="73" t="s">
        <v>93</v>
      </c>
      <c r="O43" s="91" t="s">
        <v>94</v>
      </c>
      <c r="P43" s="92"/>
      <c r="Q43" s="93"/>
      <c r="R43" s="26">
        <v>115923</v>
      </c>
      <c r="S43" s="27">
        <v>14</v>
      </c>
      <c r="T43" s="28">
        <f t="shared" si="12"/>
        <v>115937</v>
      </c>
      <c r="U43" s="29">
        <v>360241</v>
      </c>
      <c r="V43" s="29">
        <v>2356</v>
      </c>
      <c r="W43" s="26">
        <v>3724</v>
      </c>
      <c r="X43" s="28">
        <f t="shared" si="1"/>
        <v>478534</v>
      </c>
    </row>
    <row r="44" spans="1:24" s="13" customFormat="1" ht="7.5" customHeight="1" x14ac:dyDescent="0.2">
      <c r="A44" s="42"/>
      <c r="B44" s="74"/>
      <c r="C44" s="85"/>
      <c r="D44" s="90"/>
      <c r="E44" s="30" t="s">
        <v>10</v>
      </c>
      <c r="F44" s="40">
        <f>SUM(F42:F43)</f>
        <v>136902</v>
      </c>
      <c r="G44" s="27">
        <f>SUM(G42:G43)</f>
        <v>11</v>
      </c>
      <c r="H44" s="28">
        <f t="shared" si="2"/>
        <v>136913</v>
      </c>
      <c r="I44" s="26">
        <f>SUM(I42:I43)</f>
        <v>371429</v>
      </c>
      <c r="J44" s="26">
        <f>SUM(J42:J43)</f>
        <v>1756</v>
      </c>
      <c r="K44" s="26">
        <f>SUM(K42:K43)</f>
        <v>4135</v>
      </c>
      <c r="L44" s="28">
        <f t="shared" si="3"/>
        <v>510098</v>
      </c>
      <c r="N44" s="74"/>
      <c r="O44" s="94" t="s">
        <v>95</v>
      </c>
      <c r="P44" s="95"/>
      <c r="Q44" s="80"/>
      <c r="R44" s="26">
        <v>146457</v>
      </c>
      <c r="S44" s="27">
        <v>27</v>
      </c>
      <c r="T44" s="28">
        <f t="shared" si="12"/>
        <v>146484</v>
      </c>
      <c r="U44" s="29">
        <v>374371</v>
      </c>
      <c r="V44" s="29">
        <v>3698</v>
      </c>
      <c r="W44" s="26">
        <v>7635</v>
      </c>
      <c r="X44" s="28">
        <f t="shared" si="1"/>
        <v>524553</v>
      </c>
    </row>
    <row r="45" spans="1:24" s="13" customFormat="1" ht="7.5" customHeight="1" x14ac:dyDescent="0.2">
      <c r="A45" s="42"/>
      <c r="B45" s="74"/>
      <c r="C45" s="100" t="s">
        <v>96</v>
      </c>
      <c r="D45" s="101" t="s">
        <v>96</v>
      </c>
      <c r="E45" s="30" t="s">
        <v>97</v>
      </c>
      <c r="F45" s="26">
        <v>93034</v>
      </c>
      <c r="G45" s="27">
        <v>20</v>
      </c>
      <c r="H45" s="28">
        <f t="shared" si="2"/>
        <v>93054</v>
      </c>
      <c r="I45" s="29">
        <v>259932</v>
      </c>
      <c r="J45" s="29">
        <v>1388</v>
      </c>
      <c r="K45" s="26">
        <v>2493</v>
      </c>
      <c r="L45" s="28">
        <f t="shared" si="3"/>
        <v>354374</v>
      </c>
      <c r="N45" s="74"/>
      <c r="O45" s="99" t="s">
        <v>98</v>
      </c>
      <c r="P45" s="79" t="s">
        <v>99</v>
      </c>
      <c r="Q45" s="80"/>
      <c r="R45" s="45">
        <v>84475</v>
      </c>
      <c r="S45" s="46">
        <v>16</v>
      </c>
      <c r="T45" s="47">
        <f t="shared" si="12"/>
        <v>84491</v>
      </c>
      <c r="U45" s="48">
        <v>137546</v>
      </c>
      <c r="V45" s="48">
        <v>3186</v>
      </c>
      <c r="W45" s="45">
        <v>10141</v>
      </c>
      <c r="X45" s="47">
        <f t="shared" si="1"/>
        <v>225223</v>
      </c>
    </row>
    <row r="46" spans="1:24" s="13" customFormat="1" ht="7.5" customHeight="1" x14ac:dyDescent="0.2">
      <c r="A46" s="42"/>
      <c r="B46" s="74"/>
      <c r="C46" s="100"/>
      <c r="D46" s="101"/>
      <c r="E46" s="30" t="s">
        <v>100</v>
      </c>
      <c r="F46" s="26">
        <v>24879</v>
      </c>
      <c r="G46" s="27">
        <v>5</v>
      </c>
      <c r="H46" s="28">
        <f t="shared" si="2"/>
        <v>24884</v>
      </c>
      <c r="I46" s="29">
        <v>59084</v>
      </c>
      <c r="J46" s="29">
        <v>315</v>
      </c>
      <c r="K46" s="26">
        <v>378</v>
      </c>
      <c r="L46" s="28">
        <f t="shared" si="3"/>
        <v>84283</v>
      </c>
      <c r="N46" s="74"/>
      <c r="O46" s="84"/>
      <c r="P46" s="79" t="s">
        <v>101</v>
      </c>
      <c r="Q46" s="80"/>
      <c r="R46" s="26">
        <v>130009</v>
      </c>
      <c r="S46" s="27">
        <v>23</v>
      </c>
      <c r="T46" s="28">
        <f t="shared" si="12"/>
        <v>130032</v>
      </c>
      <c r="U46" s="29">
        <v>338884</v>
      </c>
      <c r="V46" s="29">
        <v>4117</v>
      </c>
      <c r="W46" s="26">
        <v>13834</v>
      </c>
      <c r="X46" s="28">
        <f t="shared" si="1"/>
        <v>473033</v>
      </c>
    </row>
    <row r="47" spans="1:24" s="13" customFormat="1" ht="7.5" customHeight="1" x14ac:dyDescent="0.2">
      <c r="A47" s="42"/>
      <c r="B47" s="74"/>
      <c r="C47" s="100"/>
      <c r="D47" s="101"/>
      <c r="E47" s="30" t="s">
        <v>10</v>
      </c>
      <c r="F47" s="40">
        <f>SUM(F45:F46)</f>
        <v>117913</v>
      </c>
      <c r="G47" s="27">
        <f>SUM(G45:G46)</f>
        <v>25</v>
      </c>
      <c r="H47" s="28">
        <f t="shared" si="2"/>
        <v>117938</v>
      </c>
      <c r="I47" s="26">
        <f>SUM(I45:I46)</f>
        <v>319016</v>
      </c>
      <c r="J47" s="26">
        <f>SUM(J45:J46)</f>
        <v>1703</v>
      </c>
      <c r="K47" s="26">
        <f>SUM(K45:K46)</f>
        <v>2871</v>
      </c>
      <c r="L47" s="28">
        <f t="shared" si="3"/>
        <v>438657</v>
      </c>
      <c r="N47" s="74"/>
      <c r="O47" s="84"/>
      <c r="P47" s="88" t="s">
        <v>102</v>
      </c>
      <c r="Q47" s="30" t="s">
        <v>103</v>
      </c>
      <c r="R47" s="26">
        <v>85136</v>
      </c>
      <c r="S47" s="27">
        <v>16</v>
      </c>
      <c r="T47" s="28">
        <f t="shared" si="12"/>
        <v>85152</v>
      </c>
      <c r="U47" s="29">
        <v>285579</v>
      </c>
      <c r="V47" s="29">
        <v>2224</v>
      </c>
      <c r="W47" s="26">
        <v>4460</v>
      </c>
      <c r="X47" s="28">
        <f t="shared" si="1"/>
        <v>372955</v>
      </c>
    </row>
    <row r="48" spans="1:24" s="13" customFormat="1" ht="7.5" customHeight="1" x14ac:dyDescent="0.2">
      <c r="A48" s="42"/>
      <c r="B48" s="74"/>
      <c r="C48" s="100"/>
      <c r="D48" s="97" t="s">
        <v>104</v>
      </c>
      <c r="E48" s="98"/>
      <c r="F48" s="26">
        <v>44146</v>
      </c>
      <c r="G48" s="27">
        <v>2</v>
      </c>
      <c r="H48" s="28">
        <f t="shared" si="2"/>
        <v>44148</v>
      </c>
      <c r="I48" s="29">
        <v>157691</v>
      </c>
      <c r="J48" s="29">
        <v>745</v>
      </c>
      <c r="K48" s="26">
        <v>1352</v>
      </c>
      <c r="L48" s="28">
        <f t="shared" si="3"/>
        <v>202584</v>
      </c>
      <c r="N48" s="74"/>
      <c r="O48" s="84"/>
      <c r="P48" s="89"/>
      <c r="Q48" s="30" t="s">
        <v>105</v>
      </c>
      <c r="R48" s="26">
        <v>37464</v>
      </c>
      <c r="S48" s="27">
        <v>7</v>
      </c>
      <c r="T48" s="28">
        <f t="shared" si="12"/>
        <v>37471</v>
      </c>
      <c r="U48" s="29">
        <v>109068</v>
      </c>
      <c r="V48" s="29">
        <v>963</v>
      </c>
      <c r="W48" s="26">
        <v>2771</v>
      </c>
      <c r="X48" s="28">
        <f t="shared" si="1"/>
        <v>147502</v>
      </c>
    </row>
    <row r="49" spans="1:24" s="13" customFormat="1" ht="7.5" customHeight="1" x14ac:dyDescent="0.2">
      <c r="A49" s="42"/>
      <c r="B49" s="74"/>
      <c r="C49" s="100" t="s">
        <v>106</v>
      </c>
      <c r="D49" s="106" t="s">
        <v>107</v>
      </c>
      <c r="E49" s="107"/>
      <c r="F49" s="26">
        <v>125248</v>
      </c>
      <c r="G49" s="27">
        <v>13</v>
      </c>
      <c r="H49" s="28">
        <f t="shared" si="2"/>
        <v>125261</v>
      </c>
      <c r="I49" s="29">
        <v>338632</v>
      </c>
      <c r="J49" s="29">
        <v>1923</v>
      </c>
      <c r="K49" s="26">
        <v>2966</v>
      </c>
      <c r="L49" s="28">
        <f t="shared" si="3"/>
        <v>465816</v>
      </c>
      <c r="N49" s="74"/>
      <c r="O49" s="85"/>
      <c r="P49" s="90"/>
      <c r="Q49" s="30" t="s">
        <v>10</v>
      </c>
      <c r="R49" s="26">
        <f>SUM(R47:R48)</f>
        <v>122600</v>
      </c>
      <c r="S49" s="27">
        <f>SUM(S47:S48)</f>
        <v>23</v>
      </c>
      <c r="T49" s="28">
        <f t="shared" si="12"/>
        <v>122623</v>
      </c>
      <c r="U49" s="29">
        <f>SUM(U47:U48)</f>
        <v>394647</v>
      </c>
      <c r="V49" s="29">
        <f>SUM(V47:V48)</f>
        <v>3187</v>
      </c>
      <c r="W49" s="26">
        <f>SUM(W47:W48)</f>
        <v>7231</v>
      </c>
      <c r="X49" s="28">
        <f t="shared" si="1"/>
        <v>520457</v>
      </c>
    </row>
    <row r="50" spans="1:24" s="13" customFormat="1" ht="7.5" customHeight="1" x14ac:dyDescent="0.2">
      <c r="A50" s="42"/>
      <c r="B50" s="74"/>
      <c r="C50" s="100"/>
      <c r="D50" s="79" t="s">
        <v>108</v>
      </c>
      <c r="E50" s="80"/>
      <c r="F50" s="26">
        <v>34921</v>
      </c>
      <c r="G50" s="27">
        <v>9</v>
      </c>
      <c r="H50" s="28">
        <f t="shared" si="2"/>
        <v>34930</v>
      </c>
      <c r="I50" s="29">
        <v>104614</v>
      </c>
      <c r="J50" s="29">
        <v>599</v>
      </c>
      <c r="K50" s="26">
        <v>997</v>
      </c>
      <c r="L50" s="28">
        <f t="shared" si="3"/>
        <v>140143</v>
      </c>
      <c r="N50" s="74"/>
      <c r="O50" s="109" t="s">
        <v>109</v>
      </c>
      <c r="P50" s="79" t="s">
        <v>110</v>
      </c>
      <c r="Q50" s="80"/>
      <c r="R50" s="26">
        <v>75928</v>
      </c>
      <c r="S50" s="27">
        <v>14</v>
      </c>
      <c r="T50" s="28">
        <f t="shared" si="12"/>
        <v>75942</v>
      </c>
      <c r="U50" s="29">
        <v>232328</v>
      </c>
      <c r="V50" s="29">
        <v>1912</v>
      </c>
      <c r="W50" s="26">
        <v>2914</v>
      </c>
      <c r="X50" s="28">
        <f t="shared" si="1"/>
        <v>310182</v>
      </c>
    </row>
    <row r="51" spans="1:24" s="13" customFormat="1" ht="7.5" customHeight="1" x14ac:dyDescent="0.2">
      <c r="A51" s="42"/>
      <c r="B51" s="74"/>
      <c r="C51" s="100"/>
      <c r="D51" s="79" t="s">
        <v>111</v>
      </c>
      <c r="E51" s="80"/>
      <c r="F51" s="40">
        <v>28367</v>
      </c>
      <c r="G51" s="27">
        <v>3</v>
      </c>
      <c r="H51" s="28">
        <f t="shared" si="2"/>
        <v>28370</v>
      </c>
      <c r="I51" s="40">
        <v>90242</v>
      </c>
      <c r="J51" s="40">
        <v>595</v>
      </c>
      <c r="K51" s="26">
        <v>974</v>
      </c>
      <c r="L51" s="28">
        <f t="shared" si="3"/>
        <v>119207</v>
      </c>
      <c r="N51" s="74"/>
      <c r="O51" s="89"/>
      <c r="P51" s="79" t="s">
        <v>112</v>
      </c>
      <c r="Q51" s="80"/>
      <c r="R51" s="26">
        <v>11102</v>
      </c>
      <c r="S51" s="27">
        <v>5</v>
      </c>
      <c r="T51" s="28">
        <f t="shared" si="12"/>
        <v>11107</v>
      </c>
      <c r="U51" s="29">
        <v>39965</v>
      </c>
      <c r="V51" s="29">
        <v>238</v>
      </c>
      <c r="W51" s="26">
        <v>438</v>
      </c>
      <c r="X51" s="28">
        <f t="shared" ref="X51:X52" si="24">SUM(T51:V51)</f>
        <v>51310</v>
      </c>
    </row>
    <row r="52" spans="1:24" s="13" customFormat="1" ht="7.5" customHeight="1" x14ac:dyDescent="0.2">
      <c r="A52" s="42"/>
      <c r="B52" s="74"/>
      <c r="C52" s="100"/>
      <c r="D52" s="81" t="s">
        <v>10</v>
      </c>
      <c r="E52" s="82"/>
      <c r="F52" s="40">
        <f>SUM(F49:F51)</f>
        <v>188536</v>
      </c>
      <c r="G52" s="27">
        <f>SUM(G49:G51)</f>
        <v>25</v>
      </c>
      <c r="H52" s="28">
        <f t="shared" ref="H52:H98" si="25">SUM(F52:G52)</f>
        <v>188561</v>
      </c>
      <c r="I52" s="40">
        <f>SUM(I49:I51)</f>
        <v>533488</v>
      </c>
      <c r="J52" s="40">
        <f>SUM(J49:J51)</f>
        <v>3117</v>
      </c>
      <c r="K52" s="40">
        <f>SUM(K49:K51)</f>
        <v>4937</v>
      </c>
      <c r="L52" s="28">
        <f t="shared" ref="L52:L98" si="26">SUM(H52:J52)</f>
        <v>725166</v>
      </c>
      <c r="N52" s="74"/>
      <c r="O52" s="90"/>
      <c r="P52" s="79" t="s">
        <v>10</v>
      </c>
      <c r="Q52" s="80"/>
      <c r="R52" s="26">
        <f>SUM(R50:R51)</f>
        <v>87030</v>
      </c>
      <c r="S52" s="27">
        <f>SUM(S50:S51)</f>
        <v>19</v>
      </c>
      <c r="T52" s="28">
        <f t="shared" si="12"/>
        <v>87049</v>
      </c>
      <c r="U52" s="29">
        <f t="shared" ref="U52:W52" si="27">SUM(U50:U51)</f>
        <v>272293</v>
      </c>
      <c r="V52" s="29">
        <f t="shared" si="27"/>
        <v>2150</v>
      </c>
      <c r="W52" s="26">
        <f t="shared" si="27"/>
        <v>3352</v>
      </c>
      <c r="X52" s="28">
        <f t="shared" si="24"/>
        <v>361492</v>
      </c>
    </row>
    <row r="53" spans="1:24" s="13" customFormat="1" ht="7.5" customHeight="1" x14ac:dyDescent="0.2">
      <c r="A53" s="42"/>
      <c r="B53" s="74"/>
      <c r="C53" s="99" t="s">
        <v>113</v>
      </c>
      <c r="D53" s="101" t="s">
        <v>114</v>
      </c>
      <c r="E53" s="30" t="s">
        <v>115</v>
      </c>
      <c r="F53" s="26">
        <v>64065</v>
      </c>
      <c r="G53" s="27">
        <v>13</v>
      </c>
      <c r="H53" s="28">
        <f t="shared" si="25"/>
        <v>64078</v>
      </c>
      <c r="I53" s="29">
        <v>234783</v>
      </c>
      <c r="J53" s="29">
        <v>1774</v>
      </c>
      <c r="K53" s="26">
        <v>7011</v>
      </c>
      <c r="L53" s="28">
        <f t="shared" si="26"/>
        <v>300635</v>
      </c>
      <c r="N53" s="74"/>
      <c r="O53" s="94" t="s">
        <v>116</v>
      </c>
      <c r="P53" s="95"/>
      <c r="Q53" s="80"/>
      <c r="R53" s="26">
        <v>116720</v>
      </c>
      <c r="S53" s="27">
        <v>19</v>
      </c>
      <c r="T53" s="28">
        <f t="shared" si="12"/>
        <v>116739</v>
      </c>
      <c r="U53" s="29">
        <v>278013</v>
      </c>
      <c r="V53" s="29">
        <v>2497</v>
      </c>
      <c r="W53" s="26">
        <v>2137</v>
      </c>
      <c r="X53" s="28">
        <f t="shared" si="1"/>
        <v>397249</v>
      </c>
    </row>
    <row r="54" spans="1:24" s="13" customFormat="1" ht="7.5" customHeight="1" x14ac:dyDescent="0.2">
      <c r="A54" s="42"/>
      <c r="B54" s="74"/>
      <c r="C54" s="84"/>
      <c r="D54" s="101"/>
      <c r="E54" s="30" t="s">
        <v>117</v>
      </c>
      <c r="F54" s="26">
        <v>18522</v>
      </c>
      <c r="G54" s="27">
        <v>3</v>
      </c>
      <c r="H54" s="28">
        <f t="shared" si="25"/>
        <v>18525</v>
      </c>
      <c r="I54" s="29">
        <v>52921</v>
      </c>
      <c r="J54" s="29">
        <v>609</v>
      </c>
      <c r="K54" s="26">
        <v>2965</v>
      </c>
      <c r="L54" s="28">
        <f t="shared" si="26"/>
        <v>72055</v>
      </c>
      <c r="N54" s="74"/>
      <c r="O54" s="99" t="s">
        <v>118</v>
      </c>
      <c r="P54" s="79" t="s">
        <v>119</v>
      </c>
      <c r="Q54" s="80"/>
      <c r="R54" s="26">
        <v>171742</v>
      </c>
      <c r="S54" s="27">
        <v>41</v>
      </c>
      <c r="T54" s="28">
        <f t="shared" si="12"/>
        <v>171783</v>
      </c>
      <c r="U54" s="29">
        <v>459232</v>
      </c>
      <c r="V54" s="29">
        <v>4179</v>
      </c>
      <c r="W54" s="26">
        <v>11043</v>
      </c>
      <c r="X54" s="28">
        <f t="shared" si="1"/>
        <v>635194</v>
      </c>
    </row>
    <row r="55" spans="1:24" s="13" customFormat="1" ht="7.5" customHeight="1" x14ac:dyDescent="0.2">
      <c r="A55" s="42"/>
      <c r="B55" s="74"/>
      <c r="C55" s="84"/>
      <c r="D55" s="101"/>
      <c r="E55" s="30" t="s">
        <v>10</v>
      </c>
      <c r="F55" s="40">
        <f>SUM(F53:F54)</f>
        <v>82587</v>
      </c>
      <c r="G55" s="27">
        <f>SUM(G53:G54)</f>
        <v>16</v>
      </c>
      <c r="H55" s="28">
        <f t="shared" si="25"/>
        <v>82603</v>
      </c>
      <c r="I55" s="40">
        <f>SUM(I53:I54)</f>
        <v>287704</v>
      </c>
      <c r="J55" s="40">
        <f>SUM(J53:J54)</f>
        <v>2383</v>
      </c>
      <c r="K55" s="40">
        <f>SUM(K53:K54)</f>
        <v>9976</v>
      </c>
      <c r="L55" s="28">
        <f t="shared" si="26"/>
        <v>372690</v>
      </c>
      <c r="N55" s="74"/>
      <c r="O55" s="85"/>
      <c r="P55" s="79" t="s">
        <v>120</v>
      </c>
      <c r="Q55" s="80"/>
      <c r="R55" s="26">
        <v>122564</v>
      </c>
      <c r="S55" s="27">
        <v>32</v>
      </c>
      <c r="T55" s="28">
        <f t="shared" si="12"/>
        <v>122596</v>
      </c>
      <c r="U55" s="29">
        <v>357288</v>
      </c>
      <c r="V55" s="29">
        <v>2431</v>
      </c>
      <c r="W55" s="26">
        <v>3103</v>
      </c>
      <c r="X55" s="28">
        <f t="shared" si="1"/>
        <v>482315</v>
      </c>
    </row>
    <row r="56" spans="1:24" s="13" customFormat="1" ht="7.5" customHeight="1" x14ac:dyDescent="0.2">
      <c r="A56" s="42"/>
      <c r="B56" s="74"/>
      <c r="C56" s="84"/>
      <c r="D56" s="110" t="s">
        <v>121</v>
      </c>
      <c r="E56" s="30" t="s">
        <v>121</v>
      </c>
      <c r="F56" s="26">
        <v>45016</v>
      </c>
      <c r="G56" s="27">
        <v>8</v>
      </c>
      <c r="H56" s="28">
        <f t="shared" si="25"/>
        <v>45024</v>
      </c>
      <c r="I56" s="29">
        <v>169090</v>
      </c>
      <c r="J56" s="29">
        <v>1155</v>
      </c>
      <c r="K56" s="26">
        <v>4490</v>
      </c>
      <c r="L56" s="28">
        <f t="shared" si="26"/>
        <v>215269</v>
      </c>
      <c r="N56" s="75"/>
      <c r="O56" s="103" t="s">
        <v>37</v>
      </c>
      <c r="P56" s="104"/>
      <c r="Q56" s="105"/>
      <c r="R56" s="34">
        <f>SUM(R43:R46,R52:R55,R49)</f>
        <v>1097520</v>
      </c>
      <c r="S56" s="35">
        <f>SUM(S43:S46,S52:S55,S49)</f>
        <v>214</v>
      </c>
      <c r="T56" s="36">
        <f t="shared" si="12"/>
        <v>1097734</v>
      </c>
      <c r="U56" s="34">
        <f t="shared" ref="U56:W56" si="28">SUM(U43:U46,U52:U55,U49)</f>
        <v>2972515</v>
      </c>
      <c r="V56" s="34">
        <f t="shared" si="28"/>
        <v>27801</v>
      </c>
      <c r="W56" s="34">
        <f t="shared" si="28"/>
        <v>62200</v>
      </c>
      <c r="X56" s="36">
        <f t="shared" si="1"/>
        <v>4098050</v>
      </c>
    </row>
    <row r="57" spans="1:24" s="13" customFormat="1" ht="7.5" customHeight="1" x14ac:dyDescent="0.2">
      <c r="A57" s="42"/>
      <c r="B57" s="74"/>
      <c r="C57" s="84"/>
      <c r="D57" s="111"/>
      <c r="E57" s="30" t="s">
        <v>122</v>
      </c>
      <c r="F57" s="26">
        <v>11364</v>
      </c>
      <c r="G57" s="27">
        <v>3</v>
      </c>
      <c r="H57" s="28">
        <f t="shared" si="25"/>
        <v>11367</v>
      </c>
      <c r="I57" s="29">
        <v>41194</v>
      </c>
      <c r="J57" s="29">
        <v>430</v>
      </c>
      <c r="K57" s="26">
        <v>1743</v>
      </c>
      <c r="L57" s="28">
        <f t="shared" si="26"/>
        <v>52991</v>
      </c>
      <c r="N57" s="73" t="s">
        <v>123</v>
      </c>
      <c r="O57" s="91" t="s">
        <v>124</v>
      </c>
      <c r="P57" s="92"/>
      <c r="Q57" s="93"/>
      <c r="R57" s="26">
        <v>73679</v>
      </c>
      <c r="S57" s="27">
        <v>4</v>
      </c>
      <c r="T57" s="28">
        <f t="shared" si="12"/>
        <v>73683</v>
      </c>
      <c r="U57" s="29">
        <v>166794</v>
      </c>
      <c r="V57" s="29">
        <v>932</v>
      </c>
      <c r="W57" s="26">
        <v>1198</v>
      </c>
      <c r="X57" s="28">
        <f t="shared" si="1"/>
        <v>241409</v>
      </c>
    </row>
    <row r="58" spans="1:24" s="13" customFormat="1" ht="7.5" customHeight="1" x14ac:dyDescent="0.2">
      <c r="A58" s="42"/>
      <c r="B58" s="74"/>
      <c r="C58" s="84"/>
      <c r="D58" s="112"/>
      <c r="E58" s="30" t="s">
        <v>10</v>
      </c>
      <c r="F58" s="40">
        <f>SUM(F56:F57)</f>
        <v>56380</v>
      </c>
      <c r="G58" s="27">
        <f>SUM(G56:G57)</f>
        <v>11</v>
      </c>
      <c r="H58" s="28">
        <f t="shared" si="25"/>
        <v>56391</v>
      </c>
      <c r="I58" s="40">
        <f>SUM(I56:I57)</f>
        <v>210284</v>
      </c>
      <c r="J58" s="40">
        <f>SUM(J56:J57)</f>
        <v>1585</v>
      </c>
      <c r="K58" s="40">
        <f>SUM(K56:K57)</f>
        <v>6233</v>
      </c>
      <c r="L58" s="28">
        <f t="shared" si="26"/>
        <v>268260</v>
      </c>
      <c r="N58" s="74"/>
      <c r="O58" s="76" t="s">
        <v>125</v>
      </c>
      <c r="P58" s="79" t="s">
        <v>126</v>
      </c>
      <c r="Q58" s="80"/>
      <c r="R58" s="26">
        <v>63903</v>
      </c>
      <c r="S58" s="27">
        <v>3</v>
      </c>
      <c r="T58" s="28">
        <f t="shared" si="12"/>
        <v>63906</v>
      </c>
      <c r="U58" s="29">
        <v>140497</v>
      </c>
      <c r="V58" s="29">
        <v>1139</v>
      </c>
      <c r="W58" s="26">
        <v>1194</v>
      </c>
      <c r="X58" s="28">
        <f t="shared" si="1"/>
        <v>205542</v>
      </c>
    </row>
    <row r="59" spans="1:24" ht="7.5" customHeight="1" x14ac:dyDescent="0.15">
      <c r="A59" s="42"/>
      <c r="B59" s="74"/>
      <c r="C59" s="84"/>
      <c r="D59" s="101" t="s">
        <v>127</v>
      </c>
      <c r="E59" s="30" t="s">
        <v>128</v>
      </c>
      <c r="F59" s="26">
        <v>56973</v>
      </c>
      <c r="G59" s="27">
        <v>14</v>
      </c>
      <c r="H59" s="28">
        <f t="shared" si="25"/>
        <v>56987</v>
      </c>
      <c r="I59" s="29">
        <v>200870</v>
      </c>
      <c r="J59" s="29">
        <v>1242</v>
      </c>
      <c r="K59" s="26">
        <v>5805</v>
      </c>
      <c r="L59" s="28">
        <f t="shared" si="26"/>
        <v>259099</v>
      </c>
      <c r="M59" s="13"/>
      <c r="N59" s="74"/>
      <c r="O59" s="84"/>
      <c r="P59" s="79" t="s">
        <v>129</v>
      </c>
      <c r="Q59" s="80"/>
      <c r="R59" s="31">
        <v>23946</v>
      </c>
      <c r="S59" s="32">
        <v>1</v>
      </c>
      <c r="T59" s="28">
        <f>SUM(R59:S59)</f>
        <v>23947</v>
      </c>
      <c r="U59" s="33">
        <v>61156</v>
      </c>
      <c r="V59" s="33">
        <v>408</v>
      </c>
      <c r="W59" s="31">
        <v>379</v>
      </c>
      <c r="X59" s="39">
        <f>SUM(T59:V59)</f>
        <v>85511</v>
      </c>
    </row>
    <row r="60" spans="1:24" ht="7.5" customHeight="1" x14ac:dyDescent="0.15">
      <c r="A60" s="42"/>
      <c r="B60" s="74"/>
      <c r="C60" s="84"/>
      <c r="D60" s="101"/>
      <c r="E60" s="30" t="s">
        <v>130</v>
      </c>
      <c r="F60" s="26">
        <v>25945</v>
      </c>
      <c r="G60" s="27">
        <v>6</v>
      </c>
      <c r="H60" s="28">
        <f t="shared" si="25"/>
        <v>25951</v>
      </c>
      <c r="I60" s="29">
        <v>102544</v>
      </c>
      <c r="J60" s="29">
        <v>458</v>
      </c>
      <c r="K60" s="26">
        <v>1811</v>
      </c>
      <c r="L60" s="28">
        <f t="shared" si="26"/>
        <v>128953</v>
      </c>
      <c r="M60" s="13"/>
      <c r="N60" s="74"/>
      <c r="O60" s="85"/>
      <c r="P60" s="79" t="s">
        <v>10</v>
      </c>
      <c r="Q60" s="80"/>
      <c r="R60" s="31">
        <f>SUM(R58:R59)</f>
        <v>87849</v>
      </c>
      <c r="S60" s="32">
        <f>SUM(S58:S59)</f>
        <v>4</v>
      </c>
      <c r="T60" s="28">
        <f>SUM(R60:S60)</f>
        <v>87853</v>
      </c>
      <c r="U60" s="33">
        <f t="shared" ref="U60:W60" si="29">SUM(U58:U59)</f>
        <v>201653</v>
      </c>
      <c r="V60" s="33">
        <f t="shared" si="29"/>
        <v>1547</v>
      </c>
      <c r="W60" s="31">
        <f t="shared" si="29"/>
        <v>1573</v>
      </c>
      <c r="X60" s="39">
        <f>SUM(T60:V60)</f>
        <v>291053</v>
      </c>
    </row>
    <row r="61" spans="1:24" ht="7.5" customHeight="1" x14ac:dyDescent="0.15">
      <c r="A61" s="42"/>
      <c r="B61" s="74"/>
      <c r="C61" s="84"/>
      <c r="D61" s="101"/>
      <c r="E61" s="30" t="s">
        <v>10</v>
      </c>
      <c r="F61" s="40">
        <f>SUM(F59:F60)</f>
        <v>82918</v>
      </c>
      <c r="G61" s="27">
        <f>SUM(G59:G60)</f>
        <v>20</v>
      </c>
      <c r="H61" s="28">
        <f t="shared" si="25"/>
        <v>82938</v>
      </c>
      <c r="I61" s="26">
        <f>SUM(I59:I60)</f>
        <v>303414</v>
      </c>
      <c r="J61" s="26">
        <f>SUM(J59:J60)</f>
        <v>1700</v>
      </c>
      <c r="K61" s="26">
        <f>SUM(K59:K60)</f>
        <v>7616</v>
      </c>
      <c r="L61" s="28">
        <f t="shared" si="26"/>
        <v>388052</v>
      </c>
      <c r="M61" s="13"/>
      <c r="N61" s="74"/>
      <c r="O61" s="99" t="s">
        <v>131</v>
      </c>
      <c r="P61" s="79" t="s">
        <v>132</v>
      </c>
      <c r="Q61" s="80"/>
      <c r="R61" s="31">
        <v>136702</v>
      </c>
      <c r="S61" s="32">
        <v>32</v>
      </c>
      <c r="T61" s="28">
        <f>SUM(R61:S61)</f>
        <v>136734</v>
      </c>
      <c r="U61" s="33">
        <v>345443</v>
      </c>
      <c r="V61" s="33">
        <v>2375</v>
      </c>
      <c r="W61" s="31">
        <v>3704</v>
      </c>
      <c r="X61" s="39">
        <f>SUM(T61:V61)</f>
        <v>484552</v>
      </c>
    </row>
    <row r="62" spans="1:24" ht="7.5" customHeight="1" x14ac:dyDescent="0.15">
      <c r="A62" s="42"/>
      <c r="B62" s="74"/>
      <c r="C62" s="85"/>
      <c r="D62" s="97" t="s">
        <v>133</v>
      </c>
      <c r="E62" s="98"/>
      <c r="F62" s="26">
        <v>100011</v>
      </c>
      <c r="G62" s="27">
        <v>17</v>
      </c>
      <c r="H62" s="28">
        <f t="shared" si="25"/>
        <v>100028</v>
      </c>
      <c r="I62" s="29">
        <v>313575</v>
      </c>
      <c r="J62" s="29">
        <v>1596</v>
      </c>
      <c r="K62" s="26">
        <v>3028</v>
      </c>
      <c r="L62" s="28">
        <f t="shared" si="26"/>
        <v>415199</v>
      </c>
      <c r="M62" s="13"/>
      <c r="N62" s="74"/>
      <c r="O62" s="84"/>
      <c r="P62" s="79" t="s">
        <v>134</v>
      </c>
      <c r="Q62" s="80"/>
      <c r="R62" s="31">
        <v>57382</v>
      </c>
      <c r="S62" s="32">
        <v>12</v>
      </c>
      <c r="T62" s="28">
        <f>SUM(R62:S62)</f>
        <v>57394</v>
      </c>
      <c r="U62" s="33">
        <v>189300</v>
      </c>
      <c r="V62" s="33">
        <v>880</v>
      </c>
      <c r="W62" s="31">
        <v>1393</v>
      </c>
      <c r="X62" s="39">
        <f>SUM(T62:V62)</f>
        <v>247574</v>
      </c>
    </row>
    <row r="63" spans="1:24" ht="7.5" customHeight="1" x14ac:dyDescent="0.15">
      <c r="A63" s="42"/>
      <c r="B63" s="74"/>
      <c r="C63" s="99" t="s">
        <v>135</v>
      </c>
      <c r="D63" s="88" t="s">
        <v>136</v>
      </c>
      <c r="E63" s="25" t="s">
        <v>137</v>
      </c>
      <c r="F63" s="26">
        <v>97966</v>
      </c>
      <c r="G63" s="27">
        <v>14</v>
      </c>
      <c r="H63" s="28">
        <f t="shared" si="25"/>
        <v>97980</v>
      </c>
      <c r="I63" s="29">
        <v>282224</v>
      </c>
      <c r="J63" s="29">
        <v>1635</v>
      </c>
      <c r="K63" s="26">
        <v>5593</v>
      </c>
      <c r="L63" s="28">
        <f t="shared" si="26"/>
        <v>381839</v>
      </c>
      <c r="M63" s="13"/>
      <c r="N63" s="74"/>
      <c r="O63" s="85"/>
      <c r="P63" s="79" t="s">
        <v>10</v>
      </c>
      <c r="Q63" s="80"/>
      <c r="R63" s="26">
        <f>SUM(R61:R62)</f>
        <v>194084</v>
      </c>
      <c r="S63" s="27">
        <f>SUM(S61:S62)</f>
        <v>44</v>
      </c>
      <c r="T63" s="28">
        <f t="shared" si="12"/>
        <v>194128</v>
      </c>
      <c r="U63" s="29">
        <f t="shared" ref="U63:W63" si="30">SUM(U61:U62)</f>
        <v>534743</v>
      </c>
      <c r="V63" s="29">
        <f t="shared" si="30"/>
        <v>3255</v>
      </c>
      <c r="W63" s="26">
        <f t="shared" si="30"/>
        <v>5097</v>
      </c>
      <c r="X63" s="28">
        <f t="shared" si="1"/>
        <v>732126</v>
      </c>
    </row>
    <row r="64" spans="1:24" ht="7.5" customHeight="1" x14ac:dyDescent="0.15">
      <c r="A64" s="42"/>
      <c r="B64" s="74"/>
      <c r="C64" s="84"/>
      <c r="D64" s="113"/>
      <c r="E64" s="25" t="s">
        <v>138</v>
      </c>
      <c r="F64" s="26">
        <v>32625</v>
      </c>
      <c r="G64" s="27">
        <v>1</v>
      </c>
      <c r="H64" s="28">
        <f t="shared" si="25"/>
        <v>32626</v>
      </c>
      <c r="I64" s="29">
        <v>71107</v>
      </c>
      <c r="J64" s="29">
        <v>387</v>
      </c>
      <c r="K64" s="26">
        <v>1099</v>
      </c>
      <c r="L64" s="28">
        <f t="shared" si="26"/>
        <v>104120</v>
      </c>
      <c r="M64" s="13"/>
      <c r="N64" s="74"/>
      <c r="O64" s="99" t="s">
        <v>139</v>
      </c>
      <c r="P64" s="79" t="s">
        <v>123</v>
      </c>
      <c r="Q64" s="80"/>
      <c r="R64" s="26">
        <v>125849</v>
      </c>
      <c r="S64" s="27">
        <v>22</v>
      </c>
      <c r="T64" s="28">
        <f t="shared" si="12"/>
        <v>125871</v>
      </c>
      <c r="U64" s="29">
        <v>406346</v>
      </c>
      <c r="V64" s="29">
        <v>2355</v>
      </c>
      <c r="W64" s="26">
        <v>5984</v>
      </c>
      <c r="X64" s="39">
        <f t="shared" si="1"/>
        <v>534572</v>
      </c>
    </row>
    <row r="65" spans="1:24" ht="7.5" customHeight="1" x14ac:dyDescent="0.15">
      <c r="A65" s="42"/>
      <c r="B65" s="74"/>
      <c r="C65" s="84"/>
      <c r="D65" s="113"/>
      <c r="E65" s="30" t="s">
        <v>10</v>
      </c>
      <c r="F65" s="40">
        <f>SUM(F63:F64)</f>
        <v>130591</v>
      </c>
      <c r="G65" s="27">
        <f>SUM(G63:G64)</f>
        <v>15</v>
      </c>
      <c r="H65" s="28">
        <f t="shared" si="25"/>
        <v>130606</v>
      </c>
      <c r="I65" s="26">
        <f>SUM(I63:I64)</f>
        <v>353331</v>
      </c>
      <c r="J65" s="26">
        <f>SUM(J63:J64)</f>
        <v>2022</v>
      </c>
      <c r="K65" s="26">
        <f>SUM(K63:K64)</f>
        <v>6692</v>
      </c>
      <c r="L65" s="28">
        <f t="shared" si="26"/>
        <v>485959</v>
      </c>
      <c r="M65" s="13"/>
      <c r="N65" s="74"/>
      <c r="O65" s="85"/>
      <c r="P65" s="79" t="s">
        <v>140</v>
      </c>
      <c r="Q65" s="80"/>
      <c r="R65" s="26">
        <v>75336</v>
      </c>
      <c r="S65" s="27">
        <v>13</v>
      </c>
      <c r="T65" s="28">
        <f t="shared" si="12"/>
        <v>75349</v>
      </c>
      <c r="U65" s="29">
        <v>228113</v>
      </c>
      <c r="V65" s="29">
        <v>1198</v>
      </c>
      <c r="W65" s="26">
        <v>1835</v>
      </c>
      <c r="X65" s="28">
        <f t="shared" si="1"/>
        <v>304660</v>
      </c>
    </row>
    <row r="66" spans="1:24" ht="7.5" customHeight="1" x14ac:dyDescent="0.15">
      <c r="A66" s="42"/>
      <c r="B66" s="74"/>
      <c r="C66" s="84"/>
      <c r="D66" s="88" t="s">
        <v>141</v>
      </c>
      <c r="E66" s="30" t="s">
        <v>142</v>
      </c>
      <c r="F66" s="26">
        <v>24310</v>
      </c>
      <c r="G66" s="27">
        <v>2</v>
      </c>
      <c r="H66" s="28">
        <f t="shared" ref="H66:H72" si="31">SUM(F66:G66)</f>
        <v>24312</v>
      </c>
      <c r="I66" s="29">
        <v>89016</v>
      </c>
      <c r="J66" s="29">
        <v>536</v>
      </c>
      <c r="K66" s="26">
        <v>2341</v>
      </c>
      <c r="L66" s="28">
        <f t="shared" ref="L66:L72" si="32">SUM(H66:J66)</f>
        <v>113864</v>
      </c>
      <c r="M66" s="13"/>
      <c r="N66" s="74"/>
      <c r="O66" s="99" t="s">
        <v>143</v>
      </c>
      <c r="P66" s="79" t="s">
        <v>144</v>
      </c>
      <c r="Q66" s="80"/>
      <c r="R66" s="26">
        <v>106254</v>
      </c>
      <c r="S66" s="27">
        <v>11</v>
      </c>
      <c r="T66" s="28">
        <f t="shared" si="12"/>
        <v>106265</v>
      </c>
      <c r="U66" s="29">
        <v>299693</v>
      </c>
      <c r="V66" s="29">
        <v>1613</v>
      </c>
      <c r="W66" s="26">
        <v>2133</v>
      </c>
      <c r="X66" s="28">
        <f t="shared" si="1"/>
        <v>407571</v>
      </c>
    </row>
    <row r="67" spans="1:24" ht="7.5" customHeight="1" x14ac:dyDescent="0.15">
      <c r="A67" s="42"/>
      <c r="B67" s="74"/>
      <c r="C67" s="84"/>
      <c r="D67" s="89"/>
      <c r="E67" s="30" t="s">
        <v>145</v>
      </c>
      <c r="F67" s="26">
        <v>10022</v>
      </c>
      <c r="G67" s="27">
        <v>1</v>
      </c>
      <c r="H67" s="28">
        <f t="shared" si="31"/>
        <v>10023</v>
      </c>
      <c r="I67" s="29">
        <v>26906</v>
      </c>
      <c r="J67" s="29">
        <v>270</v>
      </c>
      <c r="K67" s="26">
        <v>1708</v>
      </c>
      <c r="L67" s="28">
        <f t="shared" si="32"/>
        <v>37199</v>
      </c>
      <c r="M67" s="13"/>
      <c r="N67" s="74"/>
      <c r="O67" s="84"/>
      <c r="P67" s="79" t="s">
        <v>146</v>
      </c>
      <c r="Q67" s="80"/>
      <c r="R67" s="31">
        <v>20213</v>
      </c>
      <c r="S67" s="32">
        <v>0</v>
      </c>
      <c r="T67" s="28">
        <f t="shared" si="12"/>
        <v>20213</v>
      </c>
      <c r="U67" s="33">
        <v>66233</v>
      </c>
      <c r="V67" s="33">
        <v>368</v>
      </c>
      <c r="W67" s="31">
        <v>569</v>
      </c>
      <c r="X67" s="28">
        <f t="shared" si="1"/>
        <v>86814</v>
      </c>
    </row>
    <row r="68" spans="1:24" ht="7.5" customHeight="1" x14ac:dyDescent="0.15">
      <c r="A68" s="42"/>
      <c r="B68" s="74"/>
      <c r="C68" s="84"/>
      <c r="D68" s="89"/>
      <c r="E68" s="30" t="s">
        <v>147</v>
      </c>
      <c r="F68" s="26">
        <v>15250</v>
      </c>
      <c r="G68" s="27">
        <v>0</v>
      </c>
      <c r="H68" s="28">
        <f t="shared" si="31"/>
        <v>15250</v>
      </c>
      <c r="I68" s="29">
        <v>52271</v>
      </c>
      <c r="J68" s="29">
        <v>485</v>
      </c>
      <c r="K68" s="26">
        <v>2238</v>
      </c>
      <c r="L68" s="28">
        <f t="shared" si="32"/>
        <v>68006</v>
      </c>
      <c r="M68" s="13"/>
      <c r="N68" s="74"/>
      <c r="O68" s="85"/>
      <c r="P68" s="79" t="s">
        <v>10</v>
      </c>
      <c r="Q68" s="80"/>
      <c r="R68" s="26">
        <f>SUM(R66:R67)</f>
        <v>126467</v>
      </c>
      <c r="S68" s="27">
        <f>SUM(S66:S67)</f>
        <v>11</v>
      </c>
      <c r="T68" s="28">
        <f t="shared" si="12"/>
        <v>126478</v>
      </c>
      <c r="U68" s="29">
        <f>SUM(U66:U67)</f>
        <v>365926</v>
      </c>
      <c r="V68" s="29">
        <f>SUM(V66:V67)</f>
        <v>1981</v>
      </c>
      <c r="W68" s="26">
        <f>SUM(W66:W67)</f>
        <v>2702</v>
      </c>
      <c r="X68" s="28">
        <f t="shared" si="1"/>
        <v>494385</v>
      </c>
    </row>
    <row r="69" spans="1:24" ht="7.5" customHeight="1" x14ac:dyDescent="0.15">
      <c r="A69" s="42"/>
      <c r="B69" s="74"/>
      <c r="C69" s="84"/>
      <c r="D69" s="90"/>
      <c r="E69" s="30" t="s">
        <v>10</v>
      </c>
      <c r="F69" s="40">
        <f>SUM(F66:F68)</f>
        <v>49582</v>
      </c>
      <c r="G69" s="27">
        <f>SUM(G66:G68)</f>
        <v>3</v>
      </c>
      <c r="H69" s="28">
        <f t="shared" si="31"/>
        <v>49585</v>
      </c>
      <c r="I69" s="26">
        <f t="shared" ref="I69:K69" si="33">SUM(I66:I68)</f>
        <v>168193</v>
      </c>
      <c r="J69" s="26">
        <f t="shared" si="33"/>
        <v>1291</v>
      </c>
      <c r="K69" s="26">
        <f t="shared" si="33"/>
        <v>6287</v>
      </c>
      <c r="L69" s="28">
        <f t="shared" si="32"/>
        <v>219069</v>
      </c>
      <c r="M69" s="13"/>
      <c r="N69" s="75"/>
      <c r="O69" s="103" t="s">
        <v>37</v>
      </c>
      <c r="P69" s="104"/>
      <c r="Q69" s="105"/>
      <c r="R69" s="34">
        <f>SUM(R57,R63:R65,R68,R60)</f>
        <v>683264</v>
      </c>
      <c r="S69" s="35">
        <f>SUM(S57,S63:S65,S68,S60)</f>
        <v>98</v>
      </c>
      <c r="T69" s="36">
        <f t="shared" si="12"/>
        <v>683362</v>
      </c>
      <c r="U69" s="34">
        <f t="shared" ref="U69:W69" si="34">SUM(U57,U63:U65,U68,U60)</f>
        <v>1903575</v>
      </c>
      <c r="V69" s="34">
        <f t="shared" si="34"/>
        <v>11268</v>
      </c>
      <c r="W69" s="34">
        <f t="shared" si="34"/>
        <v>18389</v>
      </c>
      <c r="X69" s="36">
        <f t="shared" si="1"/>
        <v>2598205</v>
      </c>
    </row>
    <row r="70" spans="1:24" ht="7.5" customHeight="1" x14ac:dyDescent="0.15">
      <c r="A70" s="42"/>
      <c r="B70" s="74"/>
      <c r="C70" s="84"/>
      <c r="D70" s="110" t="s">
        <v>148</v>
      </c>
      <c r="E70" s="30" t="s">
        <v>149</v>
      </c>
      <c r="F70" s="26">
        <v>77145</v>
      </c>
      <c r="G70" s="27">
        <v>4</v>
      </c>
      <c r="H70" s="28">
        <f t="shared" si="31"/>
        <v>77149</v>
      </c>
      <c r="I70" s="29">
        <v>178108</v>
      </c>
      <c r="J70" s="29">
        <v>962</v>
      </c>
      <c r="K70" s="26">
        <v>1484</v>
      </c>
      <c r="L70" s="28">
        <f t="shared" si="32"/>
        <v>256219</v>
      </c>
      <c r="M70" s="13"/>
      <c r="N70" s="73" t="s">
        <v>150</v>
      </c>
      <c r="O70" s="91" t="s">
        <v>151</v>
      </c>
      <c r="P70" s="92"/>
      <c r="Q70" s="93"/>
      <c r="R70" s="31">
        <v>89046</v>
      </c>
      <c r="S70" s="32">
        <v>12</v>
      </c>
      <c r="T70" s="39">
        <f t="shared" si="12"/>
        <v>89058</v>
      </c>
      <c r="U70" s="33">
        <v>210265</v>
      </c>
      <c r="V70" s="33">
        <v>1110</v>
      </c>
      <c r="W70" s="31">
        <v>1819</v>
      </c>
      <c r="X70" s="39">
        <f t="shared" si="1"/>
        <v>300433</v>
      </c>
    </row>
    <row r="71" spans="1:24" ht="7.5" customHeight="1" x14ac:dyDescent="0.15">
      <c r="A71" s="42"/>
      <c r="B71" s="74"/>
      <c r="C71" s="84"/>
      <c r="D71" s="111"/>
      <c r="E71" s="30" t="s">
        <v>152</v>
      </c>
      <c r="F71" s="26">
        <v>20148</v>
      </c>
      <c r="G71" s="27">
        <v>0</v>
      </c>
      <c r="H71" s="28">
        <f t="shared" si="31"/>
        <v>20148</v>
      </c>
      <c r="I71" s="29">
        <v>59445</v>
      </c>
      <c r="J71" s="29">
        <v>317</v>
      </c>
      <c r="K71" s="26">
        <v>736</v>
      </c>
      <c r="L71" s="28">
        <f t="shared" si="32"/>
        <v>79910</v>
      </c>
      <c r="M71" s="5"/>
      <c r="N71" s="74"/>
      <c r="O71" s="76" t="s">
        <v>153</v>
      </c>
      <c r="P71" s="79" t="s">
        <v>154</v>
      </c>
      <c r="Q71" s="80"/>
      <c r="R71" s="26">
        <v>69917</v>
      </c>
      <c r="S71" s="27">
        <v>19</v>
      </c>
      <c r="T71" s="28">
        <f t="shared" si="12"/>
        <v>69936</v>
      </c>
      <c r="U71" s="29">
        <v>172866</v>
      </c>
      <c r="V71" s="29">
        <v>1083</v>
      </c>
      <c r="W71" s="26">
        <v>1440</v>
      </c>
      <c r="X71" s="28">
        <f t="shared" si="1"/>
        <v>243885</v>
      </c>
    </row>
    <row r="72" spans="1:24" ht="7.5" customHeight="1" x14ac:dyDescent="0.15">
      <c r="A72" s="42"/>
      <c r="B72" s="74"/>
      <c r="C72" s="84"/>
      <c r="D72" s="112"/>
      <c r="E72" s="30" t="s">
        <v>10</v>
      </c>
      <c r="F72" s="40">
        <f>SUM(F70:F71)</f>
        <v>97293</v>
      </c>
      <c r="G72" s="27">
        <f>SUM(G70:G71)</f>
        <v>4</v>
      </c>
      <c r="H72" s="28">
        <f t="shared" si="31"/>
        <v>97297</v>
      </c>
      <c r="I72" s="26">
        <f>SUM(I70:I71)</f>
        <v>237553</v>
      </c>
      <c r="J72" s="26">
        <f>SUM(J70:J71)</f>
        <v>1279</v>
      </c>
      <c r="K72" s="26">
        <f>SUM(K70:K71)</f>
        <v>2220</v>
      </c>
      <c r="L72" s="28">
        <f t="shared" si="32"/>
        <v>336129</v>
      </c>
      <c r="M72" s="5"/>
      <c r="N72" s="74"/>
      <c r="O72" s="84"/>
      <c r="P72" s="79" t="s">
        <v>155</v>
      </c>
      <c r="Q72" s="80"/>
      <c r="R72" s="31">
        <v>30076</v>
      </c>
      <c r="S72" s="32">
        <v>10</v>
      </c>
      <c r="T72" s="28">
        <f t="shared" si="12"/>
        <v>30086</v>
      </c>
      <c r="U72" s="33">
        <v>107802</v>
      </c>
      <c r="V72" s="33">
        <v>672</v>
      </c>
      <c r="W72" s="31">
        <v>1352</v>
      </c>
      <c r="X72" s="39">
        <f t="shared" ref="X72:X73" si="35">SUM(T72:V72)</f>
        <v>138560</v>
      </c>
    </row>
    <row r="73" spans="1:24" ht="7.5" customHeight="1" x14ac:dyDescent="0.15">
      <c r="A73" s="42"/>
      <c r="B73" s="74"/>
      <c r="C73" s="84"/>
      <c r="D73" s="88" t="s">
        <v>156</v>
      </c>
      <c r="E73" s="30" t="s">
        <v>156</v>
      </c>
      <c r="F73" s="26">
        <v>14048</v>
      </c>
      <c r="G73" s="27">
        <v>5</v>
      </c>
      <c r="H73" s="28">
        <f t="shared" si="25"/>
        <v>14053</v>
      </c>
      <c r="I73" s="29">
        <v>53834</v>
      </c>
      <c r="J73" s="29">
        <v>322</v>
      </c>
      <c r="K73" s="26">
        <v>1079</v>
      </c>
      <c r="L73" s="28">
        <f t="shared" si="26"/>
        <v>68209</v>
      </c>
      <c r="M73" s="5"/>
      <c r="N73" s="74"/>
      <c r="O73" s="85"/>
      <c r="P73" s="79" t="s">
        <v>10</v>
      </c>
      <c r="Q73" s="80"/>
      <c r="R73" s="31">
        <f>SUM(R71:R72)</f>
        <v>99993</v>
      </c>
      <c r="S73" s="32">
        <f>SUM(S71:S72)</f>
        <v>29</v>
      </c>
      <c r="T73" s="28">
        <f t="shared" si="12"/>
        <v>100022</v>
      </c>
      <c r="U73" s="33">
        <f t="shared" ref="U73:W73" si="36">SUM(U71:U72)</f>
        <v>280668</v>
      </c>
      <c r="V73" s="33">
        <f t="shared" si="36"/>
        <v>1755</v>
      </c>
      <c r="W73" s="31">
        <f t="shared" si="36"/>
        <v>2792</v>
      </c>
      <c r="X73" s="39">
        <f t="shared" si="35"/>
        <v>382445</v>
      </c>
    </row>
    <row r="74" spans="1:24" ht="7.5" customHeight="1" x14ac:dyDescent="0.15">
      <c r="A74" s="42"/>
      <c r="B74" s="74"/>
      <c r="C74" s="84"/>
      <c r="D74" s="89"/>
      <c r="E74" s="30" t="s">
        <v>157</v>
      </c>
      <c r="F74" s="26">
        <v>17773</v>
      </c>
      <c r="G74" s="27">
        <v>1</v>
      </c>
      <c r="H74" s="28">
        <f t="shared" si="25"/>
        <v>17774</v>
      </c>
      <c r="I74" s="29">
        <v>66756</v>
      </c>
      <c r="J74" s="29">
        <v>456</v>
      </c>
      <c r="K74" s="26">
        <v>1919</v>
      </c>
      <c r="L74" s="28">
        <f t="shared" si="26"/>
        <v>84986</v>
      </c>
      <c r="M74" s="5"/>
      <c r="N74" s="74"/>
      <c r="O74" s="94" t="s">
        <v>158</v>
      </c>
      <c r="P74" s="95"/>
      <c r="Q74" s="80"/>
      <c r="R74" s="26">
        <v>148897</v>
      </c>
      <c r="S74" s="27">
        <v>30</v>
      </c>
      <c r="T74" s="28">
        <f t="shared" si="12"/>
        <v>148927</v>
      </c>
      <c r="U74" s="29">
        <v>368562</v>
      </c>
      <c r="V74" s="29">
        <v>2648</v>
      </c>
      <c r="W74" s="26">
        <v>3498</v>
      </c>
      <c r="X74" s="28">
        <f t="shared" si="1"/>
        <v>520137</v>
      </c>
    </row>
    <row r="75" spans="1:24" ht="7.5" customHeight="1" x14ac:dyDescent="0.15">
      <c r="A75" s="42"/>
      <c r="B75" s="74"/>
      <c r="C75" s="84"/>
      <c r="D75" s="89"/>
      <c r="E75" s="30" t="s">
        <v>159</v>
      </c>
      <c r="F75" s="45">
        <v>12994</v>
      </c>
      <c r="G75" s="46">
        <v>2</v>
      </c>
      <c r="H75" s="28">
        <f t="shared" si="25"/>
        <v>12996</v>
      </c>
      <c r="I75" s="48">
        <v>43635</v>
      </c>
      <c r="J75" s="48">
        <v>441</v>
      </c>
      <c r="K75" s="45">
        <v>2030</v>
      </c>
      <c r="L75" s="28">
        <f t="shared" si="26"/>
        <v>57072</v>
      </c>
      <c r="M75" s="5"/>
      <c r="N75" s="74"/>
      <c r="O75" s="94" t="s">
        <v>160</v>
      </c>
      <c r="P75" s="95"/>
      <c r="Q75" s="80"/>
      <c r="R75" s="26">
        <v>96406</v>
      </c>
      <c r="S75" s="27">
        <v>22</v>
      </c>
      <c r="T75" s="28">
        <f t="shared" si="12"/>
        <v>96428</v>
      </c>
      <c r="U75" s="29">
        <v>203091</v>
      </c>
      <c r="V75" s="29">
        <v>1218</v>
      </c>
      <c r="W75" s="26">
        <v>1723</v>
      </c>
      <c r="X75" s="28">
        <f t="shared" si="1"/>
        <v>300737</v>
      </c>
    </row>
    <row r="76" spans="1:24" ht="7.5" customHeight="1" x14ac:dyDescent="0.15">
      <c r="A76" s="42"/>
      <c r="B76" s="74"/>
      <c r="C76" s="85"/>
      <c r="D76" s="90"/>
      <c r="E76" s="30" t="s">
        <v>10</v>
      </c>
      <c r="F76" s="40">
        <f>SUM(F73:F75)</f>
        <v>44815</v>
      </c>
      <c r="G76" s="27">
        <f>SUM(G73:G75)</f>
        <v>8</v>
      </c>
      <c r="H76" s="28">
        <f t="shared" si="25"/>
        <v>44823</v>
      </c>
      <c r="I76" s="26">
        <f t="shared" ref="I76:K76" si="37">SUM(I73:I75)</f>
        <v>164225</v>
      </c>
      <c r="J76" s="26">
        <f t="shared" si="37"/>
        <v>1219</v>
      </c>
      <c r="K76" s="26">
        <f t="shared" si="37"/>
        <v>5028</v>
      </c>
      <c r="L76" s="28">
        <f t="shared" si="26"/>
        <v>210267</v>
      </c>
      <c r="M76" s="5"/>
      <c r="N76" s="75"/>
      <c r="O76" s="103" t="s">
        <v>37</v>
      </c>
      <c r="P76" s="104"/>
      <c r="Q76" s="105"/>
      <c r="R76" s="34">
        <f>SUM(R73:R75,R70)</f>
        <v>434342</v>
      </c>
      <c r="S76" s="37">
        <f>SUM(S73:S75,S70)</f>
        <v>93</v>
      </c>
      <c r="T76" s="36">
        <f t="shared" si="12"/>
        <v>434435</v>
      </c>
      <c r="U76" s="38">
        <f t="shared" ref="U76:W76" si="38">SUM(U73:U75,U70)</f>
        <v>1062586</v>
      </c>
      <c r="V76" s="38">
        <f t="shared" si="38"/>
        <v>6731</v>
      </c>
      <c r="W76" s="34">
        <f t="shared" si="38"/>
        <v>9832</v>
      </c>
      <c r="X76" s="36">
        <f t="shared" si="1"/>
        <v>1503752</v>
      </c>
    </row>
    <row r="77" spans="1:24" ht="7.5" customHeight="1" x14ac:dyDescent="0.15">
      <c r="A77" s="42"/>
      <c r="B77" s="74"/>
      <c r="C77" s="99" t="s">
        <v>161</v>
      </c>
      <c r="D77" s="101" t="s">
        <v>162</v>
      </c>
      <c r="E77" s="30" t="s">
        <v>163</v>
      </c>
      <c r="F77" s="45">
        <v>41349</v>
      </c>
      <c r="G77" s="46">
        <v>15</v>
      </c>
      <c r="H77" s="47">
        <f>SUM(F77:G77)</f>
        <v>41364</v>
      </c>
      <c r="I77" s="48">
        <v>41545</v>
      </c>
      <c r="J77" s="48">
        <v>1500</v>
      </c>
      <c r="K77" s="45">
        <v>7395</v>
      </c>
      <c r="L77" s="47">
        <f>SUM(H77:J77)</f>
        <v>84409</v>
      </c>
      <c r="M77" s="5"/>
      <c r="N77" s="73" t="s">
        <v>164</v>
      </c>
      <c r="O77" s="83" t="s">
        <v>165</v>
      </c>
      <c r="P77" s="108" t="s">
        <v>166</v>
      </c>
      <c r="Q77" s="93"/>
      <c r="R77" s="14">
        <v>107319</v>
      </c>
      <c r="S77" s="15">
        <v>5</v>
      </c>
      <c r="T77" s="16">
        <f t="shared" si="12"/>
        <v>107324</v>
      </c>
      <c r="U77" s="17">
        <v>391678</v>
      </c>
      <c r="V77" s="17">
        <v>2486</v>
      </c>
      <c r="W77" s="14">
        <v>9132</v>
      </c>
      <c r="X77" s="16">
        <f t="shared" si="1"/>
        <v>501488</v>
      </c>
    </row>
    <row r="78" spans="1:24" ht="7.5" customHeight="1" x14ac:dyDescent="0.15">
      <c r="A78" s="42"/>
      <c r="B78" s="74"/>
      <c r="C78" s="84"/>
      <c r="D78" s="101"/>
      <c r="E78" s="30" t="s">
        <v>167</v>
      </c>
      <c r="F78" s="45">
        <v>12560</v>
      </c>
      <c r="G78" s="46">
        <v>5</v>
      </c>
      <c r="H78" s="47">
        <f>SUM(F78:G78)</f>
        <v>12565</v>
      </c>
      <c r="I78" s="48">
        <v>15166</v>
      </c>
      <c r="J78" s="48">
        <v>429</v>
      </c>
      <c r="K78" s="45">
        <v>1925</v>
      </c>
      <c r="L78" s="47">
        <f>SUM(H78:J78)</f>
        <v>28160</v>
      </c>
      <c r="M78" s="5"/>
      <c r="N78" s="74"/>
      <c r="O78" s="84"/>
      <c r="P78" s="79" t="s">
        <v>168</v>
      </c>
      <c r="Q78" s="80"/>
      <c r="R78" s="26">
        <v>79897</v>
      </c>
      <c r="S78" s="27">
        <v>8</v>
      </c>
      <c r="T78" s="28">
        <f t="shared" si="12"/>
        <v>79905</v>
      </c>
      <c r="U78" s="29">
        <v>287108</v>
      </c>
      <c r="V78" s="29">
        <v>1376</v>
      </c>
      <c r="W78" s="26">
        <v>3068</v>
      </c>
      <c r="X78" s="28">
        <f t="shared" ref="X78:X88" si="39">SUM(T78:V78)</f>
        <v>368389</v>
      </c>
    </row>
    <row r="79" spans="1:24" ht="7.5" customHeight="1" x14ac:dyDescent="0.15">
      <c r="A79" s="42"/>
      <c r="B79" s="74"/>
      <c r="C79" s="84"/>
      <c r="D79" s="101"/>
      <c r="E79" s="30" t="s">
        <v>10</v>
      </c>
      <c r="F79" s="40">
        <f>SUM(F77:F78)</f>
        <v>53909</v>
      </c>
      <c r="G79" s="27">
        <f>SUM(G77:G78)</f>
        <v>20</v>
      </c>
      <c r="H79" s="28">
        <f>SUM(F79:G79)</f>
        <v>53929</v>
      </c>
      <c r="I79" s="40">
        <f>SUM(I77:I78)</f>
        <v>56711</v>
      </c>
      <c r="J79" s="40">
        <f>SUM(J77:J78)</f>
        <v>1929</v>
      </c>
      <c r="K79" s="40">
        <f>SUM(K77:K78)</f>
        <v>9320</v>
      </c>
      <c r="L79" s="47">
        <f>SUM(H79:J79)</f>
        <v>112569</v>
      </c>
      <c r="M79" s="5"/>
      <c r="N79" s="74"/>
      <c r="O79" s="84"/>
      <c r="P79" s="79" t="s">
        <v>169</v>
      </c>
      <c r="Q79" s="80"/>
      <c r="R79" s="26">
        <v>91609</v>
      </c>
      <c r="S79" s="27">
        <v>6</v>
      </c>
      <c r="T79" s="28">
        <f t="shared" si="12"/>
        <v>91615</v>
      </c>
      <c r="U79" s="29">
        <v>249793</v>
      </c>
      <c r="V79" s="29">
        <v>1240</v>
      </c>
      <c r="W79" s="26">
        <v>2123</v>
      </c>
      <c r="X79" s="28">
        <f t="shared" si="39"/>
        <v>342648</v>
      </c>
    </row>
    <row r="80" spans="1:24" ht="7.5" customHeight="1" x14ac:dyDescent="0.15">
      <c r="A80" s="42"/>
      <c r="B80" s="74"/>
      <c r="C80" s="84"/>
      <c r="D80" s="88" t="s">
        <v>170</v>
      </c>
      <c r="E80" s="30" t="s">
        <v>170</v>
      </c>
      <c r="F80" s="26">
        <v>35122</v>
      </c>
      <c r="G80" s="27">
        <v>6</v>
      </c>
      <c r="H80" s="28">
        <f t="shared" si="25"/>
        <v>35128</v>
      </c>
      <c r="I80" s="29">
        <v>45825</v>
      </c>
      <c r="J80" s="29">
        <v>1155</v>
      </c>
      <c r="K80" s="26">
        <v>5703</v>
      </c>
      <c r="L80" s="28">
        <f t="shared" si="26"/>
        <v>82108</v>
      </c>
      <c r="M80" s="5"/>
      <c r="N80" s="74"/>
      <c r="O80" s="85"/>
      <c r="P80" s="79" t="s">
        <v>171</v>
      </c>
      <c r="Q80" s="80"/>
      <c r="R80" s="26">
        <v>43320</v>
      </c>
      <c r="S80" s="27">
        <v>4</v>
      </c>
      <c r="T80" s="28">
        <f t="shared" si="12"/>
        <v>43324</v>
      </c>
      <c r="U80" s="29">
        <v>126010</v>
      </c>
      <c r="V80" s="29">
        <v>514</v>
      </c>
      <c r="W80" s="26">
        <v>973</v>
      </c>
      <c r="X80" s="28">
        <f t="shared" si="39"/>
        <v>169848</v>
      </c>
    </row>
    <row r="81" spans="1:24" ht="7.5" customHeight="1" x14ac:dyDescent="0.15">
      <c r="A81" s="42"/>
      <c r="B81" s="74"/>
      <c r="C81" s="84"/>
      <c r="D81" s="89"/>
      <c r="E81" s="30" t="s">
        <v>172</v>
      </c>
      <c r="F81" s="45">
        <v>7494</v>
      </c>
      <c r="G81" s="46">
        <v>2</v>
      </c>
      <c r="H81" s="47">
        <f>SUM(F81:G81)</f>
        <v>7496</v>
      </c>
      <c r="I81" s="48">
        <v>9914</v>
      </c>
      <c r="J81" s="48">
        <v>249</v>
      </c>
      <c r="K81" s="45">
        <v>1113</v>
      </c>
      <c r="L81" s="47">
        <f>SUM(H81:J81)</f>
        <v>17659</v>
      </c>
      <c r="M81" s="5"/>
      <c r="N81" s="74"/>
      <c r="O81" s="94" t="s">
        <v>173</v>
      </c>
      <c r="P81" s="95"/>
      <c r="Q81" s="80"/>
      <c r="R81" s="26">
        <v>89117</v>
      </c>
      <c r="S81" s="27">
        <v>15</v>
      </c>
      <c r="T81" s="28">
        <f t="shared" si="12"/>
        <v>89132</v>
      </c>
      <c r="U81" s="29">
        <v>251168</v>
      </c>
      <c r="V81" s="29">
        <v>1334</v>
      </c>
      <c r="W81" s="26">
        <v>1578</v>
      </c>
      <c r="X81" s="28">
        <f t="shared" si="39"/>
        <v>341634</v>
      </c>
    </row>
    <row r="82" spans="1:24" ht="7.5" customHeight="1" x14ac:dyDescent="0.15">
      <c r="A82" s="42"/>
      <c r="B82" s="74"/>
      <c r="C82" s="84"/>
      <c r="D82" s="89"/>
      <c r="E82" s="30" t="s">
        <v>174</v>
      </c>
      <c r="F82" s="45">
        <v>10145</v>
      </c>
      <c r="G82" s="46">
        <v>3</v>
      </c>
      <c r="H82" s="47">
        <f>SUM(F82:G82)</f>
        <v>10148</v>
      </c>
      <c r="I82" s="48">
        <v>14205</v>
      </c>
      <c r="J82" s="48">
        <v>346</v>
      </c>
      <c r="K82" s="45">
        <v>1948</v>
      </c>
      <c r="L82" s="47">
        <f>SUM(H82:J82)</f>
        <v>24699</v>
      </c>
      <c r="M82" s="5"/>
      <c r="N82" s="74"/>
      <c r="O82" s="99" t="s">
        <v>175</v>
      </c>
      <c r="P82" s="79" t="s">
        <v>176</v>
      </c>
      <c r="Q82" s="80"/>
      <c r="R82" s="26">
        <v>82967</v>
      </c>
      <c r="S82" s="27">
        <v>8</v>
      </c>
      <c r="T82" s="28">
        <f t="shared" si="12"/>
        <v>82975</v>
      </c>
      <c r="U82" s="29">
        <v>239627</v>
      </c>
      <c r="V82" s="29">
        <v>1284</v>
      </c>
      <c r="W82" s="26">
        <v>2257</v>
      </c>
      <c r="X82" s="28">
        <f t="shared" si="39"/>
        <v>323886</v>
      </c>
    </row>
    <row r="83" spans="1:24" ht="7.5" customHeight="1" x14ac:dyDescent="0.15">
      <c r="A83" s="42"/>
      <c r="B83" s="74"/>
      <c r="C83" s="84"/>
      <c r="D83" s="90"/>
      <c r="E83" s="30" t="s">
        <v>10</v>
      </c>
      <c r="F83" s="40">
        <f>SUM(F80:F82)</f>
        <v>52761</v>
      </c>
      <c r="G83" s="27">
        <f>SUM(G80:G82)</f>
        <v>11</v>
      </c>
      <c r="H83" s="28">
        <f>SUM(F83:G83)</f>
        <v>52772</v>
      </c>
      <c r="I83" s="40">
        <f t="shared" ref="I83:K83" si="40">SUM(I80:I82)</f>
        <v>69944</v>
      </c>
      <c r="J83" s="40">
        <f t="shared" si="40"/>
        <v>1750</v>
      </c>
      <c r="K83" s="40">
        <f t="shared" si="40"/>
        <v>8764</v>
      </c>
      <c r="L83" s="47">
        <f>SUM(H83:J83)</f>
        <v>124466</v>
      </c>
      <c r="M83" s="5"/>
      <c r="N83" s="74"/>
      <c r="O83" s="84"/>
      <c r="P83" s="79" t="s">
        <v>177</v>
      </c>
      <c r="Q83" s="80"/>
      <c r="R83" s="26">
        <v>41231</v>
      </c>
      <c r="S83" s="27">
        <v>4</v>
      </c>
      <c r="T83" s="28">
        <f t="shared" si="12"/>
        <v>41235</v>
      </c>
      <c r="U83" s="29">
        <v>109061</v>
      </c>
      <c r="V83" s="29">
        <v>491</v>
      </c>
      <c r="W83" s="26">
        <v>828</v>
      </c>
      <c r="X83" s="28">
        <f t="shared" si="39"/>
        <v>150787</v>
      </c>
    </row>
    <row r="84" spans="1:24" ht="7.5" customHeight="1" x14ac:dyDescent="0.15">
      <c r="A84" s="42"/>
      <c r="B84" s="74"/>
      <c r="C84" s="84"/>
      <c r="D84" s="88" t="s">
        <v>178</v>
      </c>
      <c r="E84" s="25" t="s">
        <v>178</v>
      </c>
      <c r="F84" s="45">
        <v>46525</v>
      </c>
      <c r="G84" s="46">
        <v>8</v>
      </c>
      <c r="H84" s="47">
        <f>SUM(F84:G84)</f>
        <v>46533</v>
      </c>
      <c r="I84" s="48">
        <v>72220</v>
      </c>
      <c r="J84" s="48">
        <v>1692</v>
      </c>
      <c r="K84" s="45">
        <v>8723</v>
      </c>
      <c r="L84" s="47">
        <f>SUM(H84:J84)</f>
        <v>120445</v>
      </c>
      <c r="M84" s="5"/>
      <c r="N84" s="74"/>
      <c r="O84" s="85"/>
      <c r="P84" s="79" t="s">
        <v>179</v>
      </c>
      <c r="Q84" s="80"/>
      <c r="R84" s="26">
        <v>12338</v>
      </c>
      <c r="S84" s="27">
        <v>0</v>
      </c>
      <c r="T84" s="28">
        <f t="shared" si="12"/>
        <v>12338</v>
      </c>
      <c r="U84" s="29">
        <v>20453</v>
      </c>
      <c r="V84" s="29">
        <v>187</v>
      </c>
      <c r="W84" s="26">
        <v>161</v>
      </c>
      <c r="X84" s="28">
        <f t="shared" si="39"/>
        <v>32978</v>
      </c>
    </row>
    <row r="85" spans="1:24" ht="7.5" customHeight="1" x14ac:dyDescent="0.15">
      <c r="A85" s="42"/>
      <c r="B85" s="74"/>
      <c r="C85" s="84"/>
      <c r="D85" s="89"/>
      <c r="E85" s="30" t="s">
        <v>180</v>
      </c>
      <c r="F85" s="45">
        <v>7570</v>
      </c>
      <c r="G85" s="46">
        <v>0</v>
      </c>
      <c r="H85" s="47">
        <f>SUM(F85:G85)</f>
        <v>7570</v>
      </c>
      <c r="I85" s="48">
        <v>8183</v>
      </c>
      <c r="J85" s="48">
        <v>563</v>
      </c>
      <c r="K85" s="45">
        <v>1973</v>
      </c>
      <c r="L85" s="47">
        <f>SUM(H85:J85)</f>
        <v>16316</v>
      </c>
      <c r="M85" s="49"/>
      <c r="N85" s="74"/>
      <c r="O85" s="94" t="s">
        <v>181</v>
      </c>
      <c r="P85" s="95"/>
      <c r="Q85" s="80"/>
      <c r="R85" s="26">
        <v>184656</v>
      </c>
      <c r="S85" s="27">
        <v>13</v>
      </c>
      <c r="T85" s="28">
        <f t="shared" si="12"/>
        <v>184669</v>
      </c>
      <c r="U85" s="29">
        <v>484262</v>
      </c>
      <c r="V85" s="29">
        <v>3370</v>
      </c>
      <c r="W85" s="26">
        <v>4012</v>
      </c>
      <c r="X85" s="28">
        <f t="shared" si="39"/>
        <v>672301</v>
      </c>
    </row>
    <row r="86" spans="1:24" ht="7.5" customHeight="1" x14ac:dyDescent="0.15">
      <c r="A86" s="42"/>
      <c r="B86" s="74"/>
      <c r="C86" s="84"/>
      <c r="D86" s="89"/>
      <c r="E86" s="30" t="s">
        <v>182</v>
      </c>
      <c r="F86" s="26">
        <v>9629</v>
      </c>
      <c r="G86" s="27">
        <v>5</v>
      </c>
      <c r="H86" s="28">
        <f t="shared" si="25"/>
        <v>9634</v>
      </c>
      <c r="I86" s="29">
        <v>18200</v>
      </c>
      <c r="J86" s="29">
        <v>332</v>
      </c>
      <c r="K86" s="26">
        <v>1914</v>
      </c>
      <c r="L86" s="28">
        <f t="shared" si="26"/>
        <v>28166</v>
      </c>
      <c r="M86" s="49"/>
      <c r="N86" s="74"/>
      <c r="O86" s="94" t="s">
        <v>183</v>
      </c>
      <c r="P86" s="95"/>
      <c r="Q86" s="80"/>
      <c r="R86" s="26">
        <v>124171</v>
      </c>
      <c r="S86" s="27">
        <v>14</v>
      </c>
      <c r="T86" s="28">
        <f t="shared" si="12"/>
        <v>124185</v>
      </c>
      <c r="U86" s="50">
        <v>324127</v>
      </c>
      <c r="V86" s="50">
        <v>1804</v>
      </c>
      <c r="W86" s="26">
        <v>2510</v>
      </c>
      <c r="X86" s="28">
        <f t="shared" si="39"/>
        <v>450116</v>
      </c>
    </row>
    <row r="87" spans="1:24" ht="7.5" customHeight="1" x14ac:dyDescent="0.15">
      <c r="A87" s="51"/>
      <c r="B87" s="74"/>
      <c r="C87" s="84"/>
      <c r="D87" s="90"/>
      <c r="E87" s="30" t="s">
        <v>10</v>
      </c>
      <c r="F87" s="40">
        <f>SUM(F84:F86)</f>
        <v>63724</v>
      </c>
      <c r="G87" s="27">
        <f>SUM(G84:G86)</f>
        <v>13</v>
      </c>
      <c r="H87" s="28">
        <f t="shared" si="25"/>
        <v>63737</v>
      </c>
      <c r="I87" s="40">
        <f t="shared" ref="I87:K87" si="41">SUM(I84:I86)</f>
        <v>98603</v>
      </c>
      <c r="J87" s="40">
        <f t="shared" si="41"/>
        <v>2587</v>
      </c>
      <c r="K87" s="40">
        <f t="shared" si="41"/>
        <v>12610</v>
      </c>
      <c r="L87" s="28">
        <f t="shared" si="26"/>
        <v>164927</v>
      </c>
      <c r="M87" s="49"/>
      <c r="N87" s="74"/>
      <c r="O87" s="94" t="s">
        <v>184</v>
      </c>
      <c r="P87" s="95"/>
      <c r="Q87" s="80"/>
      <c r="R87" s="26">
        <v>143485</v>
      </c>
      <c r="S87" s="27">
        <v>6</v>
      </c>
      <c r="T87" s="28">
        <f t="shared" si="12"/>
        <v>143491</v>
      </c>
      <c r="U87" s="50">
        <v>325298</v>
      </c>
      <c r="V87" s="50">
        <v>1717</v>
      </c>
      <c r="W87" s="52">
        <v>2130</v>
      </c>
      <c r="X87" s="28">
        <f t="shared" si="39"/>
        <v>470506</v>
      </c>
    </row>
    <row r="88" spans="1:24" ht="7.5" customHeight="1" x14ac:dyDescent="0.15">
      <c r="A88" s="5"/>
      <c r="B88" s="74"/>
      <c r="C88" s="84"/>
      <c r="D88" s="97" t="s">
        <v>185</v>
      </c>
      <c r="E88" s="98"/>
      <c r="F88" s="26">
        <v>48576</v>
      </c>
      <c r="G88" s="27">
        <v>13</v>
      </c>
      <c r="H88" s="28">
        <f t="shared" si="25"/>
        <v>48589</v>
      </c>
      <c r="I88" s="29">
        <v>150470</v>
      </c>
      <c r="J88" s="29">
        <v>1118</v>
      </c>
      <c r="K88" s="26">
        <v>4226</v>
      </c>
      <c r="L88" s="28">
        <f t="shared" si="26"/>
        <v>200177</v>
      </c>
      <c r="M88" s="49"/>
      <c r="N88" s="74"/>
      <c r="O88" s="114" t="s">
        <v>186</v>
      </c>
      <c r="P88" s="79" t="s">
        <v>187</v>
      </c>
      <c r="Q88" s="80"/>
      <c r="R88" s="26">
        <v>192840</v>
      </c>
      <c r="S88" s="27">
        <v>12</v>
      </c>
      <c r="T88" s="28">
        <f t="shared" si="12"/>
        <v>192852</v>
      </c>
      <c r="U88" s="50">
        <v>440284</v>
      </c>
      <c r="V88" s="50">
        <v>2203</v>
      </c>
      <c r="W88" s="52">
        <v>3312</v>
      </c>
      <c r="X88" s="28">
        <f t="shared" si="39"/>
        <v>635339</v>
      </c>
    </row>
    <row r="89" spans="1:24" ht="7.5" customHeight="1" x14ac:dyDescent="0.15">
      <c r="A89" s="5"/>
      <c r="B89" s="74"/>
      <c r="C89" s="85"/>
      <c r="D89" s="97" t="s">
        <v>188</v>
      </c>
      <c r="E89" s="98"/>
      <c r="F89" s="26">
        <v>76549</v>
      </c>
      <c r="G89" s="27">
        <v>22</v>
      </c>
      <c r="H89" s="28">
        <f t="shared" si="25"/>
        <v>76571</v>
      </c>
      <c r="I89" s="29">
        <v>197939</v>
      </c>
      <c r="J89" s="29">
        <v>1955</v>
      </c>
      <c r="K89" s="26">
        <v>9362</v>
      </c>
      <c r="L89" s="28">
        <f t="shared" si="26"/>
        <v>276465</v>
      </c>
      <c r="N89" s="74"/>
      <c r="O89" s="115"/>
      <c r="P89" s="116" t="s">
        <v>189</v>
      </c>
      <c r="Q89" s="117"/>
      <c r="R89" s="26">
        <f t="shared" ref="R89:W89" si="42">SUM(R101:R102)</f>
        <v>24499</v>
      </c>
      <c r="S89" s="27">
        <f t="shared" si="42"/>
        <v>0</v>
      </c>
      <c r="T89" s="28">
        <f>SUM(T101:T102)</f>
        <v>24499</v>
      </c>
      <c r="U89" s="50">
        <f>SUM(U101:U102)</f>
        <v>35696</v>
      </c>
      <c r="V89" s="50">
        <f t="shared" si="42"/>
        <v>275</v>
      </c>
      <c r="W89" s="52">
        <f t="shared" si="42"/>
        <v>403</v>
      </c>
      <c r="X89" s="28">
        <f>SUM(T89:V89)</f>
        <v>60470</v>
      </c>
    </row>
    <row r="90" spans="1:24" ht="7.5" customHeight="1" x14ac:dyDescent="0.15">
      <c r="A90" s="5"/>
      <c r="B90" s="74"/>
      <c r="C90" s="100" t="s">
        <v>190</v>
      </c>
      <c r="D90" s="110" t="s">
        <v>190</v>
      </c>
      <c r="E90" s="25" t="s">
        <v>191</v>
      </c>
      <c r="F90" s="26">
        <v>112652</v>
      </c>
      <c r="G90" s="27">
        <v>26</v>
      </c>
      <c r="H90" s="28">
        <f t="shared" si="25"/>
        <v>112678</v>
      </c>
      <c r="I90" s="29">
        <v>278059</v>
      </c>
      <c r="J90" s="29">
        <v>3626</v>
      </c>
      <c r="K90" s="26">
        <v>14070</v>
      </c>
      <c r="L90" s="28">
        <f t="shared" si="26"/>
        <v>394363</v>
      </c>
      <c r="N90" s="75"/>
      <c r="O90" s="103" t="s">
        <v>37</v>
      </c>
      <c r="P90" s="104"/>
      <c r="Q90" s="105"/>
      <c r="R90" s="34">
        <f>SUM(R77:R89)</f>
        <v>1217449</v>
      </c>
      <c r="S90" s="37">
        <f>SUM(S77:S89)</f>
        <v>95</v>
      </c>
      <c r="T90" s="36">
        <f t="shared" ref="T90:T95" si="43">SUM(R90:S90)</f>
        <v>1217544</v>
      </c>
      <c r="U90" s="44">
        <f>SUM(U77:U89)</f>
        <v>3284565</v>
      </c>
      <c r="V90" s="44">
        <f>SUM(V77:V89)</f>
        <v>18281</v>
      </c>
      <c r="W90" s="35">
        <f>SUM(W77:W89)</f>
        <v>32487</v>
      </c>
      <c r="X90" s="36">
        <f t="shared" ref="X90:X95" si="44">SUM(T90:V90)</f>
        <v>4520390</v>
      </c>
    </row>
    <row r="91" spans="1:24" ht="7.5" customHeight="1" x14ac:dyDescent="0.15">
      <c r="B91" s="74"/>
      <c r="C91" s="100"/>
      <c r="D91" s="111"/>
      <c r="E91" s="25" t="s">
        <v>192</v>
      </c>
      <c r="F91" s="26">
        <v>28619</v>
      </c>
      <c r="G91" s="27">
        <v>5</v>
      </c>
      <c r="H91" s="28">
        <f t="shared" si="25"/>
        <v>28624</v>
      </c>
      <c r="I91" s="29">
        <v>56271</v>
      </c>
      <c r="J91" s="29">
        <v>937</v>
      </c>
      <c r="K91" s="26">
        <v>4798</v>
      </c>
      <c r="L91" s="28">
        <f t="shared" si="26"/>
        <v>85832</v>
      </c>
      <c r="N91" s="73" t="s">
        <v>193</v>
      </c>
      <c r="O91" s="91" t="s">
        <v>194</v>
      </c>
      <c r="P91" s="92"/>
      <c r="Q91" s="93"/>
      <c r="R91" s="14">
        <v>120891</v>
      </c>
      <c r="S91" s="15">
        <v>3</v>
      </c>
      <c r="T91" s="16">
        <f t="shared" si="43"/>
        <v>120894</v>
      </c>
      <c r="U91" s="53">
        <v>437481</v>
      </c>
      <c r="V91" s="17">
        <v>2517</v>
      </c>
      <c r="W91" s="14">
        <v>2808</v>
      </c>
      <c r="X91" s="16">
        <f t="shared" si="44"/>
        <v>560892</v>
      </c>
    </row>
    <row r="92" spans="1:24" ht="7.5" customHeight="1" x14ac:dyDescent="0.15">
      <c r="B92" s="74"/>
      <c r="C92" s="100"/>
      <c r="D92" s="112"/>
      <c r="E92" s="25" t="s">
        <v>10</v>
      </c>
      <c r="F92" s="26">
        <f>SUM(F90:F91)</f>
        <v>141271</v>
      </c>
      <c r="G92" s="27">
        <f>SUM(G90:G91)</f>
        <v>31</v>
      </c>
      <c r="H92" s="28">
        <f t="shared" si="25"/>
        <v>141302</v>
      </c>
      <c r="I92" s="29">
        <f>SUM(I90:I91)</f>
        <v>334330</v>
      </c>
      <c r="J92" s="29">
        <f>SUM(J90:J91)</f>
        <v>4563</v>
      </c>
      <c r="K92" s="26">
        <f>SUM(K90:K91)</f>
        <v>18868</v>
      </c>
      <c r="L92" s="28">
        <f t="shared" si="26"/>
        <v>480195</v>
      </c>
      <c r="N92" s="74"/>
      <c r="O92" s="94" t="s">
        <v>195</v>
      </c>
      <c r="P92" s="95"/>
      <c r="Q92" s="80"/>
      <c r="R92" s="26">
        <v>11817</v>
      </c>
      <c r="S92" s="27">
        <v>0</v>
      </c>
      <c r="T92" s="28">
        <f t="shared" si="43"/>
        <v>11817</v>
      </c>
      <c r="U92" s="29">
        <v>22467</v>
      </c>
      <c r="V92" s="29">
        <v>237</v>
      </c>
      <c r="W92" s="26">
        <v>136</v>
      </c>
      <c r="X92" s="28">
        <f t="shared" si="44"/>
        <v>34521</v>
      </c>
    </row>
    <row r="93" spans="1:24" ht="7.5" customHeight="1" x14ac:dyDescent="0.15">
      <c r="B93" s="74"/>
      <c r="C93" s="100"/>
      <c r="D93" s="79" t="s">
        <v>196</v>
      </c>
      <c r="E93" s="80"/>
      <c r="F93" s="26">
        <v>75611</v>
      </c>
      <c r="G93" s="27">
        <v>10</v>
      </c>
      <c r="H93" s="28">
        <f t="shared" si="25"/>
        <v>75621</v>
      </c>
      <c r="I93" s="29">
        <v>228948</v>
      </c>
      <c r="J93" s="29">
        <v>1650</v>
      </c>
      <c r="K93" s="26">
        <v>4609</v>
      </c>
      <c r="L93" s="28">
        <f t="shared" si="26"/>
        <v>306219</v>
      </c>
      <c r="N93" s="74"/>
      <c r="O93" s="94" t="s">
        <v>197</v>
      </c>
      <c r="P93" s="95"/>
      <c r="Q93" s="80"/>
      <c r="R93" s="26">
        <v>11059</v>
      </c>
      <c r="S93" s="27">
        <v>0</v>
      </c>
      <c r="T93" s="28">
        <f t="shared" si="43"/>
        <v>11059</v>
      </c>
      <c r="U93" s="29">
        <v>19893</v>
      </c>
      <c r="V93" s="29">
        <v>191</v>
      </c>
      <c r="W93" s="26">
        <v>213</v>
      </c>
      <c r="X93" s="28">
        <f t="shared" si="44"/>
        <v>31143</v>
      </c>
    </row>
    <row r="94" spans="1:24" ht="7.5" customHeight="1" x14ac:dyDescent="0.15">
      <c r="B94" s="74"/>
      <c r="C94" s="100"/>
      <c r="D94" s="79" t="s">
        <v>198</v>
      </c>
      <c r="E94" s="80"/>
      <c r="F94" s="26">
        <v>67059</v>
      </c>
      <c r="G94" s="27">
        <v>20</v>
      </c>
      <c r="H94" s="28">
        <f t="shared" si="25"/>
        <v>67079</v>
      </c>
      <c r="I94" s="29">
        <v>205690</v>
      </c>
      <c r="J94" s="29">
        <v>1632</v>
      </c>
      <c r="K94" s="26">
        <v>6705</v>
      </c>
      <c r="L94" s="28">
        <f t="shared" si="26"/>
        <v>274401</v>
      </c>
      <c r="N94" s="75"/>
      <c r="O94" s="103" t="s">
        <v>37</v>
      </c>
      <c r="P94" s="104"/>
      <c r="Q94" s="105"/>
      <c r="R94" s="34">
        <f>SUM(R91:R93)</f>
        <v>143767</v>
      </c>
      <c r="S94" s="37">
        <f>SUM(S91:S93)</f>
        <v>3</v>
      </c>
      <c r="T94" s="36">
        <f t="shared" si="43"/>
        <v>143770</v>
      </c>
      <c r="U94" s="38">
        <f>SUM(U91:U93)</f>
        <v>479841</v>
      </c>
      <c r="V94" s="38">
        <f>SUM(V91:V93)</f>
        <v>2945</v>
      </c>
      <c r="W94" s="34">
        <f>SUM(W91:W93)</f>
        <v>3157</v>
      </c>
      <c r="X94" s="36">
        <f t="shared" si="44"/>
        <v>626556</v>
      </c>
    </row>
    <row r="95" spans="1:24" ht="7.5" customHeight="1" x14ac:dyDescent="0.15">
      <c r="B95" s="74"/>
      <c r="C95" s="100" t="s">
        <v>199</v>
      </c>
      <c r="D95" s="97" t="s">
        <v>200</v>
      </c>
      <c r="E95" s="98"/>
      <c r="F95" s="26">
        <v>98395</v>
      </c>
      <c r="G95" s="27">
        <v>23</v>
      </c>
      <c r="H95" s="28">
        <f t="shared" si="25"/>
        <v>98418</v>
      </c>
      <c r="I95" s="29">
        <v>206172</v>
      </c>
      <c r="J95" s="29">
        <v>1489</v>
      </c>
      <c r="K95" s="26">
        <v>2064</v>
      </c>
      <c r="L95" s="28">
        <f t="shared" si="26"/>
        <v>306079</v>
      </c>
      <c r="N95" s="120" t="s">
        <v>201</v>
      </c>
      <c r="O95" s="121"/>
      <c r="P95" s="121"/>
      <c r="Q95" s="122"/>
      <c r="R95" s="55">
        <f>SUM(F40,F19,F98,R16,R42,R56,R69,R76,R90,R94)</f>
        <v>8396291</v>
      </c>
      <c r="S95" s="55">
        <f>SUM(G40,G19,G98,S16,S42,S56,S69,S76,S90,S94)</f>
        <v>1195</v>
      </c>
      <c r="T95" s="56">
        <f t="shared" si="43"/>
        <v>8397486</v>
      </c>
      <c r="U95" s="57">
        <f t="shared" ref="U95:W95" si="45">SUM(I40,I19,I98,U16,U42,U56,U69,U76,U90,U94)</f>
        <v>23453517</v>
      </c>
      <c r="V95" s="57">
        <f t="shared" si="45"/>
        <v>159657</v>
      </c>
      <c r="W95" s="58">
        <f t="shared" si="45"/>
        <v>360094</v>
      </c>
      <c r="X95" s="56">
        <f t="shared" si="44"/>
        <v>32010660</v>
      </c>
    </row>
    <row r="96" spans="1:24" ht="7.5" customHeight="1" x14ac:dyDescent="0.15">
      <c r="B96" s="74"/>
      <c r="C96" s="100"/>
      <c r="D96" s="97" t="s">
        <v>202</v>
      </c>
      <c r="E96" s="98"/>
      <c r="F96" s="26">
        <v>11546</v>
      </c>
      <c r="G96" s="27">
        <v>4</v>
      </c>
      <c r="H96" s="28">
        <f t="shared" si="25"/>
        <v>11550</v>
      </c>
      <c r="I96" s="29">
        <v>27617</v>
      </c>
      <c r="J96" s="29">
        <v>214</v>
      </c>
      <c r="K96" s="26">
        <v>142</v>
      </c>
      <c r="L96" s="28">
        <f t="shared" si="26"/>
        <v>39381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ht="7.5" customHeight="1" x14ac:dyDescent="0.15">
      <c r="B97" s="74"/>
      <c r="C97" s="100"/>
      <c r="D97" s="97" t="s">
        <v>10</v>
      </c>
      <c r="E97" s="98"/>
      <c r="F97" s="40">
        <f>SUM(F95:F96)</f>
        <v>109941</v>
      </c>
      <c r="G97" s="27">
        <f>SUM(G95:G96)</f>
        <v>27</v>
      </c>
      <c r="H97" s="28">
        <f t="shared" si="25"/>
        <v>109968</v>
      </c>
      <c r="I97" s="26">
        <f>SUM(I95:I96)</f>
        <v>233789</v>
      </c>
      <c r="J97" s="26">
        <f>SUM(J95:J96)</f>
        <v>1703</v>
      </c>
      <c r="K97" s="26">
        <f>SUM(K95:K96)</f>
        <v>2206</v>
      </c>
      <c r="L97" s="28">
        <f t="shared" si="26"/>
        <v>345460</v>
      </c>
      <c r="N97" s="49"/>
      <c r="O97" s="49"/>
      <c r="P97" s="59"/>
      <c r="Q97" s="59"/>
      <c r="R97" s="60"/>
      <c r="S97" s="60"/>
      <c r="T97" s="60"/>
      <c r="U97" s="60"/>
      <c r="V97" s="60"/>
      <c r="W97" s="60"/>
      <c r="X97" s="60"/>
    </row>
    <row r="98" spans="2:24" ht="7.5" customHeight="1" x14ac:dyDescent="0.15">
      <c r="B98" s="75"/>
      <c r="C98" s="123" t="s">
        <v>37</v>
      </c>
      <c r="D98" s="123"/>
      <c r="E98" s="123"/>
      <c r="F98" s="43">
        <f>SUM(F41,F44,F47:F48,F52,F55,F58,F61:F62,F65,F69,F72,F76,F79,F83,F87:F89,F92:F94,F97)</f>
        <v>1954710</v>
      </c>
      <c r="G98" s="37">
        <f>SUM(G41,G44,G47:G48,G52,G55,G58,G61:G62,G65,G69,G72,G76,G79,G83,G87:G89,G92:G94,G97)</f>
        <v>334</v>
      </c>
      <c r="H98" s="36">
        <f t="shared" si="25"/>
        <v>1955044</v>
      </c>
      <c r="I98" s="34">
        <f t="shared" ref="I98:K98" si="46">SUM(I41,I44,I47:I48,I52,I55,I58,I61:I62,I65,I69,I72,I76,I79,I83,I87:I89,I92:I94,I97)</f>
        <v>5330926</v>
      </c>
      <c r="J98" s="34">
        <f t="shared" si="46"/>
        <v>40981</v>
      </c>
      <c r="K98" s="34">
        <f t="shared" si="46"/>
        <v>140002</v>
      </c>
      <c r="L98" s="36">
        <f t="shared" si="26"/>
        <v>7326951</v>
      </c>
      <c r="N98" s="49"/>
      <c r="O98" s="49"/>
      <c r="P98" s="59"/>
      <c r="Q98" s="59"/>
      <c r="R98" s="60"/>
      <c r="S98" s="60"/>
      <c r="T98" s="60"/>
      <c r="U98" s="60"/>
      <c r="V98" s="60"/>
      <c r="W98" s="60"/>
      <c r="X98" s="60"/>
    </row>
    <row r="99" spans="2:24" x14ac:dyDescent="0.15">
      <c r="B99" s="5"/>
      <c r="C99" s="5"/>
      <c r="D99" s="6"/>
      <c r="E99" s="6"/>
      <c r="F99" s="7"/>
      <c r="G99" s="7"/>
      <c r="H99" s="7"/>
      <c r="I99" s="7"/>
      <c r="J99" s="7"/>
      <c r="K99" s="7"/>
      <c r="L99" s="7"/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x14ac:dyDescent="0.15">
      <c r="B100" s="5"/>
      <c r="C100" s="5"/>
      <c r="D100" s="6"/>
      <c r="E100" s="6"/>
      <c r="F100" s="7"/>
      <c r="G100" s="7"/>
      <c r="H100" s="7"/>
      <c r="I100" s="7"/>
      <c r="J100" s="7"/>
      <c r="K100" s="7"/>
      <c r="L100" s="7"/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19.5" hidden="1" customHeight="1" x14ac:dyDescent="0.15">
      <c r="B101" s="5"/>
      <c r="C101" s="5"/>
      <c r="D101" s="6"/>
      <c r="E101" s="6"/>
      <c r="F101" s="7"/>
      <c r="G101" s="7"/>
      <c r="H101" s="7"/>
      <c r="I101" s="7"/>
      <c r="J101" s="7"/>
      <c r="K101" s="7"/>
      <c r="L101" s="7"/>
      <c r="N101" s="73" t="s">
        <v>203</v>
      </c>
      <c r="O101" s="118" t="s">
        <v>186</v>
      </c>
      <c r="P101" s="73" t="s">
        <v>204</v>
      </c>
      <c r="Q101" s="54" t="s">
        <v>186</v>
      </c>
      <c r="R101" s="61">
        <v>722</v>
      </c>
      <c r="S101" s="61">
        <v>0</v>
      </c>
      <c r="T101" s="61">
        <f>SUM(R101:S101)</f>
        <v>722</v>
      </c>
      <c r="U101" s="61">
        <v>316</v>
      </c>
      <c r="V101" s="61">
        <v>3</v>
      </c>
      <c r="W101" s="61">
        <v>12</v>
      </c>
      <c r="X101" s="61">
        <f t="shared" ref="X101:X102" si="47">SUM(T101:V101)</f>
        <v>1041</v>
      </c>
    </row>
    <row r="102" spans="2:24" hidden="1" x14ac:dyDescent="0.15">
      <c r="B102" s="5"/>
      <c r="C102" s="5"/>
      <c r="D102" s="6"/>
      <c r="E102" s="6"/>
      <c r="F102" s="7"/>
      <c r="G102" s="7"/>
      <c r="H102" s="7"/>
      <c r="I102" s="7"/>
      <c r="J102" s="7"/>
      <c r="K102" s="7"/>
      <c r="L102" s="7"/>
      <c r="N102" s="75"/>
      <c r="O102" s="119"/>
      <c r="P102" s="75"/>
      <c r="Q102" s="54" t="s">
        <v>205</v>
      </c>
      <c r="R102" s="61">
        <v>23777</v>
      </c>
      <c r="S102" s="61">
        <v>0</v>
      </c>
      <c r="T102" s="61">
        <f>SUM(R102:S102)</f>
        <v>23777</v>
      </c>
      <c r="U102" s="61">
        <v>35380</v>
      </c>
      <c r="V102" s="61">
        <v>272</v>
      </c>
      <c r="W102" s="61">
        <v>391</v>
      </c>
      <c r="X102" s="61">
        <f t="shared" si="47"/>
        <v>59429</v>
      </c>
    </row>
    <row r="103" spans="2:24" x14ac:dyDescent="0.15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P103" s="2"/>
      <c r="Q103" s="2"/>
      <c r="R103" s="2"/>
      <c r="S103" s="2"/>
      <c r="T103" s="2"/>
      <c r="U103" s="2"/>
    </row>
  </sheetData>
  <mergeCells count="186">
    <mergeCell ref="N101:N102"/>
    <mergeCell ref="O101:O102"/>
    <mergeCell ref="P101:P102"/>
    <mergeCell ref="C95:C97"/>
    <mergeCell ref="D95:E95"/>
    <mergeCell ref="N95:Q95"/>
    <mergeCell ref="D96:E96"/>
    <mergeCell ref="D97:E97"/>
    <mergeCell ref="C98:E98"/>
    <mergeCell ref="C90:C94"/>
    <mergeCell ref="D90:D92"/>
    <mergeCell ref="O90:Q90"/>
    <mergeCell ref="N91:N94"/>
    <mergeCell ref="O91:Q91"/>
    <mergeCell ref="O92:Q92"/>
    <mergeCell ref="D93:E93"/>
    <mergeCell ref="O93:Q93"/>
    <mergeCell ref="D94:E94"/>
    <mergeCell ref="O94:Q94"/>
    <mergeCell ref="N77:N90"/>
    <mergeCell ref="O77:O80"/>
    <mergeCell ref="P77:Q77"/>
    <mergeCell ref="P78:Q78"/>
    <mergeCell ref="P79:Q79"/>
    <mergeCell ref="C63:C76"/>
    <mergeCell ref="D63:D65"/>
    <mergeCell ref="P63:Q63"/>
    <mergeCell ref="O64:O65"/>
    <mergeCell ref="P64:Q64"/>
    <mergeCell ref="P65:Q65"/>
    <mergeCell ref="O87:Q87"/>
    <mergeCell ref="D88:E88"/>
    <mergeCell ref="O88:O89"/>
    <mergeCell ref="P88:Q88"/>
    <mergeCell ref="D89:E89"/>
    <mergeCell ref="P89:Q89"/>
    <mergeCell ref="D80:D83"/>
    <mergeCell ref="P80:Q80"/>
    <mergeCell ref="O81:Q81"/>
    <mergeCell ref="O82:O84"/>
    <mergeCell ref="P82:Q82"/>
    <mergeCell ref="P83:Q83"/>
    <mergeCell ref="D84:D87"/>
    <mergeCell ref="P84:Q84"/>
    <mergeCell ref="O85:Q85"/>
    <mergeCell ref="O86:Q86"/>
    <mergeCell ref="C77:C89"/>
    <mergeCell ref="D77:D79"/>
    <mergeCell ref="P61:Q61"/>
    <mergeCell ref="D62:E62"/>
    <mergeCell ref="P62:Q62"/>
    <mergeCell ref="P68:Q68"/>
    <mergeCell ref="O69:Q69"/>
    <mergeCell ref="D70:D72"/>
    <mergeCell ref="N70:N76"/>
    <mergeCell ref="O70:Q70"/>
    <mergeCell ref="O71:O73"/>
    <mergeCell ref="P71:Q71"/>
    <mergeCell ref="P72:Q72"/>
    <mergeCell ref="D73:D76"/>
    <mergeCell ref="P73:Q73"/>
    <mergeCell ref="D66:D69"/>
    <mergeCell ref="O66:O68"/>
    <mergeCell ref="P66:Q66"/>
    <mergeCell ref="P67:Q67"/>
    <mergeCell ref="O74:Q74"/>
    <mergeCell ref="O75:Q75"/>
    <mergeCell ref="O76:Q76"/>
    <mergeCell ref="D49:E49"/>
    <mergeCell ref="D50:E50"/>
    <mergeCell ref="O50:O52"/>
    <mergeCell ref="P50:Q50"/>
    <mergeCell ref="D51:E51"/>
    <mergeCell ref="P51:Q51"/>
    <mergeCell ref="D52:E52"/>
    <mergeCell ref="P52:Q52"/>
    <mergeCell ref="C53:C62"/>
    <mergeCell ref="D53:D55"/>
    <mergeCell ref="O53:Q53"/>
    <mergeCell ref="O54:O55"/>
    <mergeCell ref="P54:Q54"/>
    <mergeCell ref="P55:Q55"/>
    <mergeCell ref="D56:D58"/>
    <mergeCell ref="O56:Q56"/>
    <mergeCell ref="N57:N69"/>
    <mergeCell ref="O57:Q57"/>
    <mergeCell ref="O58:O60"/>
    <mergeCell ref="P58:Q58"/>
    <mergeCell ref="D59:D61"/>
    <mergeCell ref="P59:Q59"/>
    <mergeCell ref="P60:Q60"/>
    <mergeCell ref="O61:O63"/>
    <mergeCell ref="P39:Q39"/>
    <mergeCell ref="C40:E40"/>
    <mergeCell ref="P40:Q40"/>
    <mergeCell ref="B41:B98"/>
    <mergeCell ref="C41:C44"/>
    <mergeCell ref="D41:E41"/>
    <mergeCell ref="P41:Q41"/>
    <mergeCell ref="D42:D44"/>
    <mergeCell ref="B20:B40"/>
    <mergeCell ref="C20:C23"/>
    <mergeCell ref="D20:D22"/>
    <mergeCell ref="P20:Q20"/>
    <mergeCell ref="O42:Q42"/>
    <mergeCell ref="N43:N56"/>
    <mergeCell ref="O43:Q43"/>
    <mergeCell ref="O44:Q44"/>
    <mergeCell ref="C45:C48"/>
    <mergeCell ref="D45:D47"/>
    <mergeCell ref="O45:O49"/>
    <mergeCell ref="P45:Q45"/>
    <mergeCell ref="P46:Q46"/>
    <mergeCell ref="P47:P49"/>
    <mergeCell ref="D48:E48"/>
    <mergeCell ref="C49:C52"/>
    <mergeCell ref="O27:O36"/>
    <mergeCell ref="P27:Q27"/>
    <mergeCell ref="C28:C30"/>
    <mergeCell ref="D28:E28"/>
    <mergeCell ref="P28:Q28"/>
    <mergeCell ref="D29:E29"/>
    <mergeCell ref="P29:P32"/>
    <mergeCell ref="O21:O26"/>
    <mergeCell ref="P21:Q21"/>
    <mergeCell ref="P22:Q22"/>
    <mergeCell ref="D23:E23"/>
    <mergeCell ref="P23:P26"/>
    <mergeCell ref="C24:C27"/>
    <mergeCell ref="D30:E30"/>
    <mergeCell ref="C31:E31"/>
    <mergeCell ref="C32:C33"/>
    <mergeCell ref="D32:E32"/>
    <mergeCell ref="D33:E33"/>
    <mergeCell ref="P33:P36"/>
    <mergeCell ref="C34:C39"/>
    <mergeCell ref="D34:D38"/>
    <mergeCell ref="O37:O41"/>
    <mergeCell ref="P37:Q37"/>
    <mergeCell ref="P38:Q38"/>
    <mergeCell ref="O17:Q17"/>
    <mergeCell ref="D18:E18"/>
    <mergeCell ref="O18:O20"/>
    <mergeCell ref="P18:Q18"/>
    <mergeCell ref="C19:E19"/>
    <mergeCell ref="P19:Q19"/>
    <mergeCell ref="D24:E24"/>
    <mergeCell ref="D25:E25"/>
    <mergeCell ref="D26:E26"/>
    <mergeCell ref="O4:O7"/>
    <mergeCell ref="P4:Q4"/>
    <mergeCell ref="P5:P7"/>
    <mergeCell ref="B6:B19"/>
    <mergeCell ref="C6:E6"/>
    <mergeCell ref="C7:E7"/>
    <mergeCell ref="C8:E8"/>
    <mergeCell ref="O8:Q8"/>
    <mergeCell ref="C9:C11"/>
    <mergeCell ref="D9:E9"/>
    <mergeCell ref="O12:O15"/>
    <mergeCell ref="P12:Q12"/>
    <mergeCell ref="D13:E13"/>
    <mergeCell ref="P13:P15"/>
    <mergeCell ref="D14:E14"/>
    <mergeCell ref="C15:E15"/>
    <mergeCell ref="O9:O11"/>
    <mergeCell ref="P9:Q9"/>
    <mergeCell ref="D10:E10"/>
    <mergeCell ref="P10:Q10"/>
    <mergeCell ref="D11:E11"/>
    <mergeCell ref="P11:Q11"/>
    <mergeCell ref="O16:Q16"/>
    <mergeCell ref="D17:E17"/>
    <mergeCell ref="B1:L1"/>
    <mergeCell ref="F4:H4"/>
    <mergeCell ref="I4:I5"/>
    <mergeCell ref="J4:J5"/>
    <mergeCell ref="K4:L4"/>
    <mergeCell ref="N4:N16"/>
    <mergeCell ref="C12:C14"/>
    <mergeCell ref="D12:E12"/>
    <mergeCell ref="C16:C18"/>
    <mergeCell ref="D16:E16"/>
    <mergeCell ref="N17:N42"/>
    <mergeCell ref="D27:E27"/>
    <mergeCell ref="D39:E39"/>
  </mergeCells>
  <phoneticPr fontId="2"/>
  <printOptions horizontalCentered="1"/>
  <pageMargins left="0" right="0" top="0.19685039370078741" bottom="0.19685039370078741" header="0" footer="0"/>
  <pageSetup paperSize="9" scale="84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8F2EC-B944-4292-87A5-4E31DD600525}">
  <sheetPr>
    <pageSetUpPr fitToPage="1"/>
  </sheetPr>
  <dimension ref="A1:X107"/>
  <sheetViews>
    <sheetView topLeftCell="B1" zoomScaleNormal="100" zoomScaleSheetLayoutView="100" workbookViewId="0">
      <selection activeCell="AA33" sqref="AA33"/>
    </sheetView>
  </sheetViews>
  <sheetFormatPr defaultColWidth="9" defaultRowHeight="10.8" x14ac:dyDescent="0.15"/>
  <cols>
    <col min="1" max="1" width="0.21875" style="2" hidden="1" customWidth="1"/>
    <col min="2" max="2" width="2.77734375" style="2" customWidth="1"/>
    <col min="3" max="3" width="3.109375" style="2" customWidth="1"/>
    <col min="4" max="4" width="3.109375" style="62" customWidth="1"/>
    <col min="5" max="5" width="6.6640625" style="62" customWidth="1"/>
    <col min="6" max="6" width="9.109375" style="3" customWidth="1"/>
    <col min="7" max="7" width="7.109375" style="3" customWidth="1"/>
    <col min="8" max="10" width="9.109375" style="3" customWidth="1"/>
    <col min="11" max="12" width="8.109375" style="3" customWidth="1"/>
    <col min="13" max="13" width="3.77734375" style="2" customWidth="1"/>
    <col min="14" max="14" width="2.77734375" style="2" customWidth="1"/>
    <col min="15" max="15" width="3.109375" style="2" customWidth="1"/>
    <col min="16" max="16" width="3.109375" style="62" customWidth="1"/>
    <col min="17" max="17" width="6.6640625" style="62" customWidth="1"/>
    <col min="18" max="18" width="9.109375" style="3" customWidth="1"/>
    <col min="19" max="19" width="7.109375" style="3" customWidth="1"/>
    <col min="20" max="22" width="9.109375" style="3" customWidth="1"/>
    <col min="23" max="24" width="8.109375" style="3" customWidth="1"/>
    <col min="25" max="16384" width="9" style="2"/>
  </cols>
  <sheetData>
    <row r="1" spans="1:24" ht="17.25" customHeight="1" x14ac:dyDescent="0.2">
      <c r="A1" s="1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N1" s="3"/>
      <c r="O1" s="3"/>
      <c r="P1" s="3"/>
      <c r="Q1" s="3"/>
    </row>
    <row r="2" spans="1:24" s="5" customFormat="1" ht="6" customHeight="1" x14ac:dyDescent="0.15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.050000000000001" customHeight="1" x14ac:dyDescent="0.15">
      <c r="A3" s="4"/>
      <c r="B3" s="8" t="s">
        <v>206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67" t="s">
        <v>2</v>
      </c>
      <c r="G4" s="68"/>
      <c r="H4" s="69"/>
      <c r="I4" s="70" t="s">
        <v>3</v>
      </c>
      <c r="J4" s="71" t="s">
        <v>4</v>
      </c>
      <c r="K4" s="67" t="s">
        <v>5</v>
      </c>
      <c r="L4" s="72"/>
      <c r="N4" s="73" t="s">
        <v>6</v>
      </c>
      <c r="O4" s="83" t="s">
        <v>207</v>
      </c>
      <c r="P4" s="86" t="s">
        <v>6</v>
      </c>
      <c r="Q4" s="87"/>
      <c r="R4" s="14">
        <v>110381</v>
      </c>
      <c r="S4" s="15">
        <v>5</v>
      </c>
      <c r="T4" s="16">
        <f t="shared" ref="T4:T17" si="0">SUM(R4:S4)</f>
        <v>110386</v>
      </c>
      <c r="U4" s="17">
        <v>387236</v>
      </c>
      <c r="V4" s="17">
        <v>2222</v>
      </c>
      <c r="W4" s="14">
        <v>2654</v>
      </c>
      <c r="X4" s="16">
        <f t="shared" ref="X4:X48" si="1">SUM(T4:V4)</f>
        <v>499844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70"/>
      <c r="J5" s="71"/>
      <c r="K5" s="21" t="s">
        <v>11</v>
      </c>
      <c r="L5" s="24"/>
      <c r="N5" s="74"/>
      <c r="O5" s="84"/>
      <c r="P5" s="88" t="s">
        <v>12</v>
      </c>
      <c r="Q5" s="25" t="s">
        <v>13</v>
      </c>
      <c r="R5" s="26">
        <v>62092</v>
      </c>
      <c r="S5" s="27">
        <v>3</v>
      </c>
      <c r="T5" s="28">
        <f t="shared" si="0"/>
        <v>62095</v>
      </c>
      <c r="U5" s="29">
        <v>170949</v>
      </c>
      <c r="V5" s="29">
        <v>1137</v>
      </c>
      <c r="W5" s="26">
        <v>1076</v>
      </c>
      <c r="X5" s="28">
        <f t="shared" si="1"/>
        <v>234181</v>
      </c>
    </row>
    <row r="6" spans="1:24" s="13" customFormat="1" ht="7.5" customHeight="1" x14ac:dyDescent="0.2">
      <c r="A6" s="9"/>
      <c r="B6" s="73" t="s">
        <v>14</v>
      </c>
      <c r="C6" s="91" t="s">
        <v>15</v>
      </c>
      <c r="D6" s="92"/>
      <c r="E6" s="93"/>
      <c r="F6" s="14">
        <v>92062</v>
      </c>
      <c r="G6" s="15">
        <v>9</v>
      </c>
      <c r="H6" s="16">
        <f t="shared" ref="H6:H54" si="2">SUM(F6:G6)</f>
        <v>92071</v>
      </c>
      <c r="I6" s="17">
        <v>416510</v>
      </c>
      <c r="J6" s="17">
        <v>3623</v>
      </c>
      <c r="K6" s="14">
        <v>12247</v>
      </c>
      <c r="L6" s="16">
        <f t="shared" ref="L6:L54" si="3">SUM(H6:J6)</f>
        <v>512204</v>
      </c>
      <c r="N6" s="74"/>
      <c r="O6" s="84"/>
      <c r="P6" s="89"/>
      <c r="Q6" s="30" t="s">
        <v>16</v>
      </c>
      <c r="R6" s="26">
        <v>31397</v>
      </c>
      <c r="S6" s="27">
        <v>2</v>
      </c>
      <c r="T6" s="28">
        <f t="shared" si="0"/>
        <v>31399</v>
      </c>
      <c r="U6" s="29">
        <v>78729</v>
      </c>
      <c r="V6" s="29">
        <v>330</v>
      </c>
      <c r="W6" s="26">
        <v>528</v>
      </c>
      <c r="X6" s="28">
        <f t="shared" si="1"/>
        <v>110458</v>
      </c>
    </row>
    <row r="7" spans="1:24" s="13" customFormat="1" ht="7.5" customHeight="1" x14ac:dyDescent="0.2">
      <c r="A7" s="9"/>
      <c r="B7" s="74"/>
      <c r="C7" s="94" t="s">
        <v>17</v>
      </c>
      <c r="D7" s="95"/>
      <c r="E7" s="80"/>
      <c r="F7" s="26">
        <v>28560</v>
      </c>
      <c r="G7" s="27">
        <v>2</v>
      </c>
      <c r="H7" s="28">
        <f t="shared" si="2"/>
        <v>28562</v>
      </c>
      <c r="I7" s="29">
        <v>96603</v>
      </c>
      <c r="J7" s="29">
        <v>543</v>
      </c>
      <c r="K7" s="26">
        <v>1185</v>
      </c>
      <c r="L7" s="28">
        <f t="shared" si="3"/>
        <v>125708</v>
      </c>
      <c r="N7" s="74"/>
      <c r="O7" s="85"/>
      <c r="P7" s="90"/>
      <c r="Q7" s="30" t="s">
        <v>10</v>
      </c>
      <c r="R7" s="26">
        <f>SUM(R5:R6)</f>
        <v>93489</v>
      </c>
      <c r="S7" s="27">
        <f>SUM(S5:S6)</f>
        <v>5</v>
      </c>
      <c r="T7" s="28">
        <f t="shared" si="0"/>
        <v>93494</v>
      </c>
      <c r="U7" s="29">
        <f t="shared" ref="U7:W7" si="4">SUM(U5:U6)</f>
        <v>249678</v>
      </c>
      <c r="V7" s="29">
        <f t="shared" si="4"/>
        <v>1467</v>
      </c>
      <c r="W7" s="26">
        <f t="shared" si="4"/>
        <v>1604</v>
      </c>
      <c r="X7" s="28">
        <f t="shared" si="1"/>
        <v>344639</v>
      </c>
    </row>
    <row r="8" spans="1:24" s="13" customFormat="1" ht="7.5" customHeight="1" x14ac:dyDescent="0.2">
      <c r="A8" s="9"/>
      <c r="B8" s="74"/>
      <c r="C8" s="94" t="s">
        <v>18</v>
      </c>
      <c r="D8" s="95"/>
      <c r="E8" s="80"/>
      <c r="F8" s="26">
        <v>42170</v>
      </c>
      <c r="G8" s="27">
        <v>4</v>
      </c>
      <c r="H8" s="28">
        <f t="shared" si="2"/>
        <v>42174</v>
      </c>
      <c r="I8" s="29">
        <v>124497</v>
      </c>
      <c r="J8" s="29">
        <v>831</v>
      </c>
      <c r="K8" s="26">
        <v>1930</v>
      </c>
      <c r="L8" s="28">
        <f>SUM(H8:J8)</f>
        <v>167502</v>
      </c>
      <c r="N8" s="74"/>
      <c r="O8" s="96" t="s">
        <v>19</v>
      </c>
      <c r="P8" s="97"/>
      <c r="Q8" s="98"/>
      <c r="R8" s="26">
        <v>83996</v>
      </c>
      <c r="S8" s="27">
        <v>10</v>
      </c>
      <c r="T8" s="28">
        <f t="shared" si="0"/>
        <v>84006</v>
      </c>
      <c r="U8" s="29">
        <v>293354</v>
      </c>
      <c r="V8" s="29">
        <v>1284</v>
      </c>
      <c r="W8" s="26">
        <v>2153</v>
      </c>
      <c r="X8" s="28">
        <f t="shared" si="1"/>
        <v>378644</v>
      </c>
    </row>
    <row r="9" spans="1:24" s="13" customFormat="1" ht="7.5" customHeight="1" x14ac:dyDescent="0.2">
      <c r="A9" s="9"/>
      <c r="B9" s="74"/>
      <c r="C9" s="99" t="s">
        <v>20</v>
      </c>
      <c r="D9" s="79" t="s">
        <v>21</v>
      </c>
      <c r="E9" s="80"/>
      <c r="F9" s="26">
        <v>22186</v>
      </c>
      <c r="G9" s="27">
        <v>2</v>
      </c>
      <c r="H9" s="28">
        <f t="shared" si="2"/>
        <v>22188</v>
      </c>
      <c r="I9" s="29">
        <v>56695</v>
      </c>
      <c r="J9" s="29">
        <v>319</v>
      </c>
      <c r="K9" s="26">
        <v>612</v>
      </c>
      <c r="L9" s="28">
        <f t="shared" si="3"/>
        <v>79202</v>
      </c>
      <c r="N9" s="74"/>
      <c r="O9" s="100" t="s">
        <v>22</v>
      </c>
      <c r="P9" s="97" t="s">
        <v>23</v>
      </c>
      <c r="Q9" s="98"/>
      <c r="R9" s="26">
        <v>55072</v>
      </c>
      <c r="S9" s="27">
        <v>5</v>
      </c>
      <c r="T9" s="28">
        <f t="shared" si="0"/>
        <v>55077</v>
      </c>
      <c r="U9" s="29">
        <v>153332</v>
      </c>
      <c r="V9" s="29">
        <v>777</v>
      </c>
      <c r="W9" s="26">
        <v>1085</v>
      </c>
      <c r="X9" s="28">
        <f t="shared" si="1"/>
        <v>209186</v>
      </c>
    </row>
    <row r="10" spans="1:24" s="13" customFormat="1" ht="7.5" customHeight="1" x14ac:dyDescent="0.2">
      <c r="A10" s="9"/>
      <c r="B10" s="74"/>
      <c r="C10" s="84"/>
      <c r="D10" s="97" t="s">
        <v>24</v>
      </c>
      <c r="E10" s="98"/>
      <c r="F10" s="26">
        <v>6467</v>
      </c>
      <c r="G10" s="27">
        <v>1</v>
      </c>
      <c r="H10" s="28">
        <f>SUM(F10:G10)</f>
        <v>6468</v>
      </c>
      <c r="I10" s="29">
        <v>37796</v>
      </c>
      <c r="J10" s="29">
        <v>194</v>
      </c>
      <c r="K10" s="26">
        <v>454</v>
      </c>
      <c r="L10" s="28">
        <f>SUM(H10:J10)</f>
        <v>44458</v>
      </c>
      <c r="N10" s="74"/>
      <c r="O10" s="100"/>
      <c r="P10" s="97" t="s">
        <v>25</v>
      </c>
      <c r="Q10" s="98"/>
      <c r="R10" s="26">
        <v>28746</v>
      </c>
      <c r="S10" s="27">
        <v>9</v>
      </c>
      <c r="T10" s="28">
        <f t="shared" si="0"/>
        <v>28755</v>
      </c>
      <c r="U10" s="26">
        <v>130852</v>
      </c>
      <c r="V10" s="26">
        <v>744</v>
      </c>
      <c r="W10" s="26">
        <v>1644</v>
      </c>
      <c r="X10" s="28">
        <f t="shared" si="1"/>
        <v>160351</v>
      </c>
    </row>
    <row r="11" spans="1:24" s="13" customFormat="1" ht="7.5" customHeight="1" x14ac:dyDescent="0.2">
      <c r="A11" s="9"/>
      <c r="B11" s="74"/>
      <c r="C11" s="85"/>
      <c r="D11" s="97" t="s">
        <v>10</v>
      </c>
      <c r="E11" s="98"/>
      <c r="F11" s="26">
        <f>SUM(F9:F10)</f>
        <v>28653</v>
      </c>
      <c r="G11" s="27">
        <f>SUM(G9:G10)</f>
        <v>3</v>
      </c>
      <c r="H11" s="28">
        <f>SUM(F11:G11)</f>
        <v>28656</v>
      </c>
      <c r="I11" s="29">
        <f t="shared" ref="I11:K11" si="5">SUM(I9:I10)</f>
        <v>94491</v>
      </c>
      <c r="J11" s="29">
        <f t="shared" si="5"/>
        <v>513</v>
      </c>
      <c r="K11" s="26">
        <f t="shared" si="5"/>
        <v>1066</v>
      </c>
      <c r="L11" s="28">
        <f>SUM(H11:J11)</f>
        <v>123660</v>
      </c>
      <c r="N11" s="74"/>
      <c r="O11" s="100"/>
      <c r="P11" s="97" t="s">
        <v>10</v>
      </c>
      <c r="Q11" s="98"/>
      <c r="R11" s="26">
        <f>SUM(R9:R10)</f>
        <v>83818</v>
      </c>
      <c r="S11" s="27">
        <f>SUM(S9:S10)</f>
        <v>14</v>
      </c>
      <c r="T11" s="28">
        <f t="shared" si="0"/>
        <v>83832</v>
      </c>
      <c r="U11" s="29">
        <f t="shared" ref="U11:W11" si="6">SUM(U9:U10)</f>
        <v>284184</v>
      </c>
      <c r="V11" s="29">
        <f t="shared" si="6"/>
        <v>1521</v>
      </c>
      <c r="W11" s="26">
        <f t="shared" si="6"/>
        <v>2729</v>
      </c>
      <c r="X11" s="28">
        <f t="shared" si="1"/>
        <v>369537</v>
      </c>
    </row>
    <row r="12" spans="1:24" s="13" customFormat="1" ht="7.5" customHeight="1" x14ac:dyDescent="0.2">
      <c r="A12" s="9"/>
      <c r="B12" s="74"/>
      <c r="C12" s="76" t="s">
        <v>26</v>
      </c>
      <c r="D12" s="79" t="s">
        <v>27</v>
      </c>
      <c r="E12" s="80"/>
      <c r="F12" s="26">
        <v>16109</v>
      </c>
      <c r="G12" s="27">
        <v>1</v>
      </c>
      <c r="H12" s="28">
        <f t="shared" si="2"/>
        <v>16110</v>
      </c>
      <c r="I12" s="29">
        <v>58613</v>
      </c>
      <c r="J12" s="29">
        <v>291</v>
      </c>
      <c r="K12" s="26">
        <v>678</v>
      </c>
      <c r="L12" s="28">
        <f t="shared" si="3"/>
        <v>75014</v>
      </c>
      <c r="N12" s="74"/>
      <c r="O12" s="100" t="s">
        <v>208</v>
      </c>
      <c r="P12" s="97" t="s">
        <v>29</v>
      </c>
      <c r="Q12" s="98"/>
      <c r="R12" s="26">
        <v>151202</v>
      </c>
      <c r="S12" s="27">
        <v>28</v>
      </c>
      <c r="T12" s="28">
        <f t="shared" si="0"/>
        <v>151230</v>
      </c>
      <c r="U12" s="29">
        <v>296776</v>
      </c>
      <c r="V12" s="29">
        <v>2057</v>
      </c>
      <c r="W12" s="26">
        <v>2561</v>
      </c>
      <c r="X12" s="28">
        <f t="shared" si="1"/>
        <v>450063</v>
      </c>
    </row>
    <row r="13" spans="1:24" s="13" customFormat="1" ht="7.5" customHeight="1" x14ac:dyDescent="0.2">
      <c r="A13" s="9"/>
      <c r="B13" s="74"/>
      <c r="C13" s="77"/>
      <c r="D13" s="79" t="s">
        <v>30</v>
      </c>
      <c r="E13" s="80"/>
      <c r="F13" s="26">
        <v>5709</v>
      </c>
      <c r="G13" s="27">
        <v>0</v>
      </c>
      <c r="H13" s="28">
        <f t="shared" si="2"/>
        <v>5709</v>
      </c>
      <c r="I13" s="29">
        <v>10277</v>
      </c>
      <c r="J13" s="29">
        <v>69</v>
      </c>
      <c r="K13" s="26">
        <v>142</v>
      </c>
      <c r="L13" s="28">
        <f t="shared" si="3"/>
        <v>16055</v>
      </c>
      <c r="N13" s="74"/>
      <c r="O13" s="100"/>
      <c r="P13" s="101" t="s">
        <v>32</v>
      </c>
      <c r="Q13" s="30" t="s">
        <v>32</v>
      </c>
      <c r="R13" s="31">
        <v>82664</v>
      </c>
      <c r="S13" s="32">
        <v>12</v>
      </c>
      <c r="T13" s="28">
        <f t="shared" si="0"/>
        <v>82676</v>
      </c>
      <c r="U13" s="33">
        <v>164588</v>
      </c>
      <c r="V13" s="33">
        <v>1150</v>
      </c>
      <c r="W13" s="31">
        <v>1711</v>
      </c>
      <c r="X13" s="28">
        <f t="shared" si="1"/>
        <v>248414</v>
      </c>
    </row>
    <row r="14" spans="1:24" s="13" customFormat="1" ht="7.5" customHeight="1" x14ac:dyDescent="0.2">
      <c r="A14" s="9"/>
      <c r="B14" s="74"/>
      <c r="C14" s="78"/>
      <c r="D14" s="97" t="s">
        <v>10</v>
      </c>
      <c r="E14" s="98"/>
      <c r="F14" s="26">
        <f>SUM(F12:F13)</f>
        <v>21818</v>
      </c>
      <c r="G14" s="27">
        <f>SUM(G12:G13)</f>
        <v>1</v>
      </c>
      <c r="H14" s="28">
        <f t="shared" si="2"/>
        <v>21819</v>
      </c>
      <c r="I14" s="29">
        <f t="shared" ref="I14:J14" si="7">SUM(I12:I13)</f>
        <v>68890</v>
      </c>
      <c r="J14" s="29">
        <f t="shared" si="7"/>
        <v>360</v>
      </c>
      <c r="K14" s="26">
        <f>SUM(K12:K13)</f>
        <v>820</v>
      </c>
      <c r="L14" s="28">
        <f t="shared" si="3"/>
        <v>91069</v>
      </c>
      <c r="N14" s="74"/>
      <c r="O14" s="100"/>
      <c r="P14" s="102"/>
      <c r="Q14" s="30" t="s">
        <v>33</v>
      </c>
      <c r="R14" s="31">
        <v>25860</v>
      </c>
      <c r="S14" s="32">
        <v>7</v>
      </c>
      <c r="T14" s="28">
        <f t="shared" si="0"/>
        <v>25867</v>
      </c>
      <c r="U14" s="33">
        <v>58802</v>
      </c>
      <c r="V14" s="33">
        <v>357</v>
      </c>
      <c r="W14" s="31">
        <v>498</v>
      </c>
      <c r="X14" s="28">
        <f t="shared" si="1"/>
        <v>85026</v>
      </c>
    </row>
    <row r="15" spans="1:24" s="13" customFormat="1" ht="7.5" customHeight="1" x14ac:dyDescent="0.2">
      <c r="A15" s="9"/>
      <c r="B15" s="74"/>
      <c r="C15" s="99" t="s">
        <v>209</v>
      </c>
      <c r="D15" s="79" t="s">
        <v>210</v>
      </c>
      <c r="E15" s="80"/>
      <c r="F15" s="26">
        <v>8660</v>
      </c>
      <c r="G15" s="27">
        <v>1</v>
      </c>
      <c r="H15" s="28">
        <f t="shared" si="2"/>
        <v>8661</v>
      </c>
      <c r="I15" s="29">
        <v>41036</v>
      </c>
      <c r="J15" s="29">
        <v>195</v>
      </c>
      <c r="K15" s="26">
        <v>572</v>
      </c>
      <c r="L15" s="28">
        <f t="shared" si="3"/>
        <v>49892</v>
      </c>
      <c r="N15" s="74"/>
      <c r="O15" s="100"/>
      <c r="P15" s="102"/>
      <c r="Q15" s="30" t="s">
        <v>211</v>
      </c>
      <c r="R15" s="31">
        <v>15232</v>
      </c>
      <c r="S15" s="32">
        <v>1</v>
      </c>
      <c r="T15" s="28">
        <f t="shared" si="0"/>
        <v>15233</v>
      </c>
      <c r="U15" s="33">
        <v>34559</v>
      </c>
      <c r="V15" s="33">
        <v>161</v>
      </c>
      <c r="W15" s="31">
        <v>279</v>
      </c>
      <c r="X15" s="28">
        <f t="shared" si="1"/>
        <v>49953</v>
      </c>
    </row>
    <row r="16" spans="1:24" s="13" customFormat="1" ht="7.5" customHeight="1" x14ac:dyDescent="0.2">
      <c r="A16" s="9"/>
      <c r="B16" s="74"/>
      <c r="C16" s="84"/>
      <c r="D16" s="95" t="s">
        <v>212</v>
      </c>
      <c r="E16" s="80"/>
      <c r="F16" s="26">
        <v>18268</v>
      </c>
      <c r="G16" s="27">
        <v>2</v>
      </c>
      <c r="H16" s="28">
        <f>SUM(F16:G16)</f>
        <v>18270</v>
      </c>
      <c r="I16" s="29">
        <v>39043</v>
      </c>
      <c r="J16" s="29">
        <v>211</v>
      </c>
      <c r="K16" s="26">
        <v>465</v>
      </c>
      <c r="L16" s="28">
        <f t="shared" si="3"/>
        <v>57524</v>
      </c>
      <c r="N16" s="74"/>
      <c r="O16" s="100"/>
      <c r="P16" s="102"/>
      <c r="Q16" s="30" t="s">
        <v>213</v>
      </c>
      <c r="R16" s="31">
        <v>28068</v>
      </c>
      <c r="S16" s="32">
        <v>7</v>
      </c>
      <c r="T16" s="28">
        <f t="shared" si="0"/>
        <v>28075</v>
      </c>
      <c r="U16" s="33">
        <v>48528</v>
      </c>
      <c r="V16" s="33">
        <v>384</v>
      </c>
      <c r="W16" s="31">
        <v>393</v>
      </c>
      <c r="X16" s="28">
        <f>SUM(T16:V16)</f>
        <v>76987</v>
      </c>
    </row>
    <row r="17" spans="1:24" s="13" customFormat="1" ht="7.5" customHeight="1" x14ac:dyDescent="0.2">
      <c r="A17" s="9"/>
      <c r="B17" s="74"/>
      <c r="C17" s="85"/>
      <c r="D17" s="95" t="s">
        <v>10</v>
      </c>
      <c r="E17" s="80"/>
      <c r="F17" s="26">
        <f>SUM(F15:F16)</f>
        <v>26928</v>
      </c>
      <c r="G17" s="27">
        <f>SUM(G15:G16)</f>
        <v>3</v>
      </c>
      <c r="H17" s="28">
        <f t="shared" si="2"/>
        <v>26931</v>
      </c>
      <c r="I17" s="29">
        <f t="shared" ref="I17:K17" si="8">SUM(I15:I16)</f>
        <v>80079</v>
      </c>
      <c r="J17" s="29">
        <f t="shared" si="8"/>
        <v>406</v>
      </c>
      <c r="K17" s="26">
        <f t="shared" si="8"/>
        <v>1037</v>
      </c>
      <c r="L17" s="28">
        <f t="shared" si="3"/>
        <v>107416</v>
      </c>
      <c r="N17" s="74"/>
      <c r="O17" s="100"/>
      <c r="P17" s="102"/>
      <c r="Q17" s="30" t="s">
        <v>10</v>
      </c>
      <c r="R17" s="26">
        <f>SUM(R13:R16)</f>
        <v>151824</v>
      </c>
      <c r="S17" s="27">
        <f>SUM(S13:S16)</f>
        <v>27</v>
      </c>
      <c r="T17" s="28">
        <f t="shared" si="0"/>
        <v>151851</v>
      </c>
      <c r="U17" s="29">
        <f>SUM(U13:U16)</f>
        <v>306477</v>
      </c>
      <c r="V17" s="29">
        <f>SUM(V13:V16)</f>
        <v>2052</v>
      </c>
      <c r="W17" s="26">
        <f>SUM(W13:W16)</f>
        <v>2881</v>
      </c>
      <c r="X17" s="28">
        <f>SUM(T17:V17)</f>
        <v>460380</v>
      </c>
    </row>
    <row r="18" spans="1:24" s="13" customFormat="1" ht="7.5" customHeight="1" x14ac:dyDescent="0.2">
      <c r="A18" s="9"/>
      <c r="B18" s="74"/>
      <c r="C18" s="76" t="s">
        <v>35</v>
      </c>
      <c r="D18" s="79" t="s">
        <v>36</v>
      </c>
      <c r="E18" s="80"/>
      <c r="F18" s="26">
        <v>22337</v>
      </c>
      <c r="G18" s="27">
        <v>2</v>
      </c>
      <c r="H18" s="28">
        <f t="shared" si="2"/>
        <v>22339</v>
      </c>
      <c r="I18" s="29">
        <v>59093</v>
      </c>
      <c r="J18" s="29">
        <v>368</v>
      </c>
      <c r="K18" s="26">
        <v>669</v>
      </c>
      <c r="L18" s="28">
        <f t="shared" si="3"/>
        <v>81800</v>
      </c>
      <c r="N18" s="75"/>
      <c r="O18" s="103" t="s">
        <v>37</v>
      </c>
      <c r="P18" s="104"/>
      <c r="Q18" s="105"/>
      <c r="R18" s="34">
        <f>SUM(R4,R11:R12,R17,R7:R8)</f>
        <v>674710</v>
      </c>
      <c r="S18" s="35">
        <f>SUM(S4,S11:S12,S17,S7:S8)</f>
        <v>89</v>
      </c>
      <c r="T18" s="36">
        <f t="shared" ref="T18" si="9">SUM(R18:S18)</f>
        <v>674799</v>
      </c>
      <c r="U18" s="34">
        <f>SUM(U4,U11:U12,U17,U7:U8)</f>
        <v>1817705</v>
      </c>
      <c r="V18" s="34">
        <f>SUM(V4,V11:V12,V17,V7:V8)</f>
        <v>10603</v>
      </c>
      <c r="W18" s="34">
        <f>SUM(W4,W11:W12,W17,W7:W8)</f>
        <v>14582</v>
      </c>
      <c r="X18" s="36">
        <f t="shared" ref="X18" si="10">SUM(T18:V18)</f>
        <v>2503107</v>
      </c>
    </row>
    <row r="19" spans="1:24" s="13" customFormat="1" ht="7.5" customHeight="1" x14ac:dyDescent="0.2">
      <c r="A19" s="9"/>
      <c r="B19" s="74"/>
      <c r="C19" s="77"/>
      <c r="D19" s="79" t="s">
        <v>30</v>
      </c>
      <c r="E19" s="80"/>
      <c r="F19" s="26">
        <v>2809</v>
      </c>
      <c r="G19" s="27">
        <v>0</v>
      </c>
      <c r="H19" s="28">
        <f t="shared" si="2"/>
        <v>2809</v>
      </c>
      <c r="I19" s="29">
        <v>4257</v>
      </c>
      <c r="J19" s="29">
        <v>40</v>
      </c>
      <c r="K19" s="26">
        <v>56</v>
      </c>
      <c r="L19" s="28">
        <f t="shared" si="3"/>
        <v>7106</v>
      </c>
      <c r="N19" s="73" t="s">
        <v>38</v>
      </c>
      <c r="O19" s="91" t="s">
        <v>39</v>
      </c>
      <c r="P19" s="92"/>
      <c r="Q19" s="93"/>
      <c r="R19" s="26">
        <v>78741</v>
      </c>
      <c r="S19" s="27">
        <v>4</v>
      </c>
      <c r="T19" s="28">
        <f t="shared" ref="T19:T82" si="11">SUM(R19:S19)</f>
        <v>78745</v>
      </c>
      <c r="U19" s="29">
        <v>211667</v>
      </c>
      <c r="V19" s="29">
        <v>1172</v>
      </c>
      <c r="W19" s="26">
        <v>1407</v>
      </c>
      <c r="X19" s="28">
        <f t="shared" si="1"/>
        <v>291584</v>
      </c>
    </row>
    <row r="20" spans="1:24" s="13" customFormat="1" ht="7.5" customHeight="1" x14ac:dyDescent="0.2">
      <c r="A20" s="9"/>
      <c r="B20" s="74"/>
      <c r="C20" s="78"/>
      <c r="D20" s="97" t="s">
        <v>10</v>
      </c>
      <c r="E20" s="98"/>
      <c r="F20" s="26">
        <f>SUM(F18:F19)</f>
        <v>25146</v>
      </c>
      <c r="G20" s="27">
        <f>SUM(G18:G19)</f>
        <v>2</v>
      </c>
      <c r="H20" s="28">
        <f t="shared" si="2"/>
        <v>25148</v>
      </c>
      <c r="I20" s="29">
        <f t="shared" ref="I20:K20" si="12">SUM(I18:I19)</f>
        <v>63350</v>
      </c>
      <c r="J20" s="29">
        <f t="shared" si="12"/>
        <v>408</v>
      </c>
      <c r="K20" s="26">
        <f t="shared" si="12"/>
        <v>725</v>
      </c>
      <c r="L20" s="28">
        <f t="shared" si="3"/>
        <v>88906</v>
      </c>
      <c r="N20" s="74"/>
      <c r="O20" s="99" t="s">
        <v>40</v>
      </c>
      <c r="P20" s="79" t="s">
        <v>41</v>
      </c>
      <c r="Q20" s="80"/>
      <c r="R20" s="26">
        <v>150369</v>
      </c>
      <c r="S20" s="27">
        <v>27</v>
      </c>
      <c r="T20" s="28">
        <f t="shared" si="11"/>
        <v>150396</v>
      </c>
      <c r="U20" s="29">
        <v>478912</v>
      </c>
      <c r="V20" s="29">
        <v>2399</v>
      </c>
      <c r="W20" s="26">
        <v>4280</v>
      </c>
      <c r="X20" s="28">
        <f t="shared" si="1"/>
        <v>631707</v>
      </c>
    </row>
    <row r="21" spans="1:24" s="13" customFormat="1" ht="7.5" customHeight="1" x14ac:dyDescent="0.2">
      <c r="A21" s="9"/>
      <c r="B21" s="75"/>
      <c r="C21" s="103" t="s">
        <v>37</v>
      </c>
      <c r="D21" s="104"/>
      <c r="E21" s="105"/>
      <c r="F21" s="34">
        <f>SUM(F6:F8,F11,F14,F17,F20)</f>
        <v>265337</v>
      </c>
      <c r="G21" s="37">
        <f>SUM(G6:G8,G11,G14,G17,G20)</f>
        <v>24</v>
      </c>
      <c r="H21" s="36">
        <f>SUM(F21:G21)</f>
        <v>265361</v>
      </c>
      <c r="I21" s="38">
        <f>SUM(I6:I8,I11,I14,I17,I20)</f>
        <v>944420</v>
      </c>
      <c r="J21" s="38">
        <f>SUM(J6:J8,J11,J14,J17,J20)</f>
        <v>6684</v>
      </c>
      <c r="K21" s="34">
        <f>SUM(K6:K8,K11,K14,K17,K20)</f>
        <v>19010</v>
      </c>
      <c r="L21" s="36">
        <f>SUM(H21:J21)</f>
        <v>1216465</v>
      </c>
      <c r="N21" s="74"/>
      <c r="O21" s="84"/>
      <c r="P21" s="79" t="s">
        <v>42</v>
      </c>
      <c r="Q21" s="80"/>
      <c r="R21" s="26">
        <v>22401</v>
      </c>
      <c r="S21" s="27">
        <v>5</v>
      </c>
      <c r="T21" s="28">
        <f t="shared" si="11"/>
        <v>22406</v>
      </c>
      <c r="U21" s="29">
        <v>39266</v>
      </c>
      <c r="V21" s="29">
        <v>283</v>
      </c>
      <c r="W21" s="26">
        <v>281</v>
      </c>
      <c r="X21" s="28">
        <f t="shared" si="1"/>
        <v>61955</v>
      </c>
    </row>
    <row r="22" spans="1:24" s="13" customFormat="1" ht="7.5" customHeight="1" x14ac:dyDescent="0.2">
      <c r="A22" s="9"/>
      <c r="B22" s="73" t="s">
        <v>43</v>
      </c>
      <c r="C22" s="83" t="s">
        <v>214</v>
      </c>
      <c r="D22" s="101" t="s">
        <v>45</v>
      </c>
      <c r="E22" s="30" t="s">
        <v>46</v>
      </c>
      <c r="F22" s="26">
        <v>64115</v>
      </c>
      <c r="G22" s="27">
        <v>3</v>
      </c>
      <c r="H22" s="28">
        <f t="shared" si="2"/>
        <v>64118</v>
      </c>
      <c r="I22" s="29">
        <v>158103</v>
      </c>
      <c r="J22" s="29">
        <v>1161</v>
      </c>
      <c r="K22" s="26">
        <v>1298</v>
      </c>
      <c r="L22" s="28">
        <f t="shared" si="3"/>
        <v>223382</v>
      </c>
      <c r="N22" s="74"/>
      <c r="O22" s="85"/>
      <c r="P22" s="79" t="s">
        <v>10</v>
      </c>
      <c r="Q22" s="80"/>
      <c r="R22" s="26">
        <f>SUM(R20:R21)</f>
        <v>172770</v>
      </c>
      <c r="S22" s="27">
        <f>SUM(S20:S21)</f>
        <v>32</v>
      </c>
      <c r="T22" s="28">
        <f t="shared" si="11"/>
        <v>172802</v>
      </c>
      <c r="U22" s="29">
        <f t="shared" ref="U22:W22" si="13">SUM(U20:U21)</f>
        <v>518178</v>
      </c>
      <c r="V22" s="29">
        <f t="shared" si="13"/>
        <v>2682</v>
      </c>
      <c r="W22" s="26">
        <f t="shared" si="13"/>
        <v>4561</v>
      </c>
      <c r="X22" s="28">
        <f t="shared" si="1"/>
        <v>693662</v>
      </c>
    </row>
    <row r="23" spans="1:24" s="13" customFormat="1" ht="7.5" customHeight="1" x14ac:dyDescent="0.2">
      <c r="A23" s="9"/>
      <c r="B23" s="74"/>
      <c r="C23" s="84"/>
      <c r="D23" s="102"/>
      <c r="E23" s="30" t="s">
        <v>47</v>
      </c>
      <c r="F23" s="26">
        <v>18687</v>
      </c>
      <c r="G23" s="27">
        <v>0</v>
      </c>
      <c r="H23" s="28">
        <f t="shared" si="2"/>
        <v>18687</v>
      </c>
      <c r="I23" s="29">
        <v>46776</v>
      </c>
      <c r="J23" s="29">
        <v>324</v>
      </c>
      <c r="K23" s="26">
        <v>344</v>
      </c>
      <c r="L23" s="28">
        <f t="shared" si="3"/>
        <v>65787</v>
      </c>
      <c r="N23" s="74"/>
      <c r="O23" s="99" t="s">
        <v>48</v>
      </c>
      <c r="P23" s="79" t="s">
        <v>49</v>
      </c>
      <c r="Q23" s="80"/>
      <c r="R23" s="26">
        <v>75720</v>
      </c>
      <c r="S23" s="27">
        <v>17</v>
      </c>
      <c r="T23" s="28">
        <f t="shared" si="11"/>
        <v>75737</v>
      </c>
      <c r="U23" s="29">
        <v>271286</v>
      </c>
      <c r="V23" s="29">
        <v>1237</v>
      </c>
      <c r="W23" s="26">
        <v>2427</v>
      </c>
      <c r="X23" s="28">
        <f t="shared" si="1"/>
        <v>348260</v>
      </c>
    </row>
    <row r="24" spans="1:24" s="13" customFormat="1" ht="7.5" customHeight="1" x14ac:dyDescent="0.2">
      <c r="A24" s="9"/>
      <c r="B24" s="74"/>
      <c r="C24" s="84"/>
      <c r="D24" s="102"/>
      <c r="E24" s="30" t="s">
        <v>10</v>
      </c>
      <c r="F24" s="26">
        <f>SUM(F22:F23)</f>
        <v>82802</v>
      </c>
      <c r="G24" s="27">
        <f>SUM(G22:G23)</f>
        <v>3</v>
      </c>
      <c r="H24" s="28">
        <f t="shared" si="2"/>
        <v>82805</v>
      </c>
      <c r="I24" s="29">
        <f t="shared" ref="I24:K24" si="14">SUM(I22:I23)</f>
        <v>204879</v>
      </c>
      <c r="J24" s="29">
        <f t="shared" si="14"/>
        <v>1485</v>
      </c>
      <c r="K24" s="26">
        <f t="shared" si="14"/>
        <v>1642</v>
      </c>
      <c r="L24" s="28">
        <f t="shared" si="3"/>
        <v>289169</v>
      </c>
      <c r="N24" s="74"/>
      <c r="O24" s="84"/>
      <c r="P24" s="79" t="s">
        <v>50</v>
      </c>
      <c r="Q24" s="80"/>
      <c r="R24" s="31">
        <v>102972</v>
      </c>
      <c r="S24" s="32">
        <v>18</v>
      </c>
      <c r="T24" s="39">
        <f t="shared" si="11"/>
        <v>102990</v>
      </c>
      <c r="U24" s="33">
        <v>369870</v>
      </c>
      <c r="V24" s="33">
        <v>1322</v>
      </c>
      <c r="W24" s="31">
        <v>3579</v>
      </c>
      <c r="X24" s="39">
        <f t="shared" si="1"/>
        <v>474182</v>
      </c>
    </row>
    <row r="25" spans="1:24" s="13" customFormat="1" ht="7.5" customHeight="1" x14ac:dyDescent="0.2">
      <c r="A25" s="9"/>
      <c r="B25" s="74"/>
      <c r="C25" s="85"/>
      <c r="D25" s="79" t="s">
        <v>51</v>
      </c>
      <c r="E25" s="80"/>
      <c r="F25" s="26">
        <v>50813</v>
      </c>
      <c r="G25" s="27">
        <v>0</v>
      </c>
      <c r="H25" s="28">
        <f t="shared" si="2"/>
        <v>50813</v>
      </c>
      <c r="I25" s="29">
        <v>119376</v>
      </c>
      <c r="J25" s="29">
        <v>846</v>
      </c>
      <c r="K25" s="26">
        <v>937</v>
      </c>
      <c r="L25" s="28">
        <f t="shared" si="3"/>
        <v>171035</v>
      </c>
      <c r="N25" s="74"/>
      <c r="O25" s="84"/>
      <c r="P25" s="88" t="s">
        <v>52</v>
      </c>
      <c r="Q25" s="30" t="s">
        <v>52</v>
      </c>
      <c r="R25" s="31">
        <v>17382</v>
      </c>
      <c r="S25" s="32">
        <v>1</v>
      </c>
      <c r="T25" s="39">
        <f t="shared" si="11"/>
        <v>17383</v>
      </c>
      <c r="U25" s="33">
        <v>61216</v>
      </c>
      <c r="V25" s="33">
        <v>338</v>
      </c>
      <c r="W25" s="31">
        <v>726</v>
      </c>
      <c r="X25" s="39">
        <f t="shared" si="1"/>
        <v>78937</v>
      </c>
    </row>
    <row r="26" spans="1:24" s="13" customFormat="1" ht="7.5" customHeight="1" x14ac:dyDescent="0.2">
      <c r="A26" s="9"/>
      <c r="B26" s="74"/>
      <c r="C26" s="100" t="s">
        <v>215</v>
      </c>
      <c r="D26" s="106" t="s">
        <v>54</v>
      </c>
      <c r="E26" s="107"/>
      <c r="F26" s="26">
        <v>74535</v>
      </c>
      <c r="G26" s="27">
        <v>7</v>
      </c>
      <c r="H26" s="28">
        <f t="shared" si="2"/>
        <v>74542</v>
      </c>
      <c r="I26" s="29">
        <v>146859</v>
      </c>
      <c r="J26" s="29">
        <v>989</v>
      </c>
      <c r="K26" s="26">
        <v>1206</v>
      </c>
      <c r="L26" s="28">
        <f t="shared" si="3"/>
        <v>222390</v>
      </c>
      <c r="N26" s="74"/>
      <c r="O26" s="84"/>
      <c r="P26" s="89"/>
      <c r="Q26" s="30" t="s">
        <v>55</v>
      </c>
      <c r="R26" s="31">
        <v>36838</v>
      </c>
      <c r="S26" s="32">
        <v>5</v>
      </c>
      <c r="T26" s="39">
        <f t="shared" si="11"/>
        <v>36843</v>
      </c>
      <c r="U26" s="33">
        <v>91996</v>
      </c>
      <c r="V26" s="33">
        <v>563</v>
      </c>
      <c r="W26" s="31">
        <v>763</v>
      </c>
      <c r="X26" s="39">
        <f t="shared" si="1"/>
        <v>129402</v>
      </c>
    </row>
    <row r="27" spans="1:24" s="13" customFormat="1" ht="7.5" customHeight="1" x14ac:dyDescent="0.2">
      <c r="A27" s="9"/>
      <c r="B27" s="74"/>
      <c r="C27" s="100"/>
      <c r="D27" s="79" t="s">
        <v>56</v>
      </c>
      <c r="E27" s="80"/>
      <c r="F27" s="26">
        <v>31004</v>
      </c>
      <c r="G27" s="27">
        <v>2</v>
      </c>
      <c r="H27" s="28">
        <f t="shared" si="2"/>
        <v>31006</v>
      </c>
      <c r="I27" s="29">
        <v>99577</v>
      </c>
      <c r="J27" s="29">
        <v>567</v>
      </c>
      <c r="K27" s="26">
        <v>1209</v>
      </c>
      <c r="L27" s="28">
        <f t="shared" si="3"/>
        <v>131150</v>
      </c>
      <c r="N27" s="74"/>
      <c r="O27" s="84"/>
      <c r="P27" s="89"/>
      <c r="Q27" s="30" t="s">
        <v>57</v>
      </c>
      <c r="R27" s="31">
        <v>42697</v>
      </c>
      <c r="S27" s="27">
        <v>10</v>
      </c>
      <c r="T27" s="28">
        <f t="shared" si="11"/>
        <v>42707</v>
      </c>
      <c r="U27" s="29">
        <v>144898</v>
      </c>
      <c r="V27" s="29">
        <v>685</v>
      </c>
      <c r="W27" s="26">
        <v>1099</v>
      </c>
      <c r="X27" s="28">
        <f t="shared" si="1"/>
        <v>188290</v>
      </c>
    </row>
    <row r="28" spans="1:24" s="13" customFormat="1" ht="7.5" customHeight="1" x14ac:dyDescent="0.2">
      <c r="A28" s="9"/>
      <c r="B28" s="74"/>
      <c r="C28" s="100"/>
      <c r="D28" s="79" t="s">
        <v>58</v>
      </c>
      <c r="E28" s="80"/>
      <c r="F28" s="26">
        <v>35222</v>
      </c>
      <c r="G28" s="27">
        <v>1</v>
      </c>
      <c r="H28" s="28">
        <f t="shared" si="2"/>
        <v>35223</v>
      </c>
      <c r="I28" s="29">
        <v>72689</v>
      </c>
      <c r="J28" s="29">
        <v>359</v>
      </c>
      <c r="K28" s="26">
        <v>440</v>
      </c>
      <c r="L28" s="28">
        <f t="shared" si="3"/>
        <v>108271</v>
      </c>
      <c r="N28" s="74"/>
      <c r="O28" s="85"/>
      <c r="P28" s="90"/>
      <c r="Q28" s="30" t="s">
        <v>10</v>
      </c>
      <c r="R28" s="26">
        <f>SUM(R25:R27)</f>
        <v>96917</v>
      </c>
      <c r="S28" s="27">
        <f>SUM(S25:S27)</f>
        <v>16</v>
      </c>
      <c r="T28" s="39">
        <f t="shared" si="11"/>
        <v>96933</v>
      </c>
      <c r="U28" s="29">
        <f t="shared" ref="U28:W28" si="15">SUM(U25:U27)</f>
        <v>298110</v>
      </c>
      <c r="V28" s="29">
        <f t="shared" si="15"/>
        <v>1586</v>
      </c>
      <c r="W28" s="26">
        <f t="shared" si="15"/>
        <v>2588</v>
      </c>
      <c r="X28" s="39">
        <f t="shared" si="1"/>
        <v>396629</v>
      </c>
    </row>
    <row r="29" spans="1:24" s="13" customFormat="1" ht="7.5" customHeight="1" x14ac:dyDescent="0.2">
      <c r="A29" s="9"/>
      <c r="B29" s="74"/>
      <c r="C29" s="100"/>
      <c r="D29" s="81" t="s">
        <v>10</v>
      </c>
      <c r="E29" s="82"/>
      <c r="F29" s="40">
        <f>SUM(F26:F28)</f>
        <v>140761</v>
      </c>
      <c r="G29" s="27">
        <f>SUM(G26:G28)</f>
        <v>10</v>
      </c>
      <c r="H29" s="28">
        <f t="shared" si="2"/>
        <v>140771</v>
      </c>
      <c r="I29" s="29">
        <f>SUM(I26:I28)</f>
        <v>319125</v>
      </c>
      <c r="J29" s="29">
        <f>SUM(J26:J28)</f>
        <v>1915</v>
      </c>
      <c r="K29" s="26">
        <f>SUM(K26:K28)</f>
        <v>2855</v>
      </c>
      <c r="L29" s="28">
        <f>SUM(H29:J29)</f>
        <v>461811</v>
      </c>
      <c r="N29" s="74"/>
      <c r="O29" s="99" t="s">
        <v>59</v>
      </c>
      <c r="P29" s="79" t="s">
        <v>60</v>
      </c>
      <c r="Q29" s="80"/>
      <c r="R29" s="26">
        <v>130534</v>
      </c>
      <c r="S29" s="27">
        <v>30</v>
      </c>
      <c r="T29" s="28">
        <f t="shared" si="11"/>
        <v>130564</v>
      </c>
      <c r="U29" s="29">
        <v>510871</v>
      </c>
      <c r="V29" s="29">
        <v>3528</v>
      </c>
      <c r="W29" s="26">
        <v>10817</v>
      </c>
      <c r="X29" s="39">
        <f t="shared" si="1"/>
        <v>644963</v>
      </c>
    </row>
    <row r="30" spans="1:24" s="13" customFormat="1" ht="7.5" customHeight="1" x14ac:dyDescent="0.2">
      <c r="A30" s="9"/>
      <c r="B30" s="74"/>
      <c r="C30" s="99" t="s">
        <v>61</v>
      </c>
      <c r="D30" s="79" t="s">
        <v>62</v>
      </c>
      <c r="E30" s="80"/>
      <c r="F30" s="26">
        <v>121510</v>
      </c>
      <c r="G30" s="27">
        <v>9</v>
      </c>
      <c r="H30" s="28">
        <f t="shared" si="2"/>
        <v>121519</v>
      </c>
      <c r="I30" s="29">
        <v>326339</v>
      </c>
      <c r="J30" s="29">
        <v>2579</v>
      </c>
      <c r="K30" s="26">
        <v>2784</v>
      </c>
      <c r="L30" s="28">
        <f t="shared" si="3"/>
        <v>450437</v>
      </c>
      <c r="N30" s="74"/>
      <c r="O30" s="84"/>
      <c r="P30" s="79" t="s">
        <v>63</v>
      </c>
      <c r="Q30" s="80"/>
      <c r="R30" s="26">
        <v>66301</v>
      </c>
      <c r="S30" s="27">
        <v>9</v>
      </c>
      <c r="T30" s="28">
        <f t="shared" si="11"/>
        <v>66310</v>
      </c>
      <c r="U30" s="29">
        <v>186762</v>
      </c>
      <c r="V30" s="29">
        <v>765</v>
      </c>
      <c r="W30" s="26">
        <v>1774</v>
      </c>
      <c r="X30" s="39">
        <f t="shared" si="1"/>
        <v>253837</v>
      </c>
    </row>
    <row r="31" spans="1:24" s="13" customFormat="1" ht="7.5" customHeight="1" x14ac:dyDescent="0.2">
      <c r="A31" s="9"/>
      <c r="B31" s="74"/>
      <c r="C31" s="84"/>
      <c r="D31" s="79" t="s">
        <v>64</v>
      </c>
      <c r="E31" s="80"/>
      <c r="F31" s="26">
        <v>33920</v>
      </c>
      <c r="G31" s="27">
        <v>3</v>
      </c>
      <c r="H31" s="28">
        <f t="shared" si="2"/>
        <v>33923</v>
      </c>
      <c r="I31" s="29">
        <v>158885</v>
      </c>
      <c r="J31" s="29">
        <v>952</v>
      </c>
      <c r="K31" s="26">
        <v>3333</v>
      </c>
      <c r="L31" s="28">
        <f t="shared" si="3"/>
        <v>193760</v>
      </c>
      <c r="N31" s="74"/>
      <c r="O31" s="84"/>
      <c r="P31" s="88" t="s">
        <v>65</v>
      </c>
      <c r="Q31" s="30" t="s">
        <v>65</v>
      </c>
      <c r="R31" s="26">
        <v>46494</v>
      </c>
      <c r="S31" s="27">
        <v>9</v>
      </c>
      <c r="T31" s="28">
        <f t="shared" si="11"/>
        <v>46503</v>
      </c>
      <c r="U31" s="29">
        <v>168428</v>
      </c>
      <c r="V31" s="29">
        <v>791</v>
      </c>
      <c r="W31" s="26">
        <v>2426</v>
      </c>
      <c r="X31" s="39">
        <f t="shared" si="1"/>
        <v>215722</v>
      </c>
    </row>
    <row r="32" spans="1:24" s="13" customFormat="1" ht="7.5" customHeight="1" x14ac:dyDescent="0.2">
      <c r="A32" s="9"/>
      <c r="B32" s="74"/>
      <c r="C32" s="85"/>
      <c r="D32" s="79" t="s">
        <v>10</v>
      </c>
      <c r="E32" s="80"/>
      <c r="F32" s="40">
        <f>SUM(F30:F31)</f>
        <v>155430</v>
      </c>
      <c r="G32" s="27">
        <f>SUM(G30:G31)</f>
        <v>12</v>
      </c>
      <c r="H32" s="28">
        <f t="shared" si="2"/>
        <v>155442</v>
      </c>
      <c r="I32" s="26">
        <f>SUM(I30:I31)</f>
        <v>485224</v>
      </c>
      <c r="J32" s="26">
        <f>SUM(J30:J31)</f>
        <v>3531</v>
      </c>
      <c r="K32" s="26">
        <f>SUM(K30:K31)</f>
        <v>6117</v>
      </c>
      <c r="L32" s="28">
        <f t="shared" si="3"/>
        <v>644197</v>
      </c>
      <c r="N32" s="74"/>
      <c r="O32" s="84"/>
      <c r="P32" s="89"/>
      <c r="Q32" s="30" t="s">
        <v>66</v>
      </c>
      <c r="R32" s="26">
        <v>23612</v>
      </c>
      <c r="S32" s="27">
        <v>5</v>
      </c>
      <c r="T32" s="28">
        <f t="shared" si="11"/>
        <v>23617</v>
      </c>
      <c r="U32" s="29">
        <v>93336</v>
      </c>
      <c r="V32" s="29">
        <v>379</v>
      </c>
      <c r="W32" s="26">
        <v>1252</v>
      </c>
      <c r="X32" s="39">
        <f t="shared" si="1"/>
        <v>117332</v>
      </c>
    </row>
    <row r="33" spans="1:24" s="13" customFormat="1" ht="7.5" customHeight="1" x14ac:dyDescent="0.2">
      <c r="A33" s="41"/>
      <c r="B33" s="74"/>
      <c r="C33" s="94" t="s">
        <v>67</v>
      </c>
      <c r="D33" s="95"/>
      <c r="E33" s="80"/>
      <c r="F33" s="26">
        <v>117978</v>
      </c>
      <c r="G33" s="27">
        <v>6</v>
      </c>
      <c r="H33" s="28">
        <f t="shared" si="2"/>
        <v>117984</v>
      </c>
      <c r="I33" s="29">
        <v>250108</v>
      </c>
      <c r="J33" s="29">
        <v>1912</v>
      </c>
      <c r="K33" s="26">
        <v>2052</v>
      </c>
      <c r="L33" s="28">
        <f t="shared" si="3"/>
        <v>370004</v>
      </c>
      <c r="N33" s="74"/>
      <c r="O33" s="84"/>
      <c r="P33" s="89"/>
      <c r="Q33" s="30" t="s">
        <v>68</v>
      </c>
      <c r="R33" s="40">
        <v>25514</v>
      </c>
      <c r="S33" s="27">
        <v>12</v>
      </c>
      <c r="T33" s="28">
        <f t="shared" si="11"/>
        <v>25526</v>
      </c>
      <c r="U33" s="26">
        <v>84331</v>
      </c>
      <c r="V33" s="26">
        <v>448</v>
      </c>
      <c r="W33" s="26">
        <v>1082</v>
      </c>
      <c r="X33" s="28">
        <f t="shared" si="1"/>
        <v>110305</v>
      </c>
    </row>
    <row r="34" spans="1:24" s="13" customFormat="1" ht="7.5" customHeight="1" x14ac:dyDescent="0.2">
      <c r="A34" s="42"/>
      <c r="B34" s="74"/>
      <c r="C34" s="99" t="s">
        <v>69</v>
      </c>
      <c r="D34" s="79" t="s">
        <v>70</v>
      </c>
      <c r="E34" s="80"/>
      <c r="F34" s="26">
        <v>90830</v>
      </c>
      <c r="G34" s="27">
        <v>7</v>
      </c>
      <c r="H34" s="28">
        <f t="shared" si="2"/>
        <v>90837</v>
      </c>
      <c r="I34" s="29">
        <v>212383</v>
      </c>
      <c r="J34" s="29">
        <v>1558</v>
      </c>
      <c r="K34" s="26">
        <v>1636</v>
      </c>
      <c r="L34" s="28">
        <f t="shared" si="3"/>
        <v>304778</v>
      </c>
      <c r="N34" s="74"/>
      <c r="O34" s="84"/>
      <c r="P34" s="90"/>
      <c r="Q34" s="30" t="s">
        <v>10</v>
      </c>
      <c r="R34" s="26">
        <f>SUM(R31:R33)</f>
        <v>95620</v>
      </c>
      <c r="S34" s="27">
        <f>SUM(S31:S33)</f>
        <v>26</v>
      </c>
      <c r="T34" s="28">
        <f t="shared" si="11"/>
        <v>95646</v>
      </c>
      <c r="U34" s="29">
        <f t="shared" ref="U34:W34" si="16">SUM(U31:U33)</f>
        <v>346095</v>
      </c>
      <c r="V34" s="29">
        <f t="shared" si="16"/>
        <v>1618</v>
      </c>
      <c r="W34" s="26">
        <f t="shared" si="16"/>
        <v>4760</v>
      </c>
      <c r="X34" s="39">
        <f t="shared" si="1"/>
        <v>443359</v>
      </c>
    </row>
    <row r="35" spans="1:24" s="13" customFormat="1" ht="7.5" customHeight="1" x14ac:dyDescent="0.2">
      <c r="A35" s="42"/>
      <c r="B35" s="74"/>
      <c r="C35" s="85"/>
      <c r="D35" s="79" t="s">
        <v>71</v>
      </c>
      <c r="E35" s="80"/>
      <c r="F35" s="26">
        <v>32086</v>
      </c>
      <c r="G35" s="27">
        <v>2</v>
      </c>
      <c r="H35" s="28">
        <f t="shared" si="2"/>
        <v>32088</v>
      </c>
      <c r="I35" s="29">
        <v>75337</v>
      </c>
      <c r="J35" s="29">
        <v>698</v>
      </c>
      <c r="K35" s="26">
        <v>429</v>
      </c>
      <c r="L35" s="28">
        <f t="shared" si="3"/>
        <v>108123</v>
      </c>
      <c r="N35" s="74"/>
      <c r="O35" s="84"/>
      <c r="P35" s="88" t="s">
        <v>72</v>
      </c>
      <c r="Q35" s="30" t="s">
        <v>73</v>
      </c>
      <c r="R35" s="26">
        <v>42750</v>
      </c>
      <c r="S35" s="27">
        <v>10</v>
      </c>
      <c r="T35" s="28">
        <f t="shared" si="11"/>
        <v>42760</v>
      </c>
      <c r="U35" s="29">
        <v>192100</v>
      </c>
      <c r="V35" s="29">
        <v>995</v>
      </c>
      <c r="W35" s="26">
        <v>2935</v>
      </c>
      <c r="X35" s="39">
        <f t="shared" si="1"/>
        <v>235855</v>
      </c>
    </row>
    <row r="36" spans="1:24" s="13" customFormat="1" ht="7.5" customHeight="1" x14ac:dyDescent="0.2">
      <c r="A36" s="42"/>
      <c r="B36" s="74"/>
      <c r="C36" s="99" t="s">
        <v>75</v>
      </c>
      <c r="D36" s="88" t="s">
        <v>75</v>
      </c>
      <c r="E36" s="30" t="s">
        <v>75</v>
      </c>
      <c r="F36" s="26">
        <v>81362</v>
      </c>
      <c r="G36" s="27">
        <v>4</v>
      </c>
      <c r="H36" s="28">
        <f t="shared" si="2"/>
        <v>81366</v>
      </c>
      <c r="I36" s="29">
        <v>193349</v>
      </c>
      <c r="J36" s="29">
        <v>1223</v>
      </c>
      <c r="K36" s="26">
        <v>1354</v>
      </c>
      <c r="L36" s="28">
        <f t="shared" si="3"/>
        <v>275938</v>
      </c>
      <c r="N36" s="74"/>
      <c r="O36" s="84"/>
      <c r="P36" s="89"/>
      <c r="Q36" s="30" t="s">
        <v>76</v>
      </c>
      <c r="R36" s="26">
        <v>14276</v>
      </c>
      <c r="S36" s="27">
        <v>6</v>
      </c>
      <c r="T36" s="28">
        <f t="shared" si="11"/>
        <v>14282</v>
      </c>
      <c r="U36" s="29">
        <v>81319</v>
      </c>
      <c r="V36" s="29">
        <v>519</v>
      </c>
      <c r="W36" s="26">
        <v>1112</v>
      </c>
      <c r="X36" s="39">
        <f t="shared" si="1"/>
        <v>96120</v>
      </c>
    </row>
    <row r="37" spans="1:24" s="13" customFormat="1" ht="7.5" customHeight="1" x14ac:dyDescent="0.2">
      <c r="A37" s="42"/>
      <c r="B37" s="74"/>
      <c r="C37" s="84"/>
      <c r="D37" s="89"/>
      <c r="E37" s="30" t="s">
        <v>77</v>
      </c>
      <c r="F37" s="26">
        <v>34298</v>
      </c>
      <c r="G37" s="27">
        <v>2</v>
      </c>
      <c r="H37" s="28">
        <f t="shared" si="2"/>
        <v>34300</v>
      </c>
      <c r="I37" s="29">
        <v>61533</v>
      </c>
      <c r="J37" s="29">
        <v>783</v>
      </c>
      <c r="K37" s="26">
        <v>583</v>
      </c>
      <c r="L37" s="28">
        <f t="shared" si="3"/>
        <v>96616</v>
      </c>
      <c r="N37" s="74"/>
      <c r="O37" s="84"/>
      <c r="P37" s="89"/>
      <c r="Q37" s="30" t="s">
        <v>78</v>
      </c>
      <c r="R37" s="26">
        <v>10814</v>
      </c>
      <c r="S37" s="27">
        <v>3</v>
      </c>
      <c r="T37" s="28">
        <f t="shared" si="11"/>
        <v>10817</v>
      </c>
      <c r="U37" s="29">
        <v>56265</v>
      </c>
      <c r="V37" s="29">
        <v>258</v>
      </c>
      <c r="W37" s="26">
        <v>701</v>
      </c>
      <c r="X37" s="28">
        <f t="shared" si="1"/>
        <v>67340</v>
      </c>
    </row>
    <row r="38" spans="1:24" s="13" customFormat="1" ht="7.5" customHeight="1" x14ac:dyDescent="0.2">
      <c r="A38" s="42"/>
      <c r="B38" s="74"/>
      <c r="C38" s="84"/>
      <c r="D38" s="89"/>
      <c r="E38" s="30" t="s">
        <v>79</v>
      </c>
      <c r="F38" s="26">
        <v>22517</v>
      </c>
      <c r="G38" s="27">
        <v>0</v>
      </c>
      <c r="H38" s="28">
        <f t="shared" si="2"/>
        <v>22517</v>
      </c>
      <c r="I38" s="29">
        <v>75626</v>
      </c>
      <c r="J38" s="29">
        <v>506</v>
      </c>
      <c r="K38" s="26">
        <v>962</v>
      </c>
      <c r="L38" s="28">
        <f t="shared" si="3"/>
        <v>98649</v>
      </c>
      <c r="N38" s="74"/>
      <c r="O38" s="85"/>
      <c r="P38" s="90"/>
      <c r="Q38" s="30" t="s">
        <v>10</v>
      </c>
      <c r="R38" s="26">
        <f>SUM(R35:R37)</f>
        <v>67840</v>
      </c>
      <c r="S38" s="27">
        <f>SUM(S35:S37)</f>
        <v>19</v>
      </c>
      <c r="T38" s="28">
        <f t="shared" si="11"/>
        <v>67859</v>
      </c>
      <c r="U38" s="29">
        <f t="shared" ref="U38:W38" si="17">SUM(U35:U37)</f>
        <v>329684</v>
      </c>
      <c r="V38" s="29">
        <f t="shared" si="17"/>
        <v>1772</v>
      </c>
      <c r="W38" s="26">
        <f t="shared" si="17"/>
        <v>4748</v>
      </c>
      <c r="X38" s="39">
        <f t="shared" si="1"/>
        <v>399315</v>
      </c>
    </row>
    <row r="39" spans="1:24" s="13" customFormat="1" ht="7.5" customHeight="1" x14ac:dyDescent="0.2">
      <c r="A39" s="42"/>
      <c r="B39" s="74"/>
      <c r="C39" s="84"/>
      <c r="D39" s="89"/>
      <c r="E39" s="30" t="s">
        <v>80</v>
      </c>
      <c r="F39" s="40">
        <v>12073</v>
      </c>
      <c r="G39" s="27">
        <v>0</v>
      </c>
      <c r="H39" s="28">
        <f t="shared" si="2"/>
        <v>12073</v>
      </c>
      <c r="I39" s="40">
        <v>27825</v>
      </c>
      <c r="J39" s="40">
        <v>202</v>
      </c>
      <c r="K39" s="26">
        <v>237</v>
      </c>
      <c r="L39" s="28">
        <f t="shared" si="3"/>
        <v>40100</v>
      </c>
      <c r="N39" s="74"/>
      <c r="O39" s="99" t="s">
        <v>81</v>
      </c>
      <c r="P39" s="79" t="s">
        <v>82</v>
      </c>
      <c r="Q39" s="80"/>
      <c r="R39" s="26">
        <v>100964</v>
      </c>
      <c r="S39" s="27">
        <v>8</v>
      </c>
      <c r="T39" s="28">
        <f t="shared" ref="T39:T41" si="18">SUM(R39:S39)</f>
        <v>100972</v>
      </c>
      <c r="U39" s="29">
        <v>271794</v>
      </c>
      <c r="V39" s="29">
        <v>1932</v>
      </c>
      <c r="W39" s="26">
        <v>2357</v>
      </c>
      <c r="X39" s="39">
        <f t="shared" si="1"/>
        <v>374698</v>
      </c>
    </row>
    <row r="40" spans="1:24" s="13" customFormat="1" ht="7.5" customHeight="1" x14ac:dyDescent="0.2">
      <c r="A40" s="42"/>
      <c r="B40" s="74"/>
      <c r="C40" s="84"/>
      <c r="D40" s="90"/>
      <c r="E40" s="30" t="s">
        <v>10</v>
      </c>
      <c r="F40" s="40">
        <f>SUM(F36:F39)</f>
        <v>150250</v>
      </c>
      <c r="G40" s="27">
        <f>SUM(G36:G39)</f>
        <v>6</v>
      </c>
      <c r="H40" s="28">
        <f t="shared" si="2"/>
        <v>150256</v>
      </c>
      <c r="I40" s="26">
        <f>SUM(I36:I39)</f>
        <v>358333</v>
      </c>
      <c r="J40" s="26">
        <f>SUM(J36:J39)</f>
        <v>2714</v>
      </c>
      <c r="K40" s="26">
        <f>SUM(K36:K39)</f>
        <v>3136</v>
      </c>
      <c r="L40" s="28">
        <f t="shared" si="3"/>
        <v>511303</v>
      </c>
      <c r="N40" s="74"/>
      <c r="O40" s="84"/>
      <c r="P40" s="79" t="s">
        <v>83</v>
      </c>
      <c r="Q40" s="80"/>
      <c r="R40" s="26">
        <v>23517</v>
      </c>
      <c r="S40" s="27">
        <v>6</v>
      </c>
      <c r="T40" s="28">
        <f t="shared" si="18"/>
        <v>23523</v>
      </c>
      <c r="U40" s="29">
        <v>71913</v>
      </c>
      <c r="V40" s="29">
        <v>335</v>
      </c>
      <c r="W40" s="26">
        <v>779</v>
      </c>
      <c r="X40" s="39">
        <f t="shared" si="1"/>
        <v>95771</v>
      </c>
    </row>
    <row r="41" spans="1:24" s="13" customFormat="1" ht="7.5" customHeight="1" x14ac:dyDescent="0.2">
      <c r="A41" s="42"/>
      <c r="B41" s="74"/>
      <c r="C41" s="85"/>
      <c r="D41" s="79" t="s">
        <v>84</v>
      </c>
      <c r="E41" s="80"/>
      <c r="F41" s="26">
        <v>45139</v>
      </c>
      <c r="G41" s="27">
        <v>2</v>
      </c>
      <c r="H41" s="28">
        <f t="shared" si="2"/>
        <v>45141</v>
      </c>
      <c r="I41" s="29">
        <v>111019</v>
      </c>
      <c r="J41" s="29">
        <v>651</v>
      </c>
      <c r="K41" s="26">
        <v>821</v>
      </c>
      <c r="L41" s="28">
        <f t="shared" si="3"/>
        <v>156811</v>
      </c>
      <c r="N41" s="74"/>
      <c r="O41" s="84"/>
      <c r="P41" s="79" t="s">
        <v>85</v>
      </c>
      <c r="Q41" s="80"/>
      <c r="R41" s="26">
        <v>28334</v>
      </c>
      <c r="S41" s="27">
        <v>0</v>
      </c>
      <c r="T41" s="28">
        <f t="shared" si="18"/>
        <v>28334</v>
      </c>
      <c r="U41" s="29">
        <v>71318</v>
      </c>
      <c r="V41" s="29">
        <v>590</v>
      </c>
      <c r="W41" s="26">
        <v>393</v>
      </c>
      <c r="X41" s="39">
        <f t="shared" si="1"/>
        <v>100242</v>
      </c>
    </row>
    <row r="42" spans="1:24" s="13" customFormat="1" ht="7.5" customHeight="1" x14ac:dyDescent="0.2">
      <c r="A42" s="42"/>
      <c r="B42" s="75"/>
      <c r="C42" s="103" t="s">
        <v>37</v>
      </c>
      <c r="D42" s="104"/>
      <c r="E42" s="105"/>
      <c r="F42" s="43">
        <f>SUM(F24:F25,F29,F32:F35,F40:F41)</f>
        <v>866089</v>
      </c>
      <c r="G42" s="37">
        <f>SUM(G24:G25,G29,G32:G35,G40:G41)</f>
        <v>48</v>
      </c>
      <c r="H42" s="36">
        <f t="shared" si="2"/>
        <v>866137</v>
      </c>
      <c r="I42" s="34">
        <f t="shared" ref="I42:K42" si="19">SUM(I24:I25,I29,I32:I35,I40:I41)</f>
        <v>2135784</v>
      </c>
      <c r="J42" s="34">
        <f t="shared" si="19"/>
        <v>15310</v>
      </c>
      <c r="K42" s="34">
        <f t="shared" si="19"/>
        <v>19625</v>
      </c>
      <c r="L42" s="44">
        <f>SUM(H42:J42)</f>
        <v>3017231</v>
      </c>
      <c r="N42" s="74"/>
      <c r="O42" s="84"/>
      <c r="P42" s="79" t="s">
        <v>86</v>
      </c>
      <c r="Q42" s="80"/>
      <c r="R42" s="31">
        <v>22747</v>
      </c>
      <c r="S42" s="32">
        <v>13</v>
      </c>
      <c r="T42" s="28">
        <f t="shared" si="11"/>
        <v>22760</v>
      </c>
      <c r="U42" s="33">
        <v>76360</v>
      </c>
      <c r="V42" s="33">
        <v>531</v>
      </c>
      <c r="W42" s="31">
        <v>985</v>
      </c>
      <c r="X42" s="39">
        <f t="shared" si="1"/>
        <v>99651</v>
      </c>
    </row>
    <row r="43" spans="1:24" s="13" customFormat="1" ht="7.5" customHeight="1" x14ac:dyDescent="0.2">
      <c r="A43" s="42"/>
      <c r="B43" s="73" t="s">
        <v>87</v>
      </c>
      <c r="C43" s="83" t="s">
        <v>216</v>
      </c>
      <c r="D43" s="108" t="s">
        <v>89</v>
      </c>
      <c r="E43" s="93"/>
      <c r="F43" s="14">
        <v>133833</v>
      </c>
      <c r="G43" s="15">
        <v>10</v>
      </c>
      <c r="H43" s="16">
        <f t="shared" si="2"/>
        <v>133843</v>
      </c>
      <c r="I43" s="17">
        <v>334953</v>
      </c>
      <c r="J43" s="17">
        <v>1699</v>
      </c>
      <c r="K43" s="14">
        <v>2972</v>
      </c>
      <c r="L43" s="16">
        <f t="shared" si="3"/>
        <v>470495</v>
      </c>
      <c r="N43" s="74"/>
      <c r="O43" s="85"/>
      <c r="P43" s="79" t="s">
        <v>10</v>
      </c>
      <c r="Q43" s="80"/>
      <c r="R43" s="26">
        <f>SUM(R39:R42)</f>
        <v>175562</v>
      </c>
      <c r="S43" s="27">
        <f>SUM(S39:S42)</f>
        <v>27</v>
      </c>
      <c r="T43" s="28">
        <f t="shared" si="11"/>
        <v>175589</v>
      </c>
      <c r="U43" s="29">
        <f t="shared" ref="U43:W43" si="20">SUM(U39:U42)</f>
        <v>491385</v>
      </c>
      <c r="V43" s="29">
        <f t="shared" si="20"/>
        <v>3388</v>
      </c>
      <c r="W43" s="26">
        <f t="shared" si="20"/>
        <v>4514</v>
      </c>
      <c r="X43" s="28">
        <f t="shared" si="1"/>
        <v>670362</v>
      </c>
    </row>
    <row r="44" spans="1:24" s="13" customFormat="1" ht="7.5" customHeight="1" x14ac:dyDescent="0.2">
      <c r="A44" s="42"/>
      <c r="B44" s="74"/>
      <c r="C44" s="84"/>
      <c r="D44" s="88" t="s">
        <v>90</v>
      </c>
      <c r="E44" s="30" t="s">
        <v>91</v>
      </c>
      <c r="F44" s="26">
        <v>53461</v>
      </c>
      <c r="G44" s="27">
        <v>5</v>
      </c>
      <c r="H44" s="28">
        <f t="shared" si="2"/>
        <v>53466</v>
      </c>
      <c r="I44" s="29">
        <v>156133</v>
      </c>
      <c r="J44" s="29">
        <v>817</v>
      </c>
      <c r="K44" s="26">
        <v>1940</v>
      </c>
      <c r="L44" s="28">
        <f t="shared" si="3"/>
        <v>210416</v>
      </c>
      <c r="N44" s="75"/>
      <c r="O44" s="103" t="s">
        <v>37</v>
      </c>
      <c r="P44" s="104"/>
      <c r="Q44" s="105"/>
      <c r="R44" s="34">
        <f>SUM(R19,R22:R24,R28:R30,R34,R38,R43)</f>
        <v>1062977</v>
      </c>
      <c r="S44" s="35">
        <f>SUM(S19,S22:S24,S28:S30,S34,S38,S43)</f>
        <v>198</v>
      </c>
      <c r="T44" s="36">
        <f t="shared" si="11"/>
        <v>1063175</v>
      </c>
      <c r="U44" s="34">
        <f t="shared" ref="U44:W44" si="21">SUM(U19,U22:U24,U28:U30,U34,U38,U43)</f>
        <v>3533908</v>
      </c>
      <c r="V44" s="34">
        <f t="shared" si="21"/>
        <v>19070</v>
      </c>
      <c r="W44" s="34">
        <f t="shared" si="21"/>
        <v>41175</v>
      </c>
      <c r="X44" s="36">
        <f t="shared" si="1"/>
        <v>4616153</v>
      </c>
    </row>
    <row r="45" spans="1:24" s="13" customFormat="1" ht="7.5" customHeight="1" x14ac:dyDescent="0.2">
      <c r="A45" s="42"/>
      <c r="B45" s="74"/>
      <c r="C45" s="84"/>
      <c r="D45" s="89"/>
      <c r="E45" s="30" t="s">
        <v>92</v>
      </c>
      <c r="F45" s="26">
        <v>83613</v>
      </c>
      <c r="G45" s="27">
        <v>6</v>
      </c>
      <c r="H45" s="28">
        <f t="shared" si="2"/>
        <v>83619</v>
      </c>
      <c r="I45" s="29">
        <v>216062</v>
      </c>
      <c r="J45" s="29">
        <v>946</v>
      </c>
      <c r="K45" s="26">
        <v>2214</v>
      </c>
      <c r="L45" s="28">
        <f t="shared" si="3"/>
        <v>300627</v>
      </c>
      <c r="N45" s="73" t="s">
        <v>93</v>
      </c>
      <c r="O45" s="91" t="s">
        <v>94</v>
      </c>
      <c r="P45" s="92"/>
      <c r="Q45" s="93"/>
      <c r="R45" s="26">
        <v>116176</v>
      </c>
      <c r="S45" s="27">
        <v>14</v>
      </c>
      <c r="T45" s="28">
        <f t="shared" si="11"/>
        <v>116190</v>
      </c>
      <c r="U45" s="29">
        <v>360785</v>
      </c>
      <c r="V45" s="29">
        <v>2358</v>
      </c>
      <c r="W45" s="26">
        <v>3769</v>
      </c>
      <c r="X45" s="28">
        <f t="shared" si="1"/>
        <v>479333</v>
      </c>
    </row>
    <row r="46" spans="1:24" s="13" customFormat="1" ht="7.5" customHeight="1" x14ac:dyDescent="0.2">
      <c r="A46" s="42"/>
      <c r="B46" s="74"/>
      <c r="C46" s="85"/>
      <c r="D46" s="90"/>
      <c r="E46" s="30" t="s">
        <v>10</v>
      </c>
      <c r="F46" s="40">
        <f>SUM(F44:F45)</f>
        <v>137074</v>
      </c>
      <c r="G46" s="27">
        <f>SUM(G44:G45)</f>
        <v>11</v>
      </c>
      <c r="H46" s="28">
        <f t="shared" si="2"/>
        <v>137085</v>
      </c>
      <c r="I46" s="26">
        <f>SUM(I44:I45)</f>
        <v>372195</v>
      </c>
      <c r="J46" s="26">
        <f>SUM(J44:J45)</f>
        <v>1763</v>
      </c>
      <c r="K46" s="26">
        <f>SUM(K44:K45)</f>
        <v>4154</v>
      </c>
      <c r="L46" s="28">
        <f t="shared" si="3"/>
        <v>511043</v>
      </c>
      <c r="N46" s="74"/>
      <c r="O46" s="94" t="s">
        <v>95</v>
      </c>
      <c r="P46" s="95"/>
      <c r="Q46" s="80"/>
      <c r="R46" s="26">
        <v>146504</v>
      </c>
      <c r="S46" s="27">
        <v>27</v>
      </c>
      <c r="T46" s="28">
        <f t="shared" si="11"/>
        <v>146531</v>
      </c>
      <c r="U46" s="29">
        <v>374570</v>
      </c>
      <c r="V46" s="29">
        <v>3695</v>
      </c>
      <c r="W46" s="26">
        <v>7633</v>
      </c>
      <c r="X46" s="28">
        <f t="shared" si="1"/>
        <v>524796</v>
      </c>
    </row>
    <row r="47" spans="1:24" s="13" customFormat="1" ht="7.5" customHeight="1" x14ac:dyDescent="0.2">
      <c r="A47" s="42"/>
      <c r="B47" s="74"/>
      <c r="C47" s="100" t="s">
        <v>217</v>
      </c>
      <c r="D47" s="101" t="s">
        <v>217</v>
      </c>
      <c r="E47" s="30" t="s">
        <v>97</v>
      </c>
      <c r="F47" s="26">
        <v>84275</v>
      </c>
      <c r="G47" s="27">
        <v>19</v>
      </c>
      <c r="H47" s="28">
        <f t="shared" si="2"/>
        <v>84294</v>
      </c>
      <c r="I47" s="29">
        <v>237434</v>
      </c>
      <c r="J47" s="29">
        <v>1256</v>
      </c>
      <c r="K47" s="26">
        <v>2346</v>
      </c>
      <c r="L47" s="28">
        <f t="shared" si="3"/>
        <v>322984</v>
      </c>
      <c r="N47" s="74"/>
      <c r="O47" s="99" t="s">
        <v>98</v>
      </c>
      <c r="P47" s="79" t="s">
        <v>99</v>
      </c>
      <c r="Q47" s="80"/>
      <c r="R47" s="45">
        <v>84556</v>
      </c>
      <c r="S47" s="46">
        <v>16</v>
      </c>
      <c r="T47" s="47">
        <f t="shared" si="11"/>
        <v>84572</v>
      </c>
      <c r="U47" s="48">
        <v>137680</v>
      </c>
      <c r="V47" s="48">
        <v>3200</v>
      </c>
      <c r="W47" s="45">
        <v>10172</v>
      </c>
      <c r="X47" s="47">
        <f t="shared" si="1"/>
        <v>225452</v>
      </c>
    </row>
    <row r="48" spans="1:24" s="13" customFormat="1" ht="7.5" customHeight="1" x14ac:dyDescent="0.2">
      <c r="A48" s="42"/>
      <c r="B48" s="74"/>
      <c r="C48" s="100"/>
      <c r="D48" s="101"/>
      <c r="E48" s="30" t="s">
        <v>100</v>
      </c>
      <c r="F48" s="26">
        <v>24918</v>
      </c>
      <c r="G48" s="27">
        <v>5</v>
      </c>
      <c r="H48" s="28">
        <f t="shared" si="2"/>
        <v>24923</v>
      </c>
      <c r="I48" s="29">
        <v>59191</v>
      </c>
      <c r="J48" s="29">
        <v>315</v>
      </c>
      <c r="K48" s="26">
        <v>377</v>
      </c>
      <c r="L48" s="28">
        <f t="shared" si="3"/>
        <v>84429</v>
      </c>
      <c r="N48" s="74"/>
      <c r="O48" s="84"/>
      <c r="P48" s="79" t="s">
        <v>101</v>
      </c>
      <c r="Q48" s="80"/>
      <c r="R48" s="26">
        <v>130115</v>
      </c>
      <c r="S48" s="27">
        <v>23</v>
      </c>
      <c r="T48" s="28">
        <f t="shared" si="11"/>
        <v>130138</v>
      </c>
      <c r="U48" s="29">
        <v>339553</v>
      </c>
      <c r="V48" s="29">
        <v>4111</v>
      </c>
      <c r="W48" s="26">
        <v>13869</v>
      </c>
      <c r="X48" s="28">
        <f t="shared" si="1"/>
        <v>473802</v>
      </c>
    </row>
    <row r="49" spans="1:24" s="13" customFormat="1" ht="7.5" customHeight="1" x14ac:dyDescent="0.2">
      <c r="A49" s="42"/>
      <c r="B49" s="74"/>
      <c r="C49" s="100"/>
      <c r="D49" s="101"/>
      <c r="E49" s="30" t="s">
        <v>218</v>
      </c>
      <c r="F49" s="40">
        <v>8921</v>
      </c>
      <c r="G49" s="27">
        <v>1</v>
      </c>
      <c r="H49" s="28">
        <f t="shared" si="2"/>
        <v>8922</v>
      </c>
      <c r="I49" s="40">
        <v>22998</v>
      </c>
      <c r="J49" s="40">
        <v>126</v>
      </c>
      <c r="K49" s="26">
        <v>182</v>
      </c>
      <c r="L49" s="28">
        <f t="shared" si="3"/>
        <v>32046</v>
      </c>
      <c r="N49" s="74"/>
      <c r="O49" s="84"/>
      <c r="P49" s="88" t="s">
        <v>102</v>
      </c>
      <c r="Q49" s="30" t="s">
        <v>103</v>
      </c>
      <c r="R49" s="26">
        <v>85226</v>
      </c>
      <c r="S49" s="27">
        <v>16</v>
      </c>
      <c r="T49" s="28">
        <f t="shared" si="11"/>
        <v>85242</v>
      </c>
      <c r="U49" s="29">
        <v>285909</v>
      </c>
      <c r="V49" s="29">
        <v>2220</v>
      </c>
      <c r="W49" s="26">
        <v>4457</v>
      </c>
      <c r="X49" s="28">
        <f t="shared" ref="X49:X80" si="22">SUM(T49:V49)</f>
        <v>373371</v>
      </c>
    </row>
    <row r="50" spans="1:24" s="13" customFormat="1" ht="7.5" customHeight="1" x14ac:dyDescent="0.2">
      <c r="A50" s="42"/>
      <c r="B50" s="74"/>
      <c r="C50" s="100"/>
      <c r="D50" s="101"/>
      <c r="E50" s="30" t="s">
        <v>10</v>
      </c>
      <c r="F50" s="40">
        <f>SUM(F47:F49)</f>
        <v>118114</v>
      </c>
      <c r="G50" s="27">
        <f>SUM(G47:G49)</f>
        <v>25</v>
      </c>
      <c r="H50" s="28">
        <f>SUM(F50:G50)</f>
        <v>118139</v>
      </c>
      <c r="I50" s="26">
        <f>SUM(I47:I49)</f>
        <v>319623</v>
      </c>
      <c r="J50" s="26">
        <f>SUM(J47:J49)</f>
        <v>1697</v>
      </c>
      <c r="K50" s="26">
        <f>SUM(K47:K49)</f>
        <v>2905</v>
      </c>
      <c r="L50" s="28">
        <f t="shared" si="3"/>
        <v>439459</v>
      </c>
      <c r="N50" s="74"/>
      <c r="O50" s="84"/>
      <c r="P50" s="89"/>
      <c r="Q50" s="30" t="s">
        <v>105</v>
      </c>
      <c r="R50" s="26">
        <v>37505</v>
      </c>
      <c r="S50" s="27">
        <v>7</v>
      </c>
      <c r="T50" s="28">
        <f t="shared" si="11"/>
        <v>37512</v>
      </c>
      <c r="U50" s="29">
        <v>109163</v>
      </c>
      <c r="V50" s="29">
        <v>960</v>
      </c>
      <c r="W50" s="26">
        <v>2759</v>
      </c>
      <c r="X50" s="28">
        <f t="shared" si="22"/>
        <v>147635</v>
      </c>
    </row>
    <row r="51" spans="1:24" s="13" customFormat="1" ht="7.5" customHeight="1" x14ac:dyDescent="0.2">
      <c r="A51" s="42"/>
      <c r="B51" s="74"/>
      <c r="C51" s="100"/>
      <c r="D51" s="79" t="s">
        <v>104</v>
      </c>
      <c r="E51" s="80"/>
      <c r="F51" s="26">
        <v>44209</v>
      </c>
      <c r="G51" s="27">
        <v>2</v>
      </c>
      <c r="H51" s="28">
        <f t="shared" si="2"/>
        <v>44211</v>
      </c>
      <c r="I51" s="29">
        <v>157966</v>
      </c>
      <c r="J51" s="29">
        <v>747</v>
      </c>
      <c r="K51" s="26">
        <v>1365</v>
      </c>
      <c r="L51" s="28">
        <f t="shared" si="3"/>
        <v>202924</v>
      </c>
      <c r="N51" s="74"/>
      <c r="O51" s="84"/>
      <c r="P51" s="89"/>
      <c r="Q51" s="30" t="s">
        <v>10</v>
      </c>
      <c r="R51" s="26">
        <f>SUM(R49:R50)</f>
        <v>122731</v>
      </c>
      <c r="S51" s="27">
        <f>SUM(S49:S50)</f>
        <v>23</v>
      </c>
      <c r="T51" s="28">
        <f t="shared" si="11"/>
        <v>122754</v>
      </c>
      <c r="U51" s="29">
        <f>SUM(U49:U50)</f>
        <v>395072</v>
      </c>
      <c r="V51" s="29">
        <f>SUM(V49:V50)</f>
        <v>3180</v>
      </c>
      <c r="W51" s="26">
        <f>SUM(W49:W50)</f>
        <v>7216</v>
      </c>
      <c r="X51" s="28">
        <f t="shared" si="22"/>
        <v>521006</v>
      </c>
    </row>
    <row r="52" spans="1:24" s="13" customFormat="1" ht="7.5" customHeight="1" x14ac:dyDescent="0.2">
      <c r="A52" s="42"/>
      <c r="B52" s="74"/>
      <c r="C52" s="100" t="s">
        <v>106</v>
      </c>
      <c r="D52" s="79" t="s">
        <v>107</v>
      </c>
      <c r="E52" s="80"/>
      <c r="F52" s="26">
        <v>125434</v>
      </c>
      <c r="G52" s="27">
        <v>13</v>
      </c>
      <c r="H52" s="28">
        <f t="shared" si="2"/>
        <v>125447</v>
      </c>
      <c r="I52" s="29">
        <v>339201</v>
      </c>
      <c r="J52" s="29">
        <v>1925</v>
      </c>
      <c r="K52" s="26">
        <v>2999</v>
      </c>
      <c r="L52" s="28">
        <f t="shared" si="3"/>
        <v>466573</v>
      </c>
      <c r="N52" s="74"/>
      <c r="O52" s="84" t="s">
        <v>109</v>
      </c>
      <c r="P52" s="79" t="s">
        <v>110</v>
      </c>
      <c r="Q52" s="80"/>
      <c r="R52" s="26">
        <v>76028</v>
      </c>
      <c r="S52" s="27">
        <v>13</v>
      </c>
      <c r="T52" s="28">
        <f t="shared" si="11"/>
        <v>76041</v>
      </c>
      <c r="U52" s="29">
        <v>232654</v>
      </c>
      <c r="V52" s="29">
        <v>1919</v>
      </c>
      <c r="W52" s="26">
        <v>2952</v>
      </c>
      <c r="X52" s="28">
        <f t="shared" si="22"/>
        <v>310614</v>
      </c>
    </row>
    <row r="53" spans="1:24" s="13" customFormat="1" ht="7.5" customHeight="1" x14ac:dyDescent="0.2">
      <c r="A53" s="42"/>
      <c r="B53" s="74"/>
      <c r="C53" s="100"/>
      <c r="D53" s="79" t="s">
        <v>108</v>
      </c>
      <c r="E53" s="80"/>
      <c r="F53" s="26">
        <v>34925</v>
      </c>
      <c r="G53" s="27">
        <v>9</v>
      </c>
      <c r="H53" s="28">
        <f t="shared" si="2"/>
        <v>34934</v>
      </c>
      <c r="I53" s="29">
        <v>104798</v>
      </c>
      <c r="J53" s="29">
        <v>597</v>
      </c>
      <c r="K53" s="26">
        <v>995</v>
      </c>
      <c r="L53" s="28">
        <f t="shared" si="3"/>
        <v>140329</v>
      </c>
      <c r="N53" s="74"/>
      <c r="O53" s="84"/>
      <c r="P53" s="79" t="s">
        <v>112</v>
      </c>
      <c r="Q53" s="80"/>
      <c r="R53" s="26">
        <v>11123</v>
      </c>
      <c r="S53" s="27">
        <v>5</v>
      </c>
      <c r="T53" s="28">
        <f t="shared" si="11"/>
        <v>11128</v>
      </c>
      <c r="U53" s="29">
        <v>40014</v>
      </c>
      <c r="V53" s="29">
        <v>240</v>
      </c>
      <c r="W53" s="26">
        <v>440</v>
      </c>
      <c r="X53" s="28">
        <f t="shared" si="22"/>
        <v>51382</v>
      </c>
    </row>
    <row r="54" spans="1:24" s="13" customFormat="1" ht="7.5" customHeight="1" x14ac:dyDescent="0.2">
      <c r="A54" s="42"/>
      <c r="B54" s="74"/>
      <c r="C54" s="100"/>
      <c r="D54" s="79" t="s">
        <v>111</v>
      </c>
      <c r="E54" s="80"/>
      <c r="F54" s="40">
        <v>28437</v>
      </c>
      <c r="G54" s="27">
        <v>3</v>
      </c>
      <c r="H54" s="28">
        <f t="shared" si="2"/>
        <v>28440</v>
      </c>
      <c r="I54" s="40">
        <v>90510</v>
      </c>
      <c r="J54" s="40">
        <v>591</v>
      </c>
      <c r="K54" s="26">
        <v>977</v>
      </c>
      <c r="L54" s="28">
        <f t="shared" si="3"/>
        <v>119541</v>
      </c>
      <c r="N54" s="74"/>
      <c r="O54" s="84"/>
      <c r="P54" s="79" t="s">
        <v>10</v>
      </c>
      <c r="Q54" s="80"/>
      <c r="R54" s="26">
        <f>SUM(R52:R53)</f>
        <v>87151</v>
      </c>
      <c r="S54" s="27">
        <f>SUM(S52:S53)</f>
        <v>18</v>
      </c>
      <c r="T54" s="28">
        <f t="shared" si="11"/>
        <v>87169</v>
      </c>
      <c r="U54" s="29">
        <f>SUM(U52:U53)</f>
        <v>272668</v>
      </c>
      <c r="V54" s="29">
        <f>SUM(V52:V53)</f>
        <v>2159</v>
      </c>
      <c r="W54" s="26">
        <f>SUM(W52:W53)</f>
        <v>3392</v>
      </c>
      <c r="X54" s="28">
        <f t="shared" si="22"/>
        <v>361996</v>
      </c>
    </row>
    <row r="55" spans="1:24" s="13" customFormat="1" ht="7.5" customHeight="1" x14ac:dyDescent="0.2">
      <c r="A55" s="42"/>
      <c r="B55" s="74"/>
      <c r="C55" s="100"/>
      <c r="D55" s="79" t="s">
        <v>10</v>
      </c>
      <c r="E55" s="80"/>
      <c r="F55" s="40">
        <f>SUM(F52:F54)</f>
        <v>188796</v>
      </c>
      <c r="G55" s="27">
        <f>SUM(G52:G54)</f>
        <v>25</v>
      </c>
      <c r="H55" s="28">
        <f t="shared" ref="H55:H102" si="23">SUM(F55:G55)</f>
        <v>188821</v>
      </c>
      <c r="I55" s="40">
        <f>SUM(I52:I54)</f>
        <v>534509</v>
      </c>
      <c r="J55" s="40">
        <f>SUM(J52:J54)</f>
        <v>3113</v>
      </c>
      <c r="K55" s="40">
        <f>SUM(K52:K54)</f>
        <v>4971</v>
      </c>
      <c r="L55" s="28">
        <f t="shared" ref="L55:L102" si="24">SUM(H55:J55)</f>
        <v>726443</v>
      </c>
      <c r="N55" s="74"/>
      <c r="O55" s="94" t="s">
        <v>116</v>
      </c>
      <c r="P55" s="95"/>
      <c r="Q55" s="80"/>
      <c r="R55" s="26">
        <v>116828</v>
      </c>
      <c r="S55" s="27">
        <v>19</v>
      </c>
      <c r="T55" s="28">
        <f t="shared" si="11"/>
        <v>116847</v>
      </c>
      <c r="U55" s="29">
        <v>278384</v>
      </c>
      <c r="V55" s="29">
        <v>2499</v>
      </c>
      <c r="W55" s="26">
        <v>2152</v>
      </c>
      <c r="X55" s="28">
        <f t="shared" si="22"/>
        <v>397730</v>
      </c>
    </row>
    <row r="56" spans="1:24" s="13" customFormat="1" ht="7.5" customHeight="1" x14ac:dyDescent="0.2">
      <c r="A56" s="42"/>
      <c r="B56" s="74"/>
      <c r="C56" s="99" t="s">
        <v>113</v>
      </c>
      <c r="D56" s="101" t="s">
        <v>114</v>
      </c>
      <c r="E56" s="30" t="s">
        <v>115</v>
      </c>
      <c r="F56" s="26">
        <v>64074</v>
      </c>
      <c r="G56" s="27">
        <v>13</v>
      </c>
      <c r="H56" s="28">
        <f t="shared" si="23"/>
        <v>64087</v>
      </c>
      <c r="I56" s="29">
        <v>235103</v>
      </c>
      <c r="J56" s="29">
        <v>1778</v>
      </c>
      <c r="K56" s="26">
        <v>7005</v>
      </c>
      <c r="L56" s="28">
        <f t="shared" si="24"/>
        <v>300968</v>
      </c>
      <c r="N56" s="74"/>
      <c r="O56" s="76" t="s">
        <v>118</v>
      </c>
      <c r="P56" s="79" t="s">
        <v>119</v>
      </c>
      <c r="Q56" s="80"/>
      <c r="R56" s="26">
        <v>172020</v>
      </c>
      <c r="S56" s="27">
        <v>41</v>
      </c>
      <c r="T56" s="28">
        <f t="shared" si="11"/>
        <v>172061</v>
      </c>
      <c r="U56" s="29">
        <v>460053</v>
      </c>
      <c r="V56" s="29">
        <v>4203</v>
      </c>
      <c r="W56" s="26">
        <v>11090</v>
      </c>
      <c r="X56" s="28">
        <f t="shared" si="22"/>
        <v>636317</v>
      </c>
    </row>
    <row r="57" spans="1:24" s="13" customFormat="1" ht="7.5" customHeight="1" x14ac:dyDescent="0.2">
      <c r="A57" s="42"/>
      <c r="B57" s="74"/>
      <c r="C57" s="84"/>
      <c r="D57" s="101"/>
      <c r="E57" s="30" t="s">
        <v>117</v>
      </c>
      <c r="F57" s="26">
        <v>18530</v>
      </c>
      <c r="G57" s="27">
        <v>3</v>
      </c>
      <c r="H57" s="28">
        <f t="shared" si="23"/>
        <v>18533</v>
      </c>
      <c r="I57" s="29">
        <v>53025</v>
      </c>
      <c r="J57" s="29">
        <v>606</v>
      </c>
      <c r="K57" s="26">
        <v>2961</v>
      </c>
      <c r="L57" s="28">
        <f t="shared" si="24"/>
        <v>72164</v>
      </c>
      <c r="N57" s="74"/>
      <c r="O57" s="77"/>
      <c r="P57" s="79" t="s">
        <v>120</v>
      </c>
      <c r="Q57" s="80"/>
      <c r="R57" s="26">
        <v>122771</v>
      </c>
      <c r="S57" s="27">
        <v>32</v>
      </c>
      <c r="T57" s="28">
        <f t="shared" si="11"/>
        <v>122803</v>
      </c>
      <c r="U57" s="29">
        <v>357722</v>
      </c>
      <c r="V57" s="29">
        <v>2435</v>
      </c>
      <c r="W57" s="26">
        <v>3150</v>
      </c>
      <c r="X57" s="28">
        <f t="shared" si="22"/>
        <v>482960</v>
      </c>
    </row>
    <row r="58" spans="1:24" s="13" customFormat="1" ht="7.5" customHeight="1" x14ac:dyDescent="0.2">
      <c r="A58" s="42"/>
      <c r="B58" s="74"/>
      <c r="C58" s="84"/>
      <c r="D58" s="101"/>
      <c r="E58" s="30" t="s">
        <v>10</v>
      </c>
      <c r="F58" s="40">
        <f>SUM(F56:F57)</f>
        <v>82604</v>
      </c>
      <c r="G58" s="27">
        <f>SUM(G56:G57)</f>
        <v>16</v>
      </c>
      <c r="H58" s="28">
        <f t="shared" si="23"/>
        <v>82620</v>
      </c>
      <c r="I58" s="40">
        <f>SUM(I56:I57)</f>
        <v>288128</v>
      </c>
      <c r="J58" s="40">
        <f>SUM(J56:J57)</f>
        <v>2384</v>
      </c>
      <c r="K58" s="40">
        <f>SUM(K56:K57)</f>
        <v>9966</v>
      </c>
      <c r="L58" s="28">
        <f t="shared" si="24"/>
        <v>373132</v>
      </c>
      <c r="N58" s="74"/>
      <c r="O58" s="103" t="s">
        <v>37</v>
      </c>
      <c r="P58" s="104"/>
      <c r="Q58" s="105"/>
      <c r="R58" s="34">
        <f>SUM(R45:R48,R54:R57,R51)</f>
        <v>1098852</v>
      </c>
      <c r="S58" s="35">
        <f>SUM(S45:S48,S54:S57,S51)</f>
        <v>213</v>
      </c>
      <c r="T58" s="36">
        <f>SUM(R58:S58)</f>
        <v>1099065</v>
      </c>
      <c r="U58" s="34">
        <f>SUM(U45:U48,U54:U57,U51)</f>
        <v>2976487</v>
      </c>
      <c r="V58" s="34">
        <f>SUM(V45:V48,V54:V57,V51)</f>
        <v>27840</v>
      </c>
      <c r="W58" s="34">
        <f>SUM(W45:W48,W54:W57,W51)</f>
        <v>62443</v>
      </c>
      <c r="X58" s="36">
        <f t="shared" si="22"/>
        <v>4103392</v>
      </c>
    </row>
    <row r="59" spans="1:24" ht="7.5" customHeight="1" x14ac:dyDescent="0.15">
      <c r="A59" s="42"/>
      <c r="B59" s="74"/>
      <c r="C59" s="84"/>
      <c r="D59" s="110" t="s">
        <v>121</v>
      </c>
      <c r="E59" s="30" t="s">
        <v>121</v>
      </c>
      <c r="F59" s="26">
        <v>45077</v>
      </c>
      <c r="G59" s="27">
        <v>8</v>
      </c>
      <c r="H59" s="28">
        <f t="shared" si="23"/>
        <v>45085</v>
      </c>
      <c r="I59" s="29">
        <v>169541</v>
      </c>
      <c r="J59" s="29">
        <v>1153</v>
      </c>
      <c r="K59" s="26">
        <v>4517</v>
      </c>
      <c r="L59" s="28">
        <f t="shared" si="24"/>
        <v>215779</v>
      </c>
      <c r="M59" s="13"/>
      <c r="N59" s="73" t="s">
        <v>123</v>
      </c>
      <c r="O59" s="91" t="s">
        <v>124</v>
      </c>
      <c r="P59" s="92"/>
      <c r="Q59" s="93"/>
      <c r="R59" s="26">
        <v>73725</v>
      </c>
      <c r="S59" s="27">
        <v>4</v>
      </c>
      <c r="T59" s="28">
        <f t="shared" si="11"/>
        <v>73729</v>
      </c>
      <c r="U59" s="29">
        <v>166987</v>
      </c>
      <c r="V59" s="29">
        <v>935</v>
      </c>
      <c r="W59" s="26">
        <v>1191</v>
      </c>
      <c r="X59" s="28">
        <f t="shared" si="22"/>
        <v>241651</v>
      </c>
    </row>
    <row r="60" spans="1:24" ht="7.5" customHeight="1" x14ac:dyDescent="0.15">
      <c r="A60" s="42"/>
      <c r="B60" s="74"/>
      <c r="C60" s="84"/>
      <c r="D60" s="111"/>
      <c r="E60" s="30" t="s">
        <v>122</v>
      </c>
      <c r="F60" s="26">
        <v>11409</v>
      </c>
      <c r="G60" s="27">
        <v>3</v>
      </c>
      <c r="H60" s="28">
        <f t="shared" si="23"/>
        <v>11412</v>
      </c>
      <c r="I60" s="29">
        <v>41350</v>
      </c>
      <c r="J60" s="29">
        <v>435</v>
      </c>
      <c r="K60" s="26">
        <v>1749</v>
      </c>
      <c r="L60" s="28">
        <f t="shared" si="24"/>
        <v>53197</v>
      </c>
      <c r="M60" s="13"/>
      <c r="N60" s="74"/>
      <c r="O60" s="76" t="s">
        <v>125</v>
      </c>
      <c r="P60" s="79" t="s">
        <v>126</v>
      </c>
      <c r="Q60" s="80"/>
      <c r="R60" s="26">
        <v>63921</v>
      </c>
      <c r="S60" s="27">
        <v>3</v>
      </c>
      <c r="T60" s="28">
        <f t="shared" si="11"/>
        <v>63924</v>
      </c>
      <c r="U60" s="29">
        <v>140638</v>
      </c>
      <c r="V60" s="29">
        <v>1138</v>
      </c>
      <c r="W60" s="26">
        <v>1209</v>
      </c>
      <c r="X60" s="28">
        <f t="shared" si="22"/>
        <v>205700</v>
      </c>
    </row>
    <row r="61" spans="1:24" ht="7.5" customHeight="1" x14ac:dyDescent="0.15">
      <c r="A61" s="42"/>
      <c r="B61" s="74"/>
      <c r="C61" s="84"/>
      <c r="D61" s="112"/>
      <c r="E61" s="30" t="s">
        <v>10</v>
      </c>
      <c r="F61" s="40">
        <f>SUM(F59:F60)</f>
        <v>56486</v>
      </c>
      <c r="G61" s="27">
        <f>SUM(G59:G60)</f>
        <v>11</v>
      </c>
      <c r="H61" s="28">
        <f t="shared" si="23"/>
        <v>56497</v>
      </c>
      <c r="I61" s="40">
        <f>SUM(I59:I60)</f>
        <v>210891</v>
      </c>
      <c r="J61" s="40">
        <f>SUM(J59:J60)</f>
        <v>1588</v>
      </c>
      <c r="K61" s="40">
        <f>SUM(K59:K60)</f>
        <v>6266</v>
      </c>
      <c r="L61" s="28">
        <f t="shared" si="24"/>
        <v>268976</v>
      </c>
      <c r="M61" s="13"/>
      <c r="N61" s="74"/>
      <c r="O61" s="84"/>
      <c r="P61" s="79" t="s">
        <v>129</v>
      </c>
      <c r="Q61" s="80"/>
      <c r="R61" s="31">
        <v>23999</v>
      </c>
      <c r="S61" s="32">
        <v>1</v>
      </c>
      <c r="T61" s="28">
        <f t="shared" si="11"/>
        <v>24000</v>
      </c>
      <c r="U61" s="33">
        <v>61298</v>
      </c>
      <c r="V61" s="33">
        <v>412</v>
      </c>
      <c r="W61" s="31">
        <v>384</v>
      </c>
      <c r="X61" s="39">
        <f t="shared" si="22"/>
        <v>85710</v>
      </c>
    </row>
    <row r="62" spans="1:24" ht="7.5" customHeight="1" x14ac:dyDescent="0.15">
      <c r="A62" s="42"/>
      <c r="B62" s="74"/>
      <c r="C62" s="84"/>
      <c r="D62" s="101" t="s">
        <v>127</v>
      </c>
      <c r="E62" s="30" t="s">
        <v>128</v>
      </c>
      <c r="F62" s="26">
        <v>57006</v>
      </c>
      <c r="G62" s="27">
        <v>14</v>
      </c>
      <c r="H62" s="28">
        <f t="shared" si="23"/>
        <v>57020</v>
      </c>
      <c r="I62" s="29">
        <v>201232</v>
      </c>
      <c r="J62" s="29">
        <v>1237</v>
      </c>
      <c r="K62" s="26">
        <v>5792</v>
      </c>
      <c r="L62" s="28">
        <f t="shared" si="24"/>
        <v>259489</v>
      </c>
      <c r="M62" s="13"/>
      <c r="N62" s="74"/>
      <c r="O62" s="85"/>
      <c r="P62" s="79" t="s">
        <v>10</v>
      </c>
      <c r="Q62" s="80"/>
      <c r="R62" s="31">
        <f>SUM(R60:R61)</f>
        <v>87920</v>
      </c>
      <c r="S62" s="32">
        <f>SUM(S60:S61)</f>
        <v>4</v>
      </c>
      <c r="T62" s="28">
        <f t="shared" si="11"/>
        <v>87924</v>
      </c>
      <c r="U62" s="33">
        <f>SUM(U60:U61)</f>
        <v>201936</v>
      </c>
      <c r="V62" s="33">
        <f>SUM(V60:V61)</f>
        <v>1550</v>
      </c>
      <c r="W62" s="31">
        <f>SUM(W60:W61)</f>
        <v>1593</v>
      </c>
      <c r="X62" s="39">
        <f t="shared" si="22"/>
        <v>291410</v>
      </c>
    </row>
    <row r="63" spans="1:24" ht="7.5" customHeight="1" x14ac:dyDescent="0.15">
      <c r="A63" s="42"/>
      <c r="B63" s="74"/>
      <c r="C63" s="84"/>
      <c r="D63" s="101"/>
      <c r="E63" s="30" t="s">
        <v>130</v>
      </c>
      <c r="F63" s="26">
        <v>25990</v>
      </c>
      <c r="G63" s="27">
        <v>6</v>
      </c>
      <c r="H63" s="28">
        <f t="shared" si="23"/>
        <v>25996</v>
      </c>
      <c r="I63" s="29">
        <v>102818</v>
      </c>
      <c r="J63" s="29">
        <v>454</v>
      </c>
      <c r="K63" s="26">
        <v>1835</v>
      </c>
      <c r="L63" s="28">
        <f t="shared" si="24"/>
        <v>129268</v>
      </c>
      <c r="M63" s="13"/>
      <c r="N63" s="74"/>
      <c r="O63" s="99" t="s">
        <v>131</v>
      </c>
      <c r="P63" s="79" t="s">
        <v>132</v>
      </c>
      <c r="Q63" s="80"/>
      <c r="R63" s="31">
        <v>136891</v>
      </c>
      <c r="S63" s="32">
        <v>32</v>
      </c>
      <c r="T63" s="28">
        <f t="shared" si="11"/>
        <v>136923</v>
      </c>
      <c r="U63" s="33">
        <v>346032</v>
      </c>
      <c r="V63" s="33">
        <v>2374</v>
      </c>
      <c r="W63" s="31">
        <v>3727</v>
      </c>
      <c r="X63" s="39">
        <f t="shared" si="22"/>
        <v>485329</v>
      </c>
    </row>
    <row r="64" spans="1:24" ht="7.5" customHeight="1" x14ac:dyDescent="0.15">
      <c r="A64" s="42"/>
      <c r="B64" s="74"/>
      <c r="C64" s="84"/>
      <c r="D64" s="101"/>
      <c r="E64" s="30" t="s">
        <v>10</v>
      </c>
      <c r="F64" s="40">
        <f>SUM(F62:F63)</f>
        <v>82996</v>
      </c>
      <c r="G64" s="27">
        <f>SUM(G62:G63)</f>
        <v>20</v>
      </c>
      <c r="H64" s="28">
        <f t="shared" si="23"/>
        <v>83016</v>
      </c>
      <c r="I64" s="26">
        <f>SUM(I62:I63)</f>
        <v>304050</v>
      </c>
      <c r="J64" s="26">
        <f>SUM(J62:J63)</f>
        <v>1691</v>
      </c>
      <c r="K64" s="26">
        <f>SUM(K62:K63)</f>
        <v>7627</v>
      </c>
      <c r="L64" s="28">
        <f t="shared" si="24"/>
        <v>388757</v>
      </c>
      <c r="M64" s="13"/>
      <c r="N64" s="74"/>
      <c r="O64" s="84"/>
      <c r="P64" s="79" t="s">
        <v>134</v>
      </c>
      <c r="Q64" s="80"/>
      <c r="R64" s="31">
        <v>57440</v>
      </c>
      <c r="S64" s="32">
        <v>12</v>
      </c>
      <c r="T64" s="28">
        <f t="shared" si="11"/>
        <v>57452</v>
      </c>
      <c r="U64" s="33">
        <v>189365</v>
      </c>
      <c r="V64" s="33">
        <v>880</v>
      </c>
      <c r="W64" s="31">
        <v>1406</v>
      </c>
      <c r="X64" s="39">
        <f t="shared" si="22"/>
        <v>247697</v>
      </c>
    </row>
    <row r="65" spans="1:24" ht="7.5" customHeight="1" x14ac:dyDescent="0.15">
      <c r="A65" s="42"/>
      <c r="B65" s="74"/>
      <c r="C65" s="85"/>
      <c r="D65" s="79" t="s">
        <v>133</v>
      </c>
      <c r="E65" s="80"/>
      <c r="F65" s="26">
        <v>100184</v>
      </c>
      <c r="G65" s="27">
        <v>17</v>
      </c>
      <c r="H65" s="28">
        <f t="shared" si="23"/>
        <v>100201</v>
      </c>
      <c r="I65" s="29">
        <v>314218</v>
      </c>
      <c r="J65" s="29">
        <v>1594</v>
      </c>
      <c r="K65" s="26">
        <v>3015</v>
      </c>
      <c r="L65" s="28">
        <f t="shared" si="24"/>
        <v>416013</v>
      </c>
      <c r="M65" s="13"/>
      <c r="N65" s="74"/>
      <c r="O65" s="85"/>
      <c r="P65" s="79" t="s">
        <v>10</v>
      </c>
      <c r="Q65" s="80"/>
      <c r="R65" s="26">
        <f>SUM(R63:R64)</f>
        <v>194331</v>
      </c>
      <c r="S65" s="27">
        <f>SUM(S63:S64)</f>
        <v>44</v>
      </c>
      <c r="T65" s="28">
        <f t="shared" si="11"/>
        <v>194375</v>
      </c>
      <c r="U65" s="29">
        <f>SUM(U63:U64)</f>
        <v>535397</v>
      </c>
      <c r="V65" s="29">
        <f>SUM(V63:V64)</f>
        <v>3254</v>
      </c>
      <c r="W65" s="26">
        <f>SUM(W63:W64)</f>
        <v>5133</v>
      </c>
      <c r="X65" s="28">
        <f t="shared" si="22"/>
        <v>733026</v>
      </c>
    </row>
    <row r="66" spans="1:24" ht="7.5" customHeight="1" x14ac:dyDescent="0.15">
      <c r="A66" s="42"/>
      <c r="B66" s="74"/>
      <c r="C66" s="99" t="s">
        <v>135</v>
      </c>
      <c r="D66" s="88" t="s">
        <v>136</v>
      </c>
      <c r="E66" s="25" t="s">
        <v>137</v>
      </c>
      <c r="F66" s="26">
        <v>98040</v>
      </c>
      <c r="G66" s="27">
        <v>14</v>
      </c>
      <c r="H66" s="28">
        <f t="shared" si="23"/>
        <v>98054</v>
      </c>
      <c r="I66" s="29">
        <v>282875</v>
      </c>
      <c r="J66" s="29">
        <v>1644</v>
      </c>
      <c r="K66" s="26">
        <v>5592</v>
      </c>
      <c r="L66" s="28">
        <f t="shared" si="24"/>
        <v>382573</v>
      </c>
      <c r="M66" s="13"/>
      <c r="N66" s="74"/>
      <c r="O66" s="99" t="s">
        <v>139</v>
      </c>
      <c r="P66" s="79" t="s">
        <v>123</v>
      </c>
      <c r="Q66" s="80"/>
      <c r="R66" s="26">
        <v>125958</v>
      </c>
      <c r="S66" s="27">
        <v>22</v>
      </c>
      <c r="T66" s="28">
        <f t="shared" si="11"/>
        <v>125980</v>
      </c>
      <c r="U66" s="29">
        <v>406863</v>
      </c>
      <c r="V66" s="29">
        <v>2352</v>
      </c>
      <c r="W66" s="26">
        <v>5998</v>
      </c>
      <c r="X66" s="39">
        <f t="shared" si="22"/>
        <v>535195</v>
      </c>
    </row>
    <row r="67" spans="1:24" ht="7.5" customHeight="1" x14ac:dyDescent="0.15">
      <c r="A67" s="42"/>
      <c r="B67" s="74"/>
      <c r="C67" s="84"/>
      <c r="D67" s="113"/>
      <c r="E67" s="25" t="s">
        <v>138</v>
      </c>
      <c r="F67" s="26">
        <v>32689</v>
      </c>
      <c r="G67" s="27">
        <v>1</v>
      </c>
      <c r="H67" s="28">
        <f t="shared" si="23"/>
        <v>32690</v>
      </c>
      <c r="I67" s="29">
        <v>71244</v>
      </c>
      <c r="J67" s="29">
        <v>387</v>
      </c>
      <c r="K67" s="26">
        <v>1095</v>
      </c>
      <c r="L67" s="28">
        <f t="shared" si="24"/>
        <v>104321</v>
      </c>
      <c r="M67" s="13"/>
      <c r="N67" s="74"/>
      <c r="O67" s="85"/>
      <c r="P67" s="79" t="s">
        <v>140</v>
      </c>
      <c r="Q67" s="80"/>
      <c r="R67" s="26">
        <v>75451</v>
      </c>
      <c r="S67" s="27">
        <v>13</v>
      </c>
      <c r="T67" s="28">
        <f t="shared" si="11"/>
        <v>75464</v>
      </c>
      <c r="U67" s="29">
        <v>228335</v>
      </c>
      <c r="V67" s="29">
        <v>1202</v>
      </c>
      <c r="W67" s="26">
        <v>1839</v>
      </c>
      <c r="X67" s="28">
        <f t="shared" si="22"/>
        <v>305001</v>
      </c>
    </row>
    <row r="68" spans="1:24" ht="7.5" customHeight="1" x14ac:dyDescent="0.15">
      <c r="A68" s="42"/>
      <c r="B68" s="74"/>
      <c r="C68" s="84"/>
      <c r="D68" s="113"/>
      <c r="E68" s="30" t="s">
        <v>10</v>
      </c>
      <c r="F68" s="40">
        <f>SUM(F66:F67)</f>
        <v>130729</v>
      </c>
      <c r="G68" s="27">
        <f>SUM(G66:G67)</f>
        <v>15</v>
      </c>
      <c r="H68" s="28">
        <f t="shared" si="23"/>
        <v>130744</v>
      </c>
      <c r="I68" s="26">
        <f>SUM(I66:I67)</f>
        <v>354119</v>
      </c>
      <c r="J68" s="26">
        <f>SUM(J66:J67)</f>
        <v>2031</v>
      </c>
      <c r="K68" s="26">
        <f>SUM(K66:K67)</f>
        <v>6687</v>
      </c>
      <c r="L68" s="28">
        <f t="shared" si="24"/>
        <v>486894</v>
      </c>
      <c r="M68" s="13"/>
      <c r="N68" s="74"/>
      <c r="O68" s="99" t="s">
        <v>143</v>
      </c>
      <c r="P68" s="79" t="s">
        <v>144</v>
      </c>
      <c r="Q68" s="80"/>
      <c r="R68" s="26">
        <v>106364</v>
      </c>
      <c r="S68" s="27">
        <v>11</v>
      </c>
      <c r="T68" s="28">
        <f t="shared" si="11"/>
        <v>106375</v>
      </c>
      <c r="U68" s="29">
        <v>299838</v>
      </c>
      <c r="V68" s="29">
        <v>1618</v>
      </c>
      <c r="W68" s="26">
        <v>2144</v>
      </c>
      <c r="X68" s="28">
        <f t="shared" si="22"/>
        <v>407831</v>
      </c>
    </row>
    <row r="69" spans="1:24" ht="7.5" customHeight="1" x14ac:dyDescent="0.15">
      <c r="A69" s="42"/>
      <c r="B69" s="74"/>
      <c r="C69" s="84"/>
      <c r="D69" s="88" t="s">
        <v>141</v>
      </c>
      <c r="E69" s="30" t="s">
        <v>142</v>
      </c>
      <c r="F69" s="26">
        <v>24345</v>
      </c>
      <c r="G69" s="27">
        <v>2</v>
      </c>
      <c r="H69" s="28">
        <f t="shared" ref="H69:H75" si="25">SUM(F69:G69)</f>
        <v>24347</v>
      </c>
      <c r="I69" s="29">
        <v>89183</v>
      </c>
      <c r="J69" s="29">
        <v>535</v>
      </c>
      <c r="K69" s="26">
        <v>2330</v>
      </c>
      <c r="L69" s="28">
        <f t="shared" ref="L69:L75" si="26">SUM(H69:J69)</f>
        <v>114065</v>
      </c>
      <c r="M69" s="13"/>
      <c r="N69" s="74"/>
      <c r="O69" s="84"/>
      <c r="P69" s="79" t="s">
        <v>146</v>
      </c>
      <c r="Q69" s="80"/>
      <c r="R69" s="31">
        <v>20212</v>
      </c>
      <c r="S69" s="32">
        <v>0</v>
      </c>
      <c r="T69" s="28">
        <f t="shared" si="11"/>
        <v>20212</v>
      </c>
      <c r="U69" s="33">
        <v>66272</v>
      </c>
      <c r="V69" s="33">
        <v>366</v>
      </c>
      <c r="W69" s="31">
        <v>572</v>
      </c>
      <c r="X69" s="28">
        <f t="shared" si="22"/>
        <v>86850</v>
      </c>
    </row>
    <row r="70" spans="1:24" ht="7.5" customHeight="1" x14ac:dyDescent="0.15">
      <c r="A70" s="42"/>
      <c r="B70" s="74"/>
      <c r="C70" s="84"/>
      <c r="D70" s="89"/>
      <c r="E70" s="30" t="s">
        <v>145</v>
      </c>
      <c r="F70" s="26">
        <v>10031</v>
      </c>
      <c r="G70" s="27">
        <v>1</v>
      </c>
      <c r="H70" s="28">
        <f t="shared" si="25"/>
        <v>10032</v>
      </c>
      <c r="I70" s="29">
        <v>26935</v>
      </c>
      <c r="J70" s="29">
        <v>272</v>
      </c>
      <c r="K70" s="26">
        <v>1716</v>
      </c>
      <c r="L70" s="28">
        <f t="shared" si="26"/>
        <v>37239</v>
      </c>
      <c r="M70" s="13"/>
      <c r="N70" s="74"/>
      <c r="O70" s="85"/>
      <c r="P70" s="79" t="s">
        <v>10</v>
      </c>
      <c r="Q70" s="80"/>
      <c r="R70" s="26">
        <f>SUM(R68:R69)</f>
        <v>126576</v>
      </c>
      <c r="S70" s="27">
        <f>SUM(S68:S69)</f>
        <v>11</v>
      </c>
      <c r="T70" s="28">
        <f t="shared" si="11"/>
        <v>126587</v>
      </c>
      <c r="U70" s="29">
        <f>SUM(U68:U69)</f>
        <v>366110</v>
      </c>
      <c r="V70" s="29">
        <f>SUM(V68:V69)</f>
        <v>1984</v>
      </c>
      <c r="W70" s="26">
        <f>SUM(W68:W69)</f>
        <v>2716</v>
      </c>
      <c r="X70" s="28">
        <f t="shared" si="22"/>
        <v>494681</v>
      </c>
    </row>
    <row r="71" spans="1:24" ht="7.5" customHeight="1" x14ac:dyDescent="0.15">
      <c r="A71" s="42"/>
      <c r="B71" s="74"/>
      <c r="C71" s="84"/>
      <c r="D71" s="89"/>
      <c r="E71" s="30" t="s">
        <v>147</v>
      </c>
      <c r="F71" s="26">
        <v>15267</v>
      </c>
      <c r="G71" s="27">
        <v>0</v>
      </c>
      <c r="H71" s="28">
        <f t="shared" si="25"/>
        <v>15267</v>
      </c>
      <c r="I71" s="29">
        <v>52388</v>
      </c>
      <c r="J71" s="29">
        <v>481</v>
      </c>
      <c r="K71" s="26">
        <v>2240</v>
      </c>
      <c r="L71" s="28">
        <f t="shared" si="26"/>
        <v>68136</v>
      </c>
      <c r="M71" s="13"/>
      <c r="N71" s="75"/>
      <c r="O71" s="103" t="s">
        <v>37</v>
      </c>
      <c r="P71" s="104"/>
      <c r="Q71" s="105"/>
      <c r="R71" s="34">
        <f>SUM(R59,R65:R67,R70,R62)</f>
        <v>683961</v>
      </c>
      <c r="S71" s="35">
        <f>SUM(S59,S65:S67,S70,S62)</f>
        <v>98</v>
      </c>
      <c r="T71" s="36">
        <f t="shared" si="11"/>
        <v>684059</v>
      </c>
      <c r="U71" s="34">
        <f>SUM(U59,U65:U67,U70,U62)</f>
        <v>1905628</v>
      </c>
      <c r="V71" s="34">
        <f>SUM(V59,V65:V67,V70,V62)</f>
        <v>11277</v>
      </c>
      <c r="W71" s="34">
        <f>SUM(W59,W65:W67,W70,W62)</f>
        <v>18470</v>
      </c>
      <c r="X71" s="36">
        <f t="shared" si="22"/>
        <v>2600964</v>
      </c>
    </row>
    <row r="72" spans="1:24" ht="7.5" customHeight="1" x14ac:dyDescent="0.15">
      <c r="A72" s="42"/>
      <c r="B72" s="74"/>
      <c r="C72" s="84"/>
      <c r="D72" s="90"/>
      <c r="E72" s="30" t="s">
        <v>10</v>
      </c>
      <c r="F72" s="40">
        <f>SUM(F69:F71)</f>
        <v>49643</v>
      </c>
      <c r="G72" s="27">
        <f>SUM(G69:G71)</f>
        <v>3</v>
      </c>
      <c r="H72" s="28">
        <f t="shared" si="25"/>
        <v>49646</v>
      </c>
      <c r="I72" s="26">
        <f t="shared" ref="I72:K72" si="27">SUM(I69:I71)</f>
        <v>168506</v>
      </c>
      <c r="J72" s="26">
        <f t="shared" si="27"/>
        <v>1288</v>
      </c>
      <c r="K72" s="26">
        <f t="shared" si="27"/>
        <v>6286</v>
      </c>
      <c r="L72" s="28">
        <f t="shared" si="26"/>
        <v>219440</v>
      </c>
      <c r="M72" s="13"/>
      <c r="N72" s="73" t="s">
        <v>150</v>
      </c>
      <c r="O72" s="91" t="s">
        <v>151</v>
      </c>
      <c r="P72" s="92"/>
      <c r="Q72" s="93"/>
      <c r="R72" s="31">
        <v>89109</v>
      </c>
      <c r="S72" s="32">
        <v>11</v>
      </c>
      <c r="T72" s="39">
        <f t="shared" si="11"/>
        <v>89120</v>
      </c>
      <c r="U72" s="33">
        <v>210495</v>
      </c>
      <c r="V72" s="33">
        <v>1114</v>
      </c>
      <c r="W72" s="31">
        <v>1815</v>
      </c>
      <c r="X72" s="39">
        <f t="shared" si="22"/>
        <v>300729</v>
      </c>
    </row>
    <row r="73" spans="1:24" ht="7.5" customHeight="1" x14ac:dyDescent="0.15">
      <c r="A73" s="42"/>
      <c r="B73" s="74"/>
      <c r="C73" s="84"/>
      <c r="D73" s="110" t="s">
        <v>148</v>
      </c>
      <c r="E73" s="30" t="s">
        <v>149</v>
      </c>
      <c r="F73" s="26">
        <v>77172</v>
      </c>
      <c r="G73" s="27">
        <v>4</v>
      </c>
      <c r="H73" s="28">
        <f t="shared" si="25"/>
        <v>77176</v>
      </c>
      <c r="I73" s="29">
        <v>178291</v>
      </c>
      <c r="J73" s="29">
        <v>960</v>
      </c>
      <c r="K73" s="26">
        <v>1472</v>
      </c>
      <c r="L73" s="28">
        <f t="shared" si="26"/>
        <v>256427</v>
      </c>
      <c r="M73" s="13"/>
      <c r="N73" s="74"/>
      <c r="O73" s="76" t="s">
        <v>153</v>
      </c>
      <c r="P73" s="79" t="s">
        <v>154</v>
      </c>
      <c r="Q73" s="80"/>
      <c r="R73" s="26">
        <v>69987</v>
      </c>
      <c r="S73" s="27">
        <v>19</v>
      </c>
      <c r="T73" s="28">
        <f t="shared" si="11"/>
        <v>70006</v>
      </c>
      <c r="U73" s="29">
        <v>173059</v>
      </c>
      <c r="V73" s="29">
        <v>1087</v>
      </c>
      <c r="W73" s="26">
        <v>1436</v>
      </c>
      <c r="X73" s="28">
        <f t="shared" si="22"/>
        <v>244152</v>
      </c>
    </row>
    <row r="74" spans="1:24" ht="7.5" customHeight="1" x14ac:dyDescent="0.15">
      <c r="A74" s="42"/>
      <c r="B74" s="74"/>
      <c r="C74" s="84"/>
      <c r="D74" s="111"/>
      <c r="E74" s="30" t="s">
        <v>152</v>
      </c>
      <c r="F74" s="26">
        <v>20181</v>
      </c>
      <c r="G74" s="27">
        <v>0</v>
      </c>
      <c r="H74" s="28">
        <f t="shared" si="25"/>
        <v>20181</v>
      </c>
      <c r="I74" s="29">
        <v>59487</v>
      </c>
      <c r="J74" s="29">
        <v>315</v>
      </c>
      <c r="K74" s="26">
        <v>733</v>
      </c>
      <c r="L74" s="28">
        <f t="shared" si="26"/>
        <v>79983</v>
      </c>
      <c r="M74" s="5"/>
      <c r="N74" s="74"/>
      <c r="O74" s="84"/>
      <c r="P74" s="79" t="s">
        <v>155</v>
      </c>
      <c r="Q74" s="80"/>
      <c r="R74" s="31">
        <v>30100</v>
      </c>
      <c r="S74" s="32">
        <v>10</v>
      </c>
      <c r="T74" s="28">
        <f t="shared" si="11"/>
        <v>30110</v>
      </c>
      <c r="U74" s="33">
        <v>107931</v>
      </c>
      <c r="V74" s="33">
        <v>670</v>
      </c>
      <c r="W74" s="31">
        <v>1350</v>
      </c>
      <c r="X74" s="39">
        <f t="shared" si="22"/>
        <v>138711</v>
      </c>
    </row>
    <row r="75" spans="1:24" ht="7.5" customHeight="1" x14ac:dyDescent="0.15">
      <c r="A75" s="42"/>
      <c r="B75" s="74"/>
      <c r="C75" s="84"/>
      <c r="D75" s="112"/>
      <c r="E75" s="30" t="s">
        <v>10</v>
      </c>
      <c r="F75" s="40">
        <f>SUM(F73:F74)</f>
        <v>97353</v>
      </c>
      <c r="G75" s="27">
        <f>SUM(G73:G74)</f>
        <v>4</v>
      </c>
      <c r="H75" s="28">
        <f t="shared" si="25"/>
        <v>97357</v>
      </c>
      <c r="I75" s="26">
        <f>SUM(I73:I74)</f>
        <v>237778</v>
      </c>
      <c r="J75" s="26">
        <f>SUM(J73:J74)</f>
        <v>1275</v>
      </c>
      <c r="K75" s="26">
        <f>SUM(K73:K74)</f>
        <v>2205</v>
      </c>
      <c r="L75" s="28">
        <f t="shared" si="26"/>
        <v>336410</v>
      </c>
      <c r="M75" s="5"/>
      <c r="N75" s="74"/>
      <c r="O75" s="85"/>
      <c r="P75" s="79" t="s">
        <v>10</v>
      </c>
      <c r="Q75" s="80"/>
      <c r="R75" s="31">
        <f>SUM(R73:R74)</f>
        <v>100087</v>
      </c>
      <c r="S75" s="32">
        <f>SUM(S73:S74)</f>
        <v>29</v>
      </c>
      <c r="T75" s="28">
        <f t="shared" si="11"/>
        <v>100116</v>
      </c>
      <c r="U75" s="33">
        <f>SUM(U73:U74)</f>
        <v>280990</v>
      </c>
      <c r="V75" s="33">
        <f>SUM(V73:V74)</f>
        <v>1757</v>
      </c>
      <c r="W75" s="31">
        <f>SUM(W73:W74)</f>
        <v>2786</v>
      </c>
      <c r="X75" s="39">
        <f t="shared" si="22"/>
        <v>382863</v>
      </c>
    </row>
    <row r="76" spans="1:24" ht="7.5" customHeight="1" x14ac:dyDescent="0.15">
      <c r="A76" s="42"/>
      <c r="B76" s="74"/>
      <c r="C76" s="84"/>
      <c r="D76" s="88" t="s">
        <v>156</v>
      </c>
      <c r="E76" s="30" t="s">
        <v>156</v>
      </c>
      <c r="F76" s="26">
        <v>14090</v>
      </c>
      <c r="G76" s="27">
        <v>5</v>
      </c>
      <c r="H76" s="28">
        <f t="shared" si="23"/>
        <v>14095</v>
      </c>
      <c r="I76" s="29">
        <v>53925</v>
      </c>
      <c r="J76" s="29">
        <v>313</v>
      </c>
      <c r="K76" s="26">
        <v>1088</v>
      </c>
      <c r="L76" s="28">
        <f t="shared" si="24"/>
        <v>68333</v>
      </c>
      <c r="M76" s="5"/>
      <c r="N76" s="74"/>
      <c r="O76" s="94" t="s">
        <v>158</v>
      </c>
      <c r="P76" s="95"/>
      <c r="Q76" s="80"/>
      <c r="R76" s="26">
        <v>148976</v>
      </c>
      <c r="S76" s="27">
        <v>30</v>
      </c>
      <c r="T76" s="28">
        <f t="shared" si="11"/>
        <v>149006</v>
      </c>
      <c r="U76" s="29">
        <v>368897</v>
      </c>
      <c r="V76" s="29">
        <v>2659</v>
      </c>
      <c r="W76" s="26">
        <v>3492</v>
      </c>
      <c r="X76" s="28">
        <f t="shared" si="22"/>
        <v>520562</v>
      </c>
    </row>
    <row r="77" spans="1:24" ht="7.5" customHeight="1" x14ac:dyDescent="0.15">
      <c r="A77" s="42"/>
      <c r="B77" s="74"/>
      <c r="C77" s="84"/>
      <c r="D77" s="89"/>
      <c r="E77" s="30" t="s">
        <v>157</v>
      </c>
      <c r="F77" s="26">
        <v>17776</v>
      </c>
      <c r="G77" s="27">
        <v>1</v>
      </c>
      <c r="H77" s="28">
        <f t="shared" si="23"/>
        <v>17777</v>
      </c>
      <c r="I77" s="29">
        <v>66928</v>
      </c>
      <c r="J77" s="29">
        <v>458</v>
      </c>
      <c r="K77" s="26">
        <v>1926</v>
      </c>
      <c r="L77" s="28">
        <f t="shared" si="24"/>
        <v>85163</v>
      </c>
      <c r="M77" s="5"/>
      <c r="N77" s="74"/>
      <c r="O77" s="94" t="s">
        <v>160</v>
      </c>
      <c r="P77" s="95"/>
      <c r="Q77" s="80"/>
      <c r="R77" s="26">
        <v>96503</v>
      </c>
      <c r="S77" s="27">
        <v>22</v>
      </c>
      <c r="T77" s="28">
        <f t="shared" si="11"/>
        <v>96525</v>
      </c>
      <c r="U77" s="29">
        <v>203335</v>
      </c>
      <c r="V77" s="29">
        <v>1226</v>
      </c>
      <c r="W77" s="26">
        <v>1721</v>
      </c>
      <c r="X77" s="28">
        <f t="shared" si="22"/>
        <v>301086</v>
      </c>
    </row>
    <row r="78" spans="1:24" ht="7.5" customHeight="1" x14ac:dyDescent="0.15">
      <c r="A78" s="42"/>
      <c r="B78" s="74"/>
      <c r="C78" s="84"/>
      <c r="D78" s="89"/>
      <c r="E78" s="30" t="s">
        <v>159</v>
      </c>
      <c r="F78" s="45">
        <v>12976</v>
      </c>
      <c r="G78" s="46">
        <v>2</v>
      </c>
      <c r="H78" s="28">
        <f t="shared" si="23"/>
        <v>12978</v>
      </c>
      <c r="I78" s="48">
        <v>43777</v>
      </c>
      <c r="J78" s="48">
        <v>441</v>
      </c>
      <c r="K78" s="45">
        <v>2025</v>
      </c>
      <c r="L78" s="28">
        <f t="shared" si="24"/>
        <v>57196</v>
      </c>
      <c r="M78" s="5"/>
      <c r="N78" s="75"/>
      <c r="O78" s="103" t="s">
        <v>37</v>
      </c>
      <c r="P78" s="104"/>
      <c r="Q78" s="105"/>
      <c r="R78" s="34">
        <f>SUM(R75:R77,R72)</f>
        <v>434675</v>
      </c>
      <c r="S78" s="37">
        <f>SUM(S75:S77,S72)</f>
        <v>92</v>
      </c>
      <c r="T78" s="36">
        <f t="shared" si="11"/>
        <v>434767</v>
      </c>
      <c r="U78" s="38">
        <f>SUM(U75:U77,U72)</f>
        <v>1063717</v>
      </c>
      <c r="V78" s="38">
        <f>SUM(V75:V77,V72)</f>
        <v>6756</v>
      </c>
      <c r="W78" s="34">
        <f>SUM(W75:W77,W72)</f>
        <v>9814</v>
      </c>
      <c r="X78" s="36">
        <f t="shared" si="22"/>
        <v>1505240</v>
      </c>
    </row>
    <row r="79" spans="1:24" ht="7.5" customHeight="1" x14ac:dyDescent="0.15">
      <c r="A79" s="42"/>
      <c r="B79" s="74"/>
      <c r="C79" s="85"/>
      <c r="D79" s="90"/>
      <c r="E79" s="30" t="s">
        <v>10</v>
      </c>
      <c r="F79" s="40">
        <f>SUM(F76:F78)</f>
        <v>44842</v>
      </c>
      <c r="G79" s="27">
        <f>SUM(G76:G78)</f>
        <v>8</v>
      </c>
      <c r="H79" s="28">
        <f t="shared" si="23"/>
        <v>44850</v>
      </c>
      <c r="I79" s="26">
        <f t="shared" ref="I79:K79" si="28">SUM(I76:I78)</f>
        <v>164630</v>
      </c>
      <c r="J79" s="26">
        <f t="shared" si="28"/>
        <v>1212</v>
      </c>
      <c r="K79" s="26">
        <f t="shared" si="28"/>
        <v>5039</v>
      </c>
      <c r="L79" s="28">
        <f t="shared" si="24"/>
        <v>210692</v>
      </c>
      <c r="M79" s="5"/>
      <c r="N79" s="73" t="s">
        <v>164</v>
      </c>
      <c r="O79" s="83" t="s">
        <v>165</v>
      </c>
      <c r="P79" s="108" t="s">
        <v>166</v>
      </c>
      <c r="Q79" s="93"/>
      <c r="R79" s="14">
        <v>107444</v>
      </c>
      <c r="S79" s="15">
        <v>5</v>
      </c>
      <c r="T79" s="16">
        <f t="shared" si="11"/>
        <v>107449</v>
      </c>
      <c r="U79" s="17">
        <v>392531</v>
      </c>
      <c r="V79" s="17">
        <v>2491</v>
      </c>
      <c r="W79" s="14">
        <v>9145</v>
      </c>
      <c r="X79" s="16">
        <f t="shared" si="22"/>
        <v>502471</v>
      </c>
    </row>
    <row r="80" spans="1:24" ht="7.5" customHeight="1" x14ac:dyDescent="0.15">
      <c r="A80" s="42"/>
      <c r="B80" s="74"/>
      <c r="C80" s="99" t="s">
        <v>161</v>
      </c>
      <c r="D80" s="101" t="s">
        <v>162</v>
      </c>
      <c r="E80" s="30" t="s">
        <v>163</v>
      </c>
      <c r="F80" s="45">
        <v>41372</v>
      </c>
      <c r="G80" s="46">
        <v>15</v>
      </c>
      <c r="H80" s="47">
        <f>SUM(F80:G80)</f>
        <v>41387</v>
      </c>
      <c r="I80" s="48">
        <v>41708</v>
      </c>
      <c r="J80" s="48">
        <v>1501</v>
      </c>
      <c r="K80" s="45">
        <v>7422</v>
      </c>
      <c r="L80" s="47">
        <f>SUM(H80:J80)</f>
        <v>84596</v>
      </c>
      <c r="M80" s="5"/>
      <c r="N80" s="74"/>
      <c r="O80" s="84"/>
      <c r="P80" s="79" t="s">
        <v>168</v>
      </c>
      <c r="Q80" s="80"/>
      <c r="R80" s="26">
        <v>79960</v>
      </c>
      <c r="S80" s="27">
        <v>8</v>
      </c>
      <c r="T80" s="28">
        <f t="shared" si="11"/>
        <v>79968</v>
      </c>
      <c r="U80" s="29">
        <v>287498</v>
      </c>
      <c r="V80" s="29">
        <v>1375</v>
      </c>
      <c r="W80" s="26">
        <v>3088</v>
      </c>
      <c r="X80" s="28">
        <f t="shared" si="22"/>
        <v>368841</v>
      </c>
    </row>
    <row r="81" spans="1:24" ht="7.5" customHeight="1" x14ac:dyDescent="0.15">
      <c r="A81" s="42"/>
      <c r="B81" s="74"/>
      <c r="C81" s="84"/>
      <c r="D81" s="101"/>
      <c r="E81" s="30" t="s">
        <v>167</v>
      </c>
      <c r="F81" s="45">
        <v>12536</v>
      </c>
      <c r="G81" s="46">
        <v>5</v>
      </c>
      <c r="H81" s="47">
        <f>SUM(F81:G81)</f>
        <v>12541</v>
      </c>
      <c r="I81" s="48">
        <v>15185</v>
      </c>
      <c r="J81" s="48">
        <v>428</v>
      </c>
      <c r="K81" s="45">
        <v>1917</v>
      </c>
      <c r="L81" s="47">
        <f>SUM(H81:J81)</f>
        <v>28154</v>
      </c>
      <c r="M81" s="5"/>
      <c r="N81" s="74"/>
      <c r="O81" s="84"/>
      <c r="P81" s="79" t="s">
        <v>169</v>
      </c>
      <c r="Q81" s="80"/>
      <c r="R81" s="26">
        <v>91720</v>
      </c>
      <c r="S81" s="27">
        <v>6</v>
      </c>
      <c r="T81" s="28">
        <f t="shared" si="11"/>
        <v>91726</v>
      </c>
      <c r="U81" s="29">
        <v>250157</v>
      </c>
      <c r="V81" s="29">
        <v>1246</v>
      </c>
      <c r="W81" s="26">
        <v>2141</v>
      </c>
      <c r="X81" s="28">
        <f t="shared" ref="X81:X97" si="29">SUM(T81:V81)</f>
        <v>343129</v>
      </c>
    </row>
    <row r="82" spans="1:24" ht="7.5" customHeight="1" x14ac:dyDescent="0.15">
      <c r="A82" s="42"/>
      <c r="B82" s="74"/>
      <c r="C82" s="84"/>
      <c r="D82" s="101"/>
      <c r="E82" s="30" t="s">
        <v>10</v>
      </c>
      <c r="F82" s="40">
        <f>SUM(F80:F81)</f>
        <v>53908</v>
      </c>
      <c r="G82" s="27">
        <f>SUM(G80:G81)</f>
        <v>20</v>
      </c>
      <c r="H82" s="28">
        <f>SUM(F82:G82)</f>
        <v>53928</v>
      </c>
      <c r="I82" s="40">
        <f>SUM(I80:I81)</f>
        <v>56893</v>
      </c>
      <c r="J82" s="40">
        <f>SUM(J80:J81)</f>
        <v>1929</v>
      </c>
      <c r="K82" s="40">
        <f>SUM(K80:K81)</f>
        <v>9339</v>
      </c>
      <c r="L82" s="47">
        <f>SUM(H82:J82)</f>
        <v>112750</v>
      </c>
      <c r="M82" s="5"/>
      <c r="N82" s="74"/>
      <c r="O82" s="85"/>
      <c r="P82" s="79" t="s">
        <v>171</v>
      </c>
      <c r="Q82" s="80"/>
      <c r="R82" s="26">
        <v>43383</v>
      </c>
      <c r="S82" s="27">
        <v>4</v>
      </c>
      <c r="T82" s="28">
        <f t="shared" si="11"/>
        <v>43387</v>
      </c>
      <c r="U82" s="29">
        <v>126067</v>
      </c>
      <c r="V82" s="29">
        <v>522</v>
      </c>
      <c r="W82" s="26">
        <v>985</v>
      </c>
      <c r="X82" s="28">
        <f t="shared" si="29"/>
        <v>169976</v>
      </c>
    </row>
    <row r="83" spans="1:24" ht="7.5" customHeight="1" x14ac:dyDescent="0.15">
      <c r="A83" s="42"/>
      <c r="B83" s="74"/>
      <c r="C83" s="84"/>
      <c r="D83" s="88" t="s">
        <v>170</v>
      </c>
      <c r="E83" s="30" t="s">
        <v>170</v>
      </c>
      <c r="F83" s="26">
        <v>35107</v>
      </c>
      <c r="G83" s="27">
        <v>6</v>
      </c>
      <c r="H83" s="28">
        <f t="shared" si="23"/>
        <v>35113</v>
      </c>
      <c r="I83" s="29">
        <v>45878</v>
      </c>
      <c r="J83" s="29">
        <v>1152</v>
      </c>
      <c r="K83" s="26">
        <v>5682</v>
      </c>
      <c r="L83" s="28">
        <f t="shared" si="24"/>
        <v>82143</v>
      </c>
      <c r="M83" s="5"/>
      <c r="N83" s="74"/>
      <c r="O83" s="94" t="s">
        <v>173</v>
      </c>
      <c r="P83" s="95"/>
      <c r="Q83" s="80"/>
      <c r="R83" s="26">
        <v>89286</v>
      </c>
      <c r="S83" s="27">
        <v>15</v>
      </c>
      <c r="T83" s="28">
        <f t="shared" ref="T83:T90" si="30">SUM(R83:S83)</f>
        <v>89301</v>
      </c>
      <c r="U83" s="29">
        <v>251531</v>
      </c>
      <c r="V83" s="29">
        <v>1336</v>
      </c>
      <c r="W83" s="26">
        <v>1587</v>
      </c>
      <c r="X83" s="28">
        <f t="shared" si="29"/>
        <v>342168</v>
      </c>
    </row>
    <row r="84" spans="1:24" ht="7.5" customHeight="1" x14ac:dyDescent="0.15">
      <c r="A84" s="42"/>
      <c r="B84" s="74"/>
      <c r="C84" s="84"/>
      <c r="D84" s="89"/>
      <c r="E84" s="30" t="s">
        <v>172</v>
      </c>
      <c r="F84" s="45">
        <v>7508</v>
      </c>
      <c r="G84" s="46">
        <v>2</v>
      </c>
      <c r="H84" s="47">
        <f>SUM(F84:G84)</f>
        <v>7510</v>
      </c>
      <c r="I84" s="48">
        <v>9944</v>
      </c>
      <c r="J84" s="48">
        <v>250</v>
      </c>
      <c r="K84" s="45">
        <v>1115</v>
      </c>
      <c r="L84" s="47">
        <f>SUM(H84:J84)</f>
        <v>17704</v>
      </c>
      <c r="M84" s="5"/>
      <c r="N84" s="74"/>
      <c r="O84" s="99" t="s">
        <v>175</v>
      </c>
      <c r="P84" s="79" t="s">
        <v>176</v>
      </c>
      <c r="Q84" s="80"/>
      <c r="R84" s="26">
        <v>83036</v>
      </c>
      <c r="S84" s="27">
        <v>8</v>
      </c>
      <c r="T84" s="28">
        <f t="shared" si="30"/>
        <v>83044</v>
      </c>
      <c r="U84" s="29">
        <v>240022</v>
      </c>
      <c r="V84" s="29">
        <v>1287</v>
      </c>
      <c r="W84" s="26">
        <v>2271</v>
      </c>
      <c r="X84" s="28">
        <f t="shared" si="29"/>
        <v>324353</v>
      </c>
    </row>
    <row r="85" spans="1:24" ht="7.5" customHeight="1" x14ac:dyDescent="0.15">
      <c r="A85" s="42"/>
      <c r="B85" s="74"/>
      <c r="C85" s="84"/>
      <c r="D85" s="89"/>
      <c r="E85" s="30" t="s">
        <v>174</v>
      </c>
      <c r="F85" s="45">
        <v>10149</v>
      </c>
      <c r="G85" s="46">
        <v>3</v>
      </c>
      <c r="H85" s="47">
        <f>SUM(F85:G85)</f>
        <v>10152</v>
      </c>
      <c r="I85" s="48">
        <v>14218</v>
      </c>
      <c r="J85" s="48">
        <v>346</v>
      </c>
      <c r="K85" s="45">
        <v>1945</v>
      </c>
      <c r="L85" s="47">
        <f>SUM(H85:J85)</f>
        <v>24716</v>
      </c>
      <c r="M85" s="5"/>
      <c r="N85" s="74"/>
      <c r="O85" s="84"/>
      <c r="P85" s="79" t="s">
        <v>177</v>
      </c>
      <c r="Q85" s="80"/>
      <c r="R85" s="26">
        <v>41272</v>
      </c>
      <c r="S85" s="27">
        <v>4</v>
      </c>
      <c r="T85" s="28">
        <f t="shared" si="30"/>
        <v>41276</v>
      </c>
      <c r="U85" s="29">
        <v>109219</v>
      </c>
      <c r="V85" s="29">
        <v>493</v>
      </c>
      <c r="W85" s="26">
        <v>829</v>
      </c>
      <c r="X85" s="28">
        <f t="shared" si="29"/>
        <v>150988</v>
      </c>
    </row>
    <row r="86" spans="1:24" ht="7.5" customHeight="1" x14ac:dyDescent="0.15">
      <c r="A86" s="42"/>
      <c r="B86" s="74"/>
      <c r="C86" s="84"/>
      <c r="D86" s="90"/>
      <c r="E86" s="30" t="s">
        <v>10</v>
      </c>
      <c r="F86" s="40">
        <f>SUM(F83:F85)</f>
        <v>52764</v>
      </c>
      <c r="G86" s="27">
        <f>SUM(G83:G85)</f>
        <v>11</v>
      </c>
      <c r="H86" s="28">
        <f>SUM(F86:G86)</f>
        <v>52775</v>
      </c>
      <c r="I86" s="40">
        <f t="shared" ref="I86:K86" si="31">SUM(I83:I85)</f>
        <v>70040</v>
      </c>
      <c r="J86" s="40">
        <f t="shared" si="31"/>
        <v>1748</v>
      </c>
      <c r="K86" s="40">
        <f t="shared" si="31"/>
        <v>8742</v>
      </c>
      <c r="L86" s="47">
        <f>SUM(H86:J86)</f>
        <v>124563</v>
      </c>
      <c r="M86" s="5"/>
      <c r="N86" s="74"/>
      <c r="O86" s="85"/>
      <c r="P86" s="79" t="s">
        <v>179</v>
      </c>
      <c r="Q86" s="80"/>
      <c r="R86" s="26">
        <v>12350</v>
      </c>
      <c r="S86" s="27">
        <v>0</v>
      </c>
      <c r="T86" s="28">
        <f t="shared" si="30"/>
        <v>12350</v>
      </c>
      <c r="U86" s="29">
        <v>20485</v>
      </c>
      <c r="V86" s="29">
        <v>187</v>
      </c>
      <c r="W86" s="26">
        <v>162</v>
      </c>
      <c r="X86" s="28">
        <f t="shared" si="29"/>
        <v>33022</v>
      </c>
    </row>
    <row r="87" spans="1:24" ht="7.5" customHeight="1" x14ac:dyDescent="0.15">
      <c r="A87" s="51"/>
      <c r="B87" s="74"/>
      <c r="C87" s="84"/>
      <c r="D87" s="88" t="s">
        <v>178</v>
      </c>
      <c r="E87" s="25" t="s">
        <v>178</v>
      </c>
      <c r="F87" s="45">
        <v>31330</v>
      </c>
      <c r="G87" s="46">
        <v>5</v>
      </c>
      <c r="H87" s="47">
        <f>SUM(F87:G87)</f>
        <v>31335</v>
      </c>
      <c r="I87" s="48">
        <v>47333</v>
      </c>
      <c r="J87" s="48">
        <v>1107</v>
      </c>
      <c r="K87" s="45">
        <v>5490</v>
      </c>
      <c r="L87" s="47">
        <f>SUM(H87:J87)</f>
        <v>79775</v>
      </c>
      <c r="M87" s="5"/>
      <c r="N87" s="74"/>
      <c r="O87" s="94" t="s">
        <v>181</v>
      </c>
      <c r="P87" s="95"/>
      <c r="Q87" s="80"/>
      <c r="R87" s="26">
        <v>185025</v>
      </c>
      <c r="S87" s="27">
        <v>13</v>
      </c>
      <c r="T87" s="28">
        <f t="shared" si="30"/>
        <v>185038</v>
      </c>
      <c r="U87" s="29">
        <v>484863</v>
      </c>
      <c r="V87" s="29">
        <v>3371</v>
      </c>
      <c r="W87" s="26">
        <v>4017</v>
      </c>
      <c r="X87" s="28">
        <f t="shared" si="29"/>
        <v>673272</v>
      </c>
    </row>
    <row r="88" spans="1:24" ht="7.5" customHeight="1" x14ac:dyDescent="0.15">
      <c r="A88" s="5"/>
      <c r="B88" s="74"/>
      <c r="C88" s="84"/>
      <c r="D88" s="89"/>
      <c r="E88" s="30" t="s">
        <v>180</v>
      </c>
      <c r="F88" s="45">
        <v>7575</v>
      </c>
      <c r="G88" s="46">
        <v>0</v>
      </c>
      <c r="H88" s="47">
        <f>SUM(F88:G88)</f>
        <v>7575</v>
      </c>
      <c r="I88" s="48">
        <v>8180</v>
      </c>
      <c r="J88" s="48">
        <v>566</v>
      </c>
      <c r="K88" s="45">
        <v>1967</v>
      </c>
      <c r="L88" s="47">
        <f>SUM(H88:J88)</f>
        <v>16321</v>
      </c>
      <c r="M88" s="49"/>
      <c r="N88" s="74"/>
      <c r="O88" s="94" t="s">
        <v>183</v>
      </c>
      <c r="P88" s="95"/>
      <c r="Q88" s="80"/>
      <c r="R88" s="26">
        <v>124340</v>
      </c>
      <c r="S88" s="27">
        <v>14</v>
      </c>
      <c r="T88" s="28">
        <f t="shared" si="30"/>
        <v>124354</v>
      </c>
      <c r="U88" s="50">
        <v>324672</v>
      </c>
      <c r="V88" s="50">
        <v>1803</v>
      </c>
      <c r="W88" s="26">
        <v>2529</v>
      </c>
      <c r="X88" s="28">
        <f t="shared" si="29"/>
        <v>450829</v>
      </c>
    </row>
    <row r="89" spans="1:24" ht="7.5" customHeight="1" x14ac:dyDescent="0.15">
      <c r="A89" s="5"/>
      <c r="B89" s="74"/>
      <c r="C89" s="84"/>
      <c r="D89" s="89"/>
      <c r="E89" s="30" t="s">
        <v>182</v>
      </c>
      <c r="F89" s="26">
        <v>9656</v>
      </c>
      <c r="G89" s="27">
        <v>5</v>
      </c>
      <c r="H89" s="28">
        <f t="shared" si="23"/>
        <v>9661</v>
      </c>
      <c r="I89" s="29">
        <v>18236</v>
      </c>
      <c r="J89" s="29">
        <v>336</v>
      </c>
      <c r="K89" s="26">
        <v>1922</v>
      </c>
      <c r="L89" s="28">
        <f t="shared" si="24"/>
        <v>28233</v>
      </c>
      <c r="M89" s="49"/>
      <c r="N89" s="74"/>
      <c r="O89" s="94" t="s">
        <v>184</v>
      </c>
      <c r="P89" s="95"/>
      <c r="Q89" s="80"/>
      <c r="R89" s="26">
        <v>143627</v>
      </c>
      <c r="S89" s="27">
        <v>6</v>
      </c>
      <c r="T89" s="28">
        <f t="shared" si="30"/>
        <v>143633</v>
      </c>
      <c r="U89" s="50">
        <v>325819</v>
      </c>
      <c r="V89" s="50">
        <v>1722</v>
      </c>
      <c r="W89" s="52">
        <v>2124</v>
      </c>
      <c r="X89" s="28">
        <f t="shared" si="29"/>
        <v>471174</v>
      </c>
    </row>
    <row r="90" spans="1:24" ht="7.5" customHeight="1" x14ac:dyDescent="0.15">
      <c r="A90" s="5"/>
      <c r="B90" s="74"/>
      <c r="C90" s="84"/>
      <c r="D90" s="89"/>
      <c r="E90" s="30" t="s">
        <v>219</v>
      </c>
      <c r="F90" s="40">
        <v>15266</v>
      </c>
      <c r="G90" s="27">
        <v>3</v>
      </c>
      <c r="H90" s="28">
        <f t="shared" si="23"/>
        <v>15269</v>
      </c>
      <c r="I90" s="40">
        <v>25048</v>
      </c>
      <c r="J90" s="40">
        <v>589</v>
      </c>
      <c r="K90" s="40">
        <v>3270</v>
      </c>
      <c r="L90" s="28">
        <f t="shared" si="24"/>
        <v>40906</v>
      </c>
      <c r="M90" s="49"/>
      <c r="N90" s="74"/>
      <c r="O90" s="124" t="s">
        <v>186</v>
      </c>
      <c r="P90" s="79" t="s">
        <v>187</v>
      </c>
      <c r="Q90" s="80"/>
      <c r="R90" s="26">
        <v>192983</v>
      </c>
      <c r="S90" s="27">
        <v>11</v>
      </c>
      <c r="T90" s="28">
        <f t="shared" si="30"/>
        <v>192994</v>
      </c>
      <c r="U90" s="50">
        <v>440851</v>
      </c>
      <c r="V90" s="50">
        <v>2209</v>
      </c>
      <c r="W90" s="52">
        <v>3308</v>
      </c>
      <c r="X90" s="28">
        <f t="shared" si="29"/>
        <v>636054</v>
      </c>
    </row>
    <row r="91" spans="1:24" ht="7.5" customHeight="1" x14ac:dyDescent="0.15">
      <c r="B91" s="74"/>
      <c r="C91" s="84"/>
      <c r="D91" s="90"/>
      <c r="E91" s="30" t="s">
        <v>10</v>
      </c>
      <c r="F91" s="40">
        <f>SUM(F87:F90)</f>
        <v>63827</v>
      </c>
      <c r="G91" s="27">
        <f>SUM(G87:G90)</f>
        <v>13</v>
      </c>
      <c r="H91" s="28">
        <f t="shared" si="23"/>
        <v>63840</v>
      </c>
      <c r="I91" s="40">
        <f>SUM(I87:I90)</f>
        <v>98797</v>
      </c>
      <c r="J91" s="40">
        <f>SUM(J87:J90)</f>
        <v>2598</v>
      </c>
      <c r="K91" s="40">
        <f>SUM(K87:K90)</f>
        <v>12649</v>
      </c>
      <c r="L91" s="28">
        <f t="shared" si="24"/>
        <v>165235</v>
      </c>
      <c r="M91" s="49"/>
      <c r="N91" s="74"/>
      <c r="O91" s="125"/>
      <c r="P91" s="116" t="s">
        <v>189</v>
      </c>
      <c r="Q91" s="117"/>
      <c r="R91" s="26">
        <f t="shared" ref="R91:W91" si="32">SUM(R105:R106)</f>
        <v>24552</v>
      </c>
      <c r="S91" s="52">
        <f t="shared" si="32"/>
        <v>0</v>
      </c>
      <c r="T91" s="28">
        <f t="shared" si="32"/>
        <v>24552</v>
      </c>
      <c r="U91" s="50">
        <f t="shared" si="32"/>
        <v>35805</v>
      </c>
      <c r="V91" s="50">
        <f t="shared" si="32"/>
        <v>278</v>
      </c>
      <c r="W91" s="52">
        <f t="shared" si="32"/>
        <v>404</v>
      </c>
      <c r="X91" s="28">
        <f t="shared" si="29"/>
        <v>60635</v>
      </c>
    </row>
    <row r="92" spans="1:24" ht="7.5" customHeight="1" x14ac:dyDescent="0.15">
      <c r="B92" s="74"/>
      <c r="C92" s="84"/>
      <c r="D92" s="79" t="s">
        <v>185</v>
      </c>
      <c r="E92" s="80"/>
      <c r="F92" s="26">
        <v>48650</v>
      </c>
      <c r="G92" s="27">
        <v>13</v>
      </c>
      <c r="H92" s="28">
        <f t="shared" si="23"/>
        <v>48663</v>
      </c>
      <c r="I92" s="29">
        <v>150830</v>
      </c>
      <c r="J92" s="29">
        <v>1117</v>
      </c>
      <c r="K92" s="26">
        <v>4260</v>
      </c>
      <c r="L92" s="28">
        <f t="shared" si="24"/>
        <v>200610</v>
      </c>
      <c r="M92" s="49"/>
      <c r="N92" s="74"/>
      <c r="O92" s="103" t="s">
        <v>37</v>
      </c>
      <c r="P92" s="104"/>
      <c r="Q92" s="105"/>
      <c r="R92" s="34">
        <f>SUM(R79:R91)</f>
        <v>1218978</v>
      </c>
      <c r="S92" s="37">
        <f>SUM(S79:S91)</f>
        <v>94</v>
      </c>
      <c r="T92" s="36">
        <f t="shared" ref="T92:T97" si="33">SUM(R92:S92)</f>
        <v>1219072</v>
      </c>
      <c r="U92" s="44">
        <f>SUM(U79:U91)</f>
        <v>3289520</v>
      </c>
      <c r="V92" s="44">
        <f>SUM(V79:V91)</f>
        <v>18320</v>
      </c>
      <c r="W92" s="35">
        <f>SUM(W79:W91)</f>
        <v>32590</v>
      </c>
      <c r="X92" s="36">
        <f t="shared" si="29"/>
        <v>4526912</v>
      </c>
    </row>
    <row r="93" spans="1:24" ht="7.5" customHeight="1" x14ac:dyDescent="0.15">
      <c r="B93" s="74"/>
      <c r="C93" s="85"/>
      <c r="D93" s="79" t="s">
        <v>188</v>
      </c>
      <c r="E93" s="80"/>
      <c r="F93" s="26">
        <v>76593</v>
      </c>
      <c r="G93" s="27">
        <v>22</v>
      </c>
      <c r="H93" s="28">
        <f t="shared" si="23"/>
        <v>76615</v>
      </c>
      <c r="I93" s="29">
        <v>198352</v>
      </c>
      <c r="J93" s="29">
        <v>1965</v>
      </c>
      <c r="K93" s="26">
        <v>9325</v>
      </c>
      <c r="L93" s="28">
        <f t="shared" si="24"/>
        <v>276932</v>
      </c>
      <c r="N93" s="73" t="s">
        <v>193</v>
      </c>
      <c r="O93" s="91" t="s">
        <v>194</v>
      </c>
      <c r="P93" s="92"/>
      <c r="Q93" s="93"/>
      <c r="R93" s="14">
        <v>121257</v>
      </c>
      <c r="S93" s="15">
        <v>3</v>
      </c>
      <c r="T93" s="16">
        <f t="shared" si="33"/>
        <v>121260</v>
      </c>
      <c r="U93" s="53">
        <v>438997</v>
      </c>
      <c r="V93" s="17">
        <v>2518</v>
      </c>
      <c r="W93" s="14">
        <v>2812</v>
      </c>
      <c r="X93" s="16">
        <f t="shared" si="29"/>
        <v>562775</v>
      </c>
    </row>
    <row r="94" spans="1:24" ht="7.5" customHeight="1" x14ac:dyDescent="0.15">
      <c r="B94" s="74"/>
      <c r="C94" s="100" t="s">
        <v>190</v>
      </c>
      <c r="D94" s="110" t="s">
        <v>190</v>
      </c>
      <c r="E94" s="25" t="s">
        <v>191</v>
      </c>
      <c r="F94" s="26">
        <v>112701</v>
      </c>
      <c r="G94" s="27">
        <v>26</v>
      </c>
      <c r="H94" s="28">
        <f t="shared" si="23"/>
        <v>112727</v>
      </c>
      <c r="I94" s="29">
        <v>278486</v>
      </c>
      <c r="J94" s="29">
        <v>3635</v>
      </c>
      <c r="K94" s="26">
        <v>14115</v>
      </c>
      <c r="L94" s="28">
        <f t="shared" si="24"/>
        <v>394848</v>
      </c>
      <c r="N94" s="74"/>
      <c r="O94" s="94" t="s">
        <v>195</v>
      </c>
      <c r="P94" s="95"/>
      <c r="Q94" s="80"/>
      <c r="R94" s="26">
        <v>11856</v>
      </c>
      <c r="S94" s="27">
        <v>0</v>
      </c>
      <c r="T94" s="28">
        <f t="shared" si="33"/>
        <v>11856</v>
      </c>
      <c r="U94" s="29">
        <v>22576</v>
      </c>
      <c r="V94" s="29">
        <v>241</v>
      </c>
      <c r="W94" s="26">
        <v>135</v>
      </c>
      <c r="X94" s="28">
        <f t="shared" si="29"/>
        <v>34673</v>
      </c>
    </row>
    <row r="95" spans="1:24" ht="7.5" customHeight="1" x14ac:dyDescent="0.15">
      <c r="B95" s="74"/>
      <c r="C95" s="100"/>
      <c r="D95" s="111"/>
      <c r="E95" s="25" t="s">
        <v>192</v>
      </c>
      <c r="F95" s="26">
        <v>28633</v>
      </c>
      <c r="G95" s="27">
        <v>5</v>
      </c>
      <c r="H95" s="28">
        <f t="shared" si="23"/>
        <v>28638</v>
      </c>
      <c r="I95" s="29">
        <v>56354</v>
      </c>
      <c r="J95" s="29">
        <v>944</v>
      </c>
      <c r="K95" s="26">
        <v>4793</v>
      </c>
      <c r="L95" s="28">
        <f t="shared" si="24"/>
        <v>85936</v>
      </c>
      <c r="N95" s="74"/>
      <c r="O95" s="94" t="s">
        <v>197</v>
      </c>
      <c r="P95" s="95"/>
      <c r="Q95" s="80"/>
      <c r="R95" s="26">
        <v>11084</v>
      </c>
      <c r="S95" s="27">
        <v>0</v>
      </c>
      <c r="T95" s="28">
        <f t="shared" si="33"/>
        <v>11084</v>
      </c>
      <c r="U95" s="29">
        <v>19987</v>
      </c>
      <c r="V95" s="29">
        <v>192</v>
      </c>
      <c r="W95" s="26">
        <v>212</v>
      </c>
      <c r="X95" s="28">
        <f t="shared" si="29"/>
        <v>31263</v>
      </c>
    </row>
    <row r="96" spans="1:24" ht="7.5" customHeight="1" x14ac:dyDescent="0.15">
      <c r="B96" s="74"/>
      <c r="C96" s="100"/>
      <c r="D96" s="112"/>
      <c r="E96" s="25" t="s">
        <v>10</v>
      </c>
      <c r="F96" s="26">
        <f>SUM(F94:F95)</f>
        <v>141334</v>
      </c>
      <c r="G96" s="27">
        <f>SUM(G94:G95)</f>
        <v>31</v>
      </c>
      <c r="H96" s="28">
        <f t="shared" si="23"/>
        <v>141365</v>
      </c>
      <c r="I96" s="29">
        <f>SUM(I94:I95)</f>
        <v>334840</v>
      </c>
      <c r="J96" s="29">
        <f>SUM(J94:J95)</f>
        <v>4579</v>
      </c>
      <c r="K96" s="26">
        <f>SUM(K94:K95)</f>
        <v>18908</v>
      </c>
      <c r="L96" s="28">
        <f t="shared" si="24"/>
        <v>480784</v>
      </c>
      <c r="N96" s="75"/>
      <c r="O96" s="103" t="s">
        <v>37</v>
      </c>
      <c r="P96" s="104"/>
      <c r="Q96" s="105"/>
      <c r="R96" s="34">
        <f>SUM(R93:R95)</f>
        <v>144197</v>
      </c>
      <c r="S96" s="37">
        <f>SUM(S93:S95)</f>
        <v>3</v>
      </c>
      <c r="T96" s="36">
        <f t="shared" si="33"/>
        <v>144200</v>
      </c>
      <c r="U96" s="38">
        <f>SUM(U93:U95)</f>
        <v>481560</v>
      </c>
      <c r="V96" s="38">
        <f>SUM(V93:V95)</f>
        <v>2951</v>
      </c>
      <c r="W96" s="34">
        <f>SUM(W93:W95)</f>
        <v>3159</v>
      </c>
      <c r="X96" s="36">
        <f t="shared" si="29"/>
        <v>628711</v>
      </c>
    </row>
    <row r="97" spans="2:24" ht="7.5" customHeight="1" x14ac:dyDescent="0.15">
      <c r="B97" s="74"/>
      <c r="C97" s="100"/>
      <c r="D97" s="79" t="s">
        <v>196</v>
      </c>
      <c r="E97" s="80"/>
      <c r="F97" s="26">
        <v>75707</v>
      </c>
      <c r="G97" s="27">
        <v>10</v>
      </c>
      <c r="H97" s="28">
        <f t="shared" si="23"/>
        <v>75717</v>
      </c>
      <c r="I97" s="29">
        <v>229434</v>
      </c>
      <c r="J97" s="29">
        <v>1649</v>
      </c>
      <c r="K97" s="26">
        <v>4633</v>
      </c>
      <c r="L97" s="28">
        <f t="shared" si="24"/>
        <v>306800</v>
      </c>
      <c r="N97" s="120" t="s">
        <v>201</v>
      </c>
      <c r="O97" s="121"/>
      <c r="P97" s="121"/>
      <c r="Q97" s="122"/>
      <c r="R97" s="55">
        <f>SUM(F42,F21,F102,R18,R44,R58,R71,R78,R92,R96)</f>
        <v>8406724</v>
      </c>
      <c r="S97" s="55">
        <f>SUM(G42,G21,G102,S18,S44,S58,S71,S78,S92,S96)</f>
        <v>1193</v>
      </c>
      <c r="T97" s="56">
        <f t="shared" si="33"/>
        <v>8407917</v>
      </c>
      <c r="U97" s="57">
        <f>SUM(I42,I21,I102,U18,U44,U58,U71,U78,U92,U96)</f>
        <v>23489872</v>
      </c>
      <c r="V97" s="57">
        <f>SUM(J42,J21,J102,V18,V44,V58,V71,V78,V92,V96)</f>
        <v>159821</v>
      </c>
      <c r="W97" s="58">
        <f>SUM(K42,K21,K102,W18,W44,W58,W71,W78,W92,W96)</f>
        <v>361100</v>
      </c>
      <c r="X97" s="56">
        <f t="shared" si="29"/>
        <v>32057610</v>
      </c>
    </row>
    <row r="98" spans="2:24" ht="7.5" customHeight="1" x14ac:dyDescent="0.15">
      <c r="B98" s="74"/>
      <c r="C98" s="100"/>
      <c r="D98" s="79" t="s">
        <v>198</v>
      </c>
      <c r="E98" s="80"/>
      <c r="F98" s="26">
        <v>67191</v>
      </c>
      <c r="G98" s="27">
        <v>20</v>
      </c>
      <c r="H98" s="28">
        <f t="shared" si="23"/>
        <v>67211</v>
      </c>
      <c r="I98" s="29">
        <v>206030</v>
      </c>
      <c r="J98" s="29">
        <v>1641</v>
      </c>
      <c r="K98" s="26">
        <v>6702</v>
      </c>
      <c r="L98" s="28">
        <f t="shared" si="24"/>
        <v>274882</v>
      </c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2:24" ht="7.5" customHeight="1" x14ac:dyDescent="0.15">
      <c r="B99" s="74"/>
      <c r="C99" s="100" t="s">
        <v>199</v>
      </c>
      <c r="D99" s="79" t="s">
        <v>200</v>
      </c>
      <c r="E99" s="80"/>
      <c r="F99" s="26">
        <v>98550</v>
      </c>
      <c r="G99" s="27">
        <v>23</v>
      </c>
      <c r="H99" s="28">
        <f t="shared" si="23"/>
        <v>98573</v>
      </c>
      <c r="I99" s="29">
        <v>206674</v>
      </c>
      <c r="J99" s="29">
        <v>1486</v>
      </c>
      <c r="K99" s="26">
        <v>2075</v>
      </c>
      <c r="L99" s="28">
        <f t="shared" si="24"/>
        <v>306733</v>
      </c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ht="7.5" customHeight="1" x14ac:dyDescent="0.15">
      <c r="B100" s="74"/>
      <c r="C100" s="100"/>
      <c r="D100" s="79" t="s">
        <v>202</v>
      </c>
      <c r="E100" s="80"/>
      <c r="F100" s="26">
        <v>11561</v>
      </c>
      <c r="G100" s="27">
        <v>4</v>
      </c>
      <c r="H100" s="28">
        <f t="shared" si="23"/>
        <v>11565</v>
      </c>
      <c r="I100" s="29">
        <v>27687</v>
      </c>
      <c r="J100" s="29">
        <v>216</v>
      </c>
      <c r="K100" s="26">
        <v>141</v>
      </c>
      <c r="L100" s="28">
        <f t="shared" si="24"/>
        <v>39468</v>
      </c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7.5" customHeight="1" x14ac:dyDescent="0.15">
      <c r="B101" s="74"/>
      <c r="C101" s="100"/>
      <c r="D101" s="79" t="s">
        <v>10</v>
      </c>
      <c r="E101" s="80"/>
      <c r="F101" s="40">
        <f>SUM(F99:F100)</f>
        <v>110111</v>
      </c>
      <c r="G101" s="27">
        <f>SUM(G99:G100)</f>
        <v>27</v>
      </c>
      <c r="H101" s="28">
        <f t="shared" si="23"/>
        <v>110138</v>
      </c>
      <c r="I101" s="26">
        <f>SUM(I99:I100)</f>
        <v>234361</v>
      </c>
      <c r="J101" s="26">
        <f>SUM(J99:J100)</f>
        <v>1702</v>
      </c>
      <c r="K101" s="26">
        <f>SUM(K99:K100)</f>
        <v>2216</v>
      </c>
      <c r="L101" s="28">
        <f t="shared" si="24"/>
        <v>346201</v>
      </c>
      <c r="N101" s="49"/>
      <c r="O101" s="49"/>
      <c r="P101" s="59"/>
      <c r="Q101" s="59"/>
      <c r="R101" s="60"/>
      <c r="S101" s="60"/>
      <c r="T101" s="60"/>
      <c r="U101" s="60"/>
      <c r="V101" s="60"/>
      <c r="W101" s="60"/>
      <c r="X101" s="60"/>
    </row>
    <row r="102" spans="2:24" ht="7.5" customHeight="1" x14ac:dyDescent="0.15">
      <c r="B102" s="75"/>
      <c r="C102" s="103" t="s">
        <v>37</v>
      </c>
      <c r="D102" s="104"/>
      <c r="E102" s="105"/>
      <c r="F102" s="43">
        <f>SUM(F43,F46,F50:F51,F55,F58,F61,F64:F65,F68,F72,F75,F79,F82,F86,F91:F93,F96:F98,F101)</f>
        <v>1956948</v>
      </c>
      <c r="G102" s="37">
        <f>SUM(G43,G46,G50:G51,G55,G58,G61,G64:G65,G68,G72,G75,G79,G82,G86,G91:G93,G96:G98,G101)</f>
        <v>334</v>
      </c>
      <c r="H102" s="36">
        <f t="shared" si="23"/>
        <v>1957282</v>
      </c>
      <c r="I102" s="34">
        <f>SUM(I43,I46,I50:I51,I55,I58,I61,I64:I65,I68,I72,I75,I79,I82,I86,I91:I93,I96:I98,I101)</f>
        <v>5341143</v>
      </c>
      <c r="J102" s="34">
        <f>SUM(J43,J46,J50:J51,J55,J58,J61,J64:J65,J68,J72,J75,J79,J82,J86,J91:J93,J96:J98,J101)</f>
        <v>41010</v>
      </c>
      <c r="K102" s="34">
        <f>SUM(K43,K46,K50:K51,K55,K58,K61,K64:K65,K68,K72,K75,K79,K82,K86,K91:K93,K96:K98,K101)</f>
        <v>140232</v>
      </c>
      <c r="L102" s="36">
        <f t="shared" si="24"/>
        <v>7339435</v>
      </c>
      <c r="N102" s="49"/>
      <c r="O102" s="49"/>
      <c r="P102" s="59"/>
      <c r="Q102" s="59"/>
      <c r="R102" s="60"/>
      <c r="S102" s="60"/>
      <c r="T102" s="60"/>
      <c r="U102" s="60"/>
      <c r="V102" s="60"/>
      <c r="W102" s="60"/>
      <c r="X102" s="60"/>
    </row>
    <row r="103" spans="2:24" x14ac:dyDescent="0.15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N103" s="63"/>
      <c r="O103" s="64"/>
      <c r="P103" s="63"/>
      <c r="Q103" s="65"/>
      <c r="R103" s="60"/>
      <c r="S103" s="60"/>
      <c r="T103" s="60"/>
      <c r="U103" s="60"/>
      <c r="V103" s="60"/>
      <c r="W103" s="60"/>
      <c r="X103" s="60"/>
    </row>
    <row r="104" spans="2:24" x14ac:dyDescent="0.15">
      <c r="B104" s="5"/>
      <c r="C104" s="5"/>
      <c r="D104" s="6"/>
      <c r="E104" s="6"/>
      <c r="F104" s="7"/>
      <c r="G104" s="7"/>
      <c r="H104" s="7"/>
      <c r="I104" s="7"/>
      <c r="J104" s="7"/>
      <c r="K104" s="7"/>
      <c r="L104" s="7"/>
      <c r="N104" s="63"/>
      <c r="O104" s="64"/>
      <c r="P104" s="63"/>
      <c r="Q104" s="65"/>
      <c r="R104" s="60"/>
      <c r="S104" s="60"/>
      <c r="T104" s="60"/>
      <c r="U104" s="60"/>
      <c r="V104" s="60"/>
      <c r="W104" s="60"/>
      <c r="X104" s="60"/>
    </row>
    <row r="105" spans="2:24" ht="19.5" hidden="1" customHeight="1" x14ac:dyDescent="0.15">
      <c r="B105" s="5"/>
      <c r="C105" s="5"/>
      <c r="D105" s="6"/>
      <c r="E105" s="6"/>
      <c r="F105" s="7"/>
      <c r="G105" s="7"/>
      <c r="H105" s="7"/>
      <c r="I105" s="7"/>
      <c r="J105" s="7"/>
      <c r="K105" s="7"/>
      <c r="L105" s="7"/>
      <c r="N105" s="73" t="s">
        <v>203</v>
      </c>
      <c r="O105" s="118" t="s">
        <v>186</v>
      </c>
      <c r="P105" s="73" t="s">
        <v>204</v>
      </c>
      <c r="Q105" s="54" t="s">
        <v>186</v>
      </c>
      <c r="R105" s="61">
        <v>722</v>
      </c>
      <c r="S105" s="61">
        <v>0</v>
      </c>
      <c r="T105" s="61">
        <f>SUM(R105:S105)</f>
        <v>722</v>
      </c>
      <c r="U105" s="61">
        <v>316</v>
      </c>
      <c r="V105" s="61">
        <v>3</v>
      </c>
      <c r="W105" s="61">
        <v>12</v>
      </c>
      <c r="X105" s="61">
        <f t="shared" ref="X105:X106" si="34">SUM(T105:V105)</f>
        <v>1041</v>
      </c>
    </row>
    <row r="106" spans="2:24" hidden="1" x14ac:dyDescent="0.15">
      <c r="B106" s="5"/>
      <c r="C106" s="5"/>
      <c r="D106" s="6"/>
      <c r="E106" s="6"/>
      <c r="F106" s="7"/>
      <c r="G106" s="7"/>
      <c r="H106" s="7"/>
      <c r="I106" s="7"/>
      <c r="J106" s="7"/>
      <c r="K106" s="7"/>
      <c r="L106" s="7"/>
      <c r="N106" s="75"/>
      <c r="O106" s="119"/>
      <c r="P106" s="75"/>
      <c r="Q106" s="54" t="s">
        <v>205</v>
      </c>
      <c r="R106" s="61">
        <v>23830</v>
      </c>
      <c r="S106" s="61">
        <v>0</v>
      </c>
      <c r="T106" s="61">
        <f>SUM(R106:S106)</f>
        <v>23830</v>
      </c>
      <c r="U106" s="61">
        <v>35489</v>
      </c>
      <c r="V106" s="61">
        <v>275</v>
      </c>
      <c r="W106" s="61">
        <v>392</v>
      </c>
      <c r="X106" s="61">
        <f t="shared" si="34"/>
        <v>59594</v>
      </c>
    </row>
    <row r="107" spans="2:24" x14ac:dyDescent="0.15">
      <c r="B107" s="5"/>
      <c r="C107" s="5"/>
      <c r="D107" s="6"/>
      <c r="E107" s="6"/>
      <c r="F107" s="7"/>
      <c r="G107" s="7"/>
      <c r="H107" s="7"/>
      <c r="I107" s="7"/>
      <c r="J107" s="7"/>
      <c r="K107" s="7"/>
      <c r="L107" s="7"/>
    </row>
  </sheetData>
  <mergeCells count="189">
    <mergeCell ref="N105:N106"/>
    <mergeCell ref="O105:O106"/>
    <mergeCell ref="P105:P106"/>
    <mergeCell ref="D97:E97"/>
    <mergeCell ref="N97:Q97"/>
    <mergeCell ref="D98:E98"/>
    <mergeCell ref="C99:C101"/>
    <mergeCell ref="D99:E99"/>
    <mergeCell ref="D100:E100"/>
    <mergeCell ref="D101:E101"/>
    <mergeCell ref="D93:E93"/>
    <mergeCell ref="N93:N96"/>
    <mergeCell ref="O93:Q93"/>
    <mergeCell ref="C94:C98"/>
    <mergeCell ref="D94:D96"/>
    <mergeCell ref="O94:Q94"/>
    <mergeCell ref="O95:Q95"/>
    <mergeCell ref="O96:Q96"/>
    <mergeCell ref="C102:E102"/>
    <mergeCell ref="C80:C93"/>
    <mergeCell ref="D80:D82"/>
    <mergeCell ref="P80:Q80"/>
    <mergeCell ref="P81:Q81"/>
    <mergeCell ref="P82:Q82"/>
    <mergeCell ref="C66:C79"/>
    <mergeCell ref="D66:D68"/>
    <mergeCell ref="O66:O67"/>
    <mergeCell ref="P66:Q66"/>
    <mergeCell ref="P67:Q67"/>
    <mergeCell ref="O68:O70"/>
    <mergeCell ref="P68:Q68"/>
    <mergeCell ref="D87:D91"/>
    <mergeCell ref="O87:Q87"/>
    <mergeCell ref="O88:Q88"/>
    <mergeCell ref="O89:Q89"/>
    <mergeCell ref="O90:O91"/>
    <mergeCell ref="P90:Q90"/>
    <mergeCell ref="P91:Q91"/>
    <mergeCell ref="D83:D86"/>
    <mergeCell ref="O83:Q83"/>
    <mergeCell ref="O84:O86"/>
    <mergeCell ref="P84:Q84"/>
    <mergeCell ref="P85:Q85"/>
    <mergeCell ref="P65:Q65"/>
    <mergeCell ref="O71:Q71"/>
    <mergeCell ref="N72:N78"/>
    <mergeCell ref="O72:Q72"/>
    <mergeCell ref="D73:D75"/>
    <mergeCell ref="O73:O75"/>
    <mergeCell ref="P73:Q73"/>
    <mergeCell ref="P74:Q74"/>
    <mergeCell ref="P75:Q75"/>
    <mergeCell ref="D76:D79"/>
    <mergeCell ref="O76:Q76"/>
    <mergeCell ref="D69:D72"/>
    <mergeCell ref="P69:Q69"/>
    <mergeCell ref="P70:Q70"/>
    <mergeCell ref="O77:Q77"/>
    <mergeCell ref="O78:Q78"/>
    <mergeCell ref="N79:N92"/>
    <mergeCell ref="O79:O82"/>
    <mergeCell ref="P79:Q79"/>
    <mergeCell ref="P86:Q86"/>
    <mergeCell ref="D92:E92"/>
    <mergeCell ref="O92:Q92"/>
    <mergeCell ref="D53:E53"/>
    <mergeCell ref="P53:Q53"/>
    <mergeCell ref="D54:E54"/>
    <mergeCell ref="P54:Q54"/>
    <mergeCell ref="D55:E55"/>
    <mergeCell ref="O55:Q55"/>
    <mergeCell ref="C56:C65"/>
    <mergeCell ref="D56:D58"/>
    <mergeCell ref="O56:O57"/>
    <mergeCell ref="P56:Q56"/>
    <mergeCell ref="P57:Q57"/>
    <mergeCell ref="O58:Q58"/>
    <mergeCell ref="D59:D61"/>
    <mergeCell ref="N59:N71"/>
    <mergeCell ref="O59:Q59"/>
    <mergeCell ref="O60:O62"/>
    <mergeCell ref="P60:Q60"/>
    <mergeCell ref="P61:Q61"/>
    <mergeCell ref="D62:D64"/>
    <mergeCell ref="P62:Q62"/>
    <mergeCell ref="O63:O65"/>
    <mergeCell ref="P63:Q63"/>
    <mergeCell ref="P64:Q64"/>
    <mergeCell ref="D65:E65"/>
    <mergeCell ref="B43:B102"/>
    <mergeCell ref="C43:C46"/>
    <mergeCell ref="D43:E43"/>
    <mergeCell ref="P43:Q43"/>
    <mergeCell ref="D44:D46"/>
    <mergeCell ref="B22:B42"/>
    <mergeCell ref="C22:C25"/>
    <mergeCell ref="D22:D24"/>
    <mergeCell ref="P22:Q22"/>
    <mergeCell ref="O44:Q44"/>
    <mergeCell ref="N45:N58"/>
    <mergeCell ref="O45:Q45"/>
    <mergeCell ref="O46:Q46"/>
    <mergeCell ref="C47:C51"/>
    <mergeCell ref="D47:D50"/>
    <mergeCell ref="O47:O51"/>
    <mergeCell ref="P47:Q47"/>
    <mergeCell ref="P48:Q48"/>
    <mergeCell ref="P49:P51"/>
    <mergeCell ref="D51:E51"/>
    <mergeCell ref="C52:C55"/>
    <mergeCell ref="D52:E52"/>
    <mergeCell ref="O52:O54"/>
    <mergeCell ref="P52:Q52"/>
    <mergeCell ref="P25:P28"/>
    <mergeCell ref="C26:C29"/>
    <mergeCell ref="D32:E32"/>
    <mergeCell ref="C33:E33"/>
    <mergeCell ref="C34:C35"/>
    <mergeCell ref="D34:E34"/>
    <mergeCell ref="D35:E35"/>
    <mergeCell ref="P35:P38"/>
    <mergeCell ref="C36:C41"/>
    <mergeCell ref="D36:D40"/>
    <mergeCell ref="O39:O43"/>
    <mergeCell ref="P39:Q39"/>
    <mergeCell ref="P40:Q40"/>
    <mergeCell ref="D41:E41"/>
    <mergeCell ref="P41:Q41"/>
    <mergeCell ref="C42:E42"/>
    <mergeCell ref="P42:Q42"/>
    <mergeCell ref="O18:Q18"/>
    <mergeCell ref="D19:E19"/>
    <mergeCell ref="N19:N44"/>
    <mergeCell ref="O19:Q19"/>
    <mergeCell ref="D20:E20"/>
    <mergeCell ref="O20:O22"/>
    <mergeCell ref="P20:Q20"/>
    <mergeCell ref="C21:E21"/>
    <mergeCell ref="P21:Q21"/>
    <mergeCell ref="D26:E26"/>
    <mergeCell ref="D27:E27"/>
    <mergeCell ref="D28:E28"/>
    <mergeCell ref="D29:E29"/>
    <mergeCell ref="O29:O38"/>
    <mergeCell ref="P29:Q29"/>
    <mergeCell ref="C30:C32"/>
    <mergeCell ref="D30:E30"/>
    <mergeCell ref="P30:Q30"/>
    <mergeCell ref="D31:E31"/>
    <mergeCell ref="P31:P34"/>
    <mergeCell ref="O23:O28"/>
    <mergeCell ref="P23:Q23"/>
    <mergeCell ref="P24:Q24"/>
    <mergeCell ref="D25:E25"/>
    <mergeCell ref="P4:Q4"/>
    <mergeCell ref="P5:P7"/>
    <mergeCell ref="O12:O17"/>
    <mergeCell ref="P12:Q12"/>
    <mergeCell ref="D13:E13"/>
    <mergeCell ref="P13:P17"/>
    <mergeCell ref="D14:E14"/>
    <mergeCell ref="C15:C17"/>
    <mergeCell ref="D15:E15"/>
    <mergeCell ref="D16:E16"/>
    <mergeCell ref="D17:E17"/>
    <mergeCell ref="B6:B21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8"/>
    <mergeCell ref="C12:C14"/>
    <mergeCell ref="D12:E12"/>
    <mergeCell ref="C18:C20"/>
    <mergeCell ref="D18:E18"/>
    <mergeCell ref="O9:O11"/>
    <mergeCell ref="P9:Q9"/>
    <mergeCell ref="D10:E10"/>
    <mergeCell ref="P10:Q10"/>
    <mergeCell ref="D11:E11"/>
    <mergeCell ref="P11:Q11"/>
    <mergeCell ref="O4:O7"/>
  </mergeCells>
  <phoneticPr fontId="2"/>
  <printOptions horizontalCentered="1"/>
  <pageMargins left="0" right="0" top="0.19685039370078741" bottom="0.19685039370078741" header="0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0F2AF-A3C9-4A15-BB96-15851A4A15F0}">
  <sheetPr>
    <pageSetUpPr fitToPage="1"/>
  </sheetPr>
  <dimension ref="A1:X107"/>
  <sheetViews>
    <sheetView topLeftCell="B1" zoomScaleNormal="100" zoomScaleSheetLayoutView="100" workbookViewId="0">
      <selection activeCell="B1" sqref="B1:L1"/>
    </sheetView>
  </sheetViews>
  <sheetFormatPr defaultColWidth="9" defaultRowHeight="10.8" x14ac:dyDescent="0.15"/>
  <cols>
    <col min="1" max="1" width="0.21875" style="2" hidden="1" customWidth="1"/>
    <col min="2" max="2" width="2.77734375" style="2" customWidth="1"/>
    <col min="3" max="3" width="3.109375" style="2" customWidth="1"/>
    <col min="4" max="4" width="3.109375" style="62" customWidth="1"/>
    <col min="5" max="5" width="6.6640625" style="62" customWidth="1"/>
    <col min="6" max="6" width="9.109375" style="3" customWidth="1"/>
    <col min="7" max="7" width="7.109375" style="3" customWidth="1"/>
    <col min="8" max="10" width="9.109375" style="3" customWidth="1"/>
    <col min="11" max="12" width="8.109375" style="3" customWidth="1"/>
    <col min="13" max="13" width="3.77734375" style="2" customWidth="1"/>
    <col min="14" max="14" width="2.77734375" style="2" customWidth="1"/>
    <col min="15" max="15" width="3.109375" style="2" customWidth="1"/>
    <col min="16" max="16" width="3.109375" style="62" customWidth="1"/>
    <col min="17" max="17" width="6.6640625" style="62" customWidth="1"/>
    <col min="18" max="18" width="9.109375" style="3" customWidth="1"/>
    <col min="19" max="19" width="7.109375" style="3" customWidth="1"/>
    <col min="20" max="22" width="9.109375" style="3" customWidth="1"/>
    <col min="23" max="24" width="8.109375" style="3" customWidth="1"/>
    <col min="25" max="16384" width="9" style="2"/>
  </cols>
  <sheetData>
    <row r="1" spans="1:24" ht="17.25" customHeight="1" x14ac:dyDescent="0.2">
      <c r="A1" s="1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N1" s="3"/>
      <c r="O1" s="3"/>
      <c r="P1" s="3"/>
      <c r="Q1" s="3"/>
    </row>
    <row r="2" spans="1:24" s="5" customFormat="1" ht="6" customHeight="1" x14ac:dyDescent="0.15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.050000000000001" customHeight="1" x14ac:dyDescent="0.15">
      <c r="A3" s="4"/>
      <c r="B3" s="8" t="s">
        <v>220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67" t="s">
        <v>2</v>
      </c>
      <c r="G4" s="68"/>
      <c r="H4" s="69"/>
      <c r="I4" s="70" t="s">
        <v>3</v>
      </c>
      <c r="J4" s="71" t="s">
        <v>4</v>
      </c>
      <c r="K4" s="67" t="s">
        <v>5</v>
      </c>
      <c r="L4" s="72"/>
      <c r="N4" s="73" t="s">
        <v>6</v>
      </c>
      <c r="O4" s="83" t="s">
        <v>207</v>
      </c>
      <c r="P4" s="86" t="s">
        <v>6</v>
      </c>
      <c r="Q4" s="87"/>
      <c r="R4" s="14">
        <v>110552</v>
      </c>
      <c r="S4" s="15">
        <v>5</v>
      </c>
      <c r="T4" s="16">
        <f t="shared" ref="T4:T17" si="0">SUM(R4:S4)</f>
        <v>110557</v>
      </c>
      <c r="U4" s="17">
        <v>387826</v>
      </c>
      <c r="V4" s="17">
        <v>2212</v>
      </c>
      <c r="W4" s="14">
        <v>2654</v>
      </c>
      <c r="X4" s="16">
        <f t="shared" ref="X4:X48" si="1">SUM(T4:V4)</f>
        <v>500595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70"/>
      <c r="J5" s="71"/>
      <c r="K5" s="21" t="s">
        <v>11</v>
      </c>
      <c r="L5" s="24"/>
      <c r="N5" s="74"/>
      <c r="O5" s="84"/>
      <c r="P5" s="88" t="s">
        <v>12</v>
      </c>
      <c r="Q5" s="25" t="s">
        <v>13</v>
      </c>
      <c r="R5" s="26">
        <v>62076</v>
      </c>
      <c r="S5" s="27">
        <v>3</v>
      </c>
      <c r="T5" s="28">
        <f t="shared" si="0"/>
        <v>62079</v>
      </c>
      <c r="U5" s="29">
        <v>171073</v>
      </c>
      <c r="V5" s="29">
        <v>1133</v>
      </c>
      <c r="W5" s="26">
        <v>1065</v>
      </c>
      <c r="X5" s="28">
        <f t="shared" si="1"/>
        <v>234285</v>
      </c>
    </row>
    <row r="6" spans="1:24" s="13" customFormat="1" ht="7.5" customHeight="1" x14ac:dyDescent="0.2">
      <c r="A6" s="9"/>
      <c r="B6" s="73" t="s">
        <v>14</v>
      </c>
      <c r="C6" s="91" t="s">
        <v>15</v>
      </c>
      <c r="D6" s="92"/>
      <c r="E6" s="93"/>
      <c r="F6" s="14">
        <v>92247</v>
      </c>
      <c r="G6" s="15">
        <v>9</v>
      </c>
      <c r="H6" s="16">
        <f t="shared" ref="H6:H54" si="2">SUM(F6:G6)</f>
        <v>92256</v>
      </c>
      <c r="I6" s="17">
        <v>417898</v>
      </c>
      <c r="J6" s="17">
        <v>3621</v>
      </c>
      <c r="K6" s="14">
        <v>12265</v>
      </c>
      <c r="L6" s="16">
        <f t="shared" ref="L6:L54" si="3">SUM(H6:J6)</f>
        <v>513775</v>
      </c>
      <c r="N6" s="74"/>
      <c r="O6" s="84"/>
      <c r="P6" s="89"/>
      <c r="Q6" s="30" t="s">
        <v>16</v>
      </c>
      <c r="R6" s="26">
        <v>31457</v>
      </c>
      <c r="S6" s="27">
        <v>2</v>
      </c>
      <c r="T6" s="28">
        <f t="shared" si="0"/>
        <v>31459</v>
      </c>
      <c r="U6" s="29">
        <v>78816</v>
      </c>
      <c r="V6" s="29">
        <v>333</v>
      </c>
      <c r="W6" s="26">
        <v>528</v>
      </c>
      <c r="X6" s="28">
        <f t="shared" si="1"/>
        <v>110608</v>
      </c>
    </row>
    <row r="7" spans="1:24" s="13" customFormat="1" ht="7.5" customHeight="1" x14ac:dyDescent="0.2">
      <c r="A7" s="9"/>
      <c r="B7" s="74"/>
      <c r="C7" s="94" t="s">
        <v>17</v>
      </c>
      <c r="D7" s="95"/>
      <c r="E7" s="80"/>
      <c r="F7" s="26">
        <v>28611</v>
      </c>
      <c r="G7" s="27">
        <v>2</v>
      </c>
      <c r="H7" s="28">
        <f t="shared" si="2"/>
        <v>28613</v>
      </c>
      <c r="I7" s="29">
        <v>96841</v>
      </c>
      <c r="J7" s="29">
        <v>546</v>
      </c>
      <c r="K7" s="26">
        <v>1181</v>
      </c>
      <c r="L7" s="28">
        <f t="shared" si="3"/>
        <v>126000</v>
      </c>
      <c r="N7" s="74"/>
      <c r="O7" s="85"/>
      <c r="P7" s="90"/>
      <c r="Q7" s="30" t="s">
        <v>10</v>
      </c>
      <c r="R7" s="26">
        <f>SUM(R5:R6)</f>
        <v>93533</v>
      </c>
      <c r="S7" s="27">
        <f>SUM(S5:S6)</f>
        <v>5</v>
      </c>
      <c r="T7" s="28">
        <f t="shared" si="0"/>
        <v>93538</v>
      </c>
      <c r="U7" s="29">
        <f t="shared" ref="U7:W7" si="4">SUM(U5:U6)</f>
        <v>249889</v>
      </c>
      <c r="V7" s="29">
        <f t="shared" si="4"/>
        <v>1466</v>
      </c>
      <c r="W7" s="26">
        <f t="shared" si="4"/>
        <v>1593</v>
      </c>
      <c r="X7" s="28">
        <f t="shared" si="1"/>
        <v>344893</v>
      </c>
    </row>
    <row r="8" spans="1:24" s="13" customFormat="1" ht="7.5" customHeight="1" x14ac:dyDescent="0.2">
      <c r="A8" s="9"/>
      <c r="B8" s="74"/>
      <c r="C8" s="94" t="s">
        <v>18</v>
      </c>
      <c r="D8" s="95"/>
      <c r="E8" s="80"/>
      <c r="F8" s="26">
        <v>42261</v>
      </c>
      <c r="G8" s="27">
        <v>4</v>
      </c>
      <c r="H8" s="28">
        <f t="shared" si="2"/>
        <v>42265</v>
      </c>
      <c r="I8" s="29">
        <v>124748</v>
      </c>
      <c r="J8" s="29">
        <v>829</v>
      </c>
      <c r="K8" s="26">
        <v>1922</v>
      </c>
      <c r="L8" s="28">
        <f>SUM(H8:J8)</f>
        <v>167842</v>
      </c>
      <c r="N8" s="74"/>
      <c r="O8" s="96" t="s">
        <v>19</v>
      </c>
      <c r="P8" s="97"/>
      <c r="Q8" s="98"/>
      <c r="R8" s="26">
        <v>84128</v>
      </c>
      <c r="S8" s="27">
        <v>10</v>
      </c>
      <c r="T8" s="28">
        <f t="shared" si="0"/>
        <v>84138</v>
      </c>
      <c r="U8" s="29">
        <v>293730</v>
      </c>
      <c r="V8" s="29">
        <v>1284</v>
      </c>
      <c r="W8" s="26">
        <v>2165</v>
      </c>
      <c r="X8" s="28">
        <f t="shared" si="1"/>
        <v>379152</v>
      </c>
    </row>
    <row r="9" spans="1:24" s="13" customFormat="1" ht="7.5" customHeight="1" x14ac:dyDescent="0.2">
      <c r="A9" s="9"/>
      <c r="B9" s="74"/>
      <c r="C9" s="99" t="s">
        <v>20</v>
      </c>
      <c r="D9" s="79" t="s">
        <v>21</v>
      </c>
      <c r="E9" s="80"/>
      <c r="F9" s="26">
        <v>22215</v>
      </c>
      <c r="G9" s="27">
        <v>2</v>
      </c>
      <c r="H9" s="28">
        <f t="shared" si="2"/>
        <v>22217</v>
      </c>
      <c r="I9" s="29">
        <v>56802</v>
      </c>
      <c r="J9" s="29">
        <v>316</v>
      </c>
      <c r="K9" s="26">
        <v>610</v>
      </c>
      <c r="L9" s="28">
        <f t="shared" si="3"/>
        <v>79335</v>
      </c>
      <c r="N9" s="74"/>
      <c r="O9" s="100" t="s">
        <v>22</v>
      </c>
      <c r="P9" s="97" t="s">
        <v>23</v>
      </c>
      <c r="Q9" s="98"/>
      <c r="R9" s="26">
        <v>55120</v>
      </c>
      <c r="S9" s="27">
        <v>5</v>
      </c>
      <c r="T9" s="28">
        <f t="shared" si="0"/>
        <v>55125</v>
      </c>
      <c r="U9" s="29">
        <v>153518</v>
      </c>
      <c r="V9" s="29">
        <v>781</v>
      </c>
      <c r="W9" s="26">
        <v>1083</v>
      </c>
      <c r="X9" s="28">
        <f t="shared" si="1"/>
        <v>209424</v>
      </c>
    </row>
    <row r="10" spans="1:24" s="13" customFormat="1" ht="7.5" customHeight="1" x14ac:dyDescent="0.2">
      <c r="A10" s="9"/>
      <c r="B10" s="74"/>
      <c r="C10" s="84"/>
      <c r="D10" s="97" t="s">
        <v>24</v>
      </c>
      <c r="E10" s="98"/>
      <c r="F10" s="26">
        <v>6475</v>
      </c>
      <c r="G10" s="27">
        <v>1</v>
      </c>
      <c r="H10" s="28">
        <f>SUM(F10:G10)</f>
        <v>6476</v>
      </c>
      <c r="I10" s="29">
        <v>37875</v>
      </c>
      <c r="J10" s="29">
        <v>193</v>
      </c>
      <c r="K10" s="26">
        <v>455</v>
      </c>
      <c r="L10" s="28">
        <f>SUM(H10:J10)</f>
        <v>44544</v>
      </c>
      <c r="N10" s="74"/>
      <c r="O10" s="100"/>
      <c r="P10" s="97" t="s">
        <v>25</v>
      </c>
      <c r="Q10" s="98"/>
      <c r="R10" s="26">
        <v>28848</v>
      </c>
      <c r="S10" s="27">
        <v>9</v>
      </c>
      <c r="T10" s="28">
        <f t="shared" si="0"/>
        <v>28857</v>
      </c>
      <c r="U10" s="26">
        <v>131081</v>
      </c>
      <c r="V10" s="26">
        <v>740</v>
      </c>
      <c r="W10" s="26">
        <v>1653</v>
      </c>
      <c r="X10" s="28">
        <f t="shared" si="1"/>
        <v>160678</v>
      </c>
    </row>
    <row r="11" spans="1:24" s="13" customFormat="1" ht="7.5" customHeight="1" x14ac:dyDescent="0.2">
      <c r="A11" s="9"/>
      <c r="B11" s="74"/>
      <c r="C11" s="85"/>
      <c r="D11" s="97" t="s">
        <v>10</v>
      </c>
      <c r="E11" s="98"/>
      <c r="F11" s="26">
        <f>SUM(F9:F10)</f>
        <v>28690</v>
      </c>
      <c r="G11" s="27">
        <f>SUM(G9:G10)</f>
        <v>3</v>
      </c>
      <c r="H11" s="28">
        <f>SUM(F11:G11)</f>
        <v>28693</v>
      </c>
      <c r="I11" s="29">
        <f t="shared" ref="I11:K11" si="5">SUM(I9:I10)</f>
        <v>94677</v>
      </c>
      <c r="J11" s="29">
        <f t="shared" si="5"/>
        <v>509</v>
      </c>
      <c r="K11" s="26">
        <f t="shared" si="5"/>
        <v>1065</v>
      </c>
      <c r="L11" s="28">
        <f>SUM(H11:J11)</f>
        <v>123879</v>
      </c>
      <c r="N11" s="74"/>
      <c r="O11" s="100"/>
      <c r="P11" s="97" t="s">
        <v>10</v>
      </c>
      <c r="Q11" s="98"/>
      <c r="R11" s="26">
        <f>SUM(R9:R10)</f>
        <v>83968</v>
      </c>
      <c r="S11" s="27">
        <f>SUM(S9:S10)</f>
        <v>14</v>
      </c>
      <c r="T11" s="28">
        <f t="shared" si="0"/>
        <v>83982</v>
      </c>
      <c r="U11" s="29">
        <f t="shared" ref="U11:W11" si="6">SUM(U9:U10)</f>
        <v>284599</v>
      </c>
      <c r="V11" s="29">
        <f t="shared" si="6"/>
        <v>1521</v>
      </c>
      <c r="W11" s="26">
        <f t="shared" si="6"/>
        <v>2736</v>
      </c>
      <c r="X11" s="28">
        <f t="shared" si="1"/>
        <v>370102</v>
      </c>
    </row>
    <row r="12" spans="1:24" s="13" customFormat="1" ht="7.5" customHeight="1" x14ac:dyDescent="0.2">
      <c r="A12" s="9"/>
      <c r="B12" s="74"/>
      <c r="C12" s="76" t="s">
        <v>26</v>
      </c>
      <c r="D12" s="79" t="s">
        <v>27</v>
      </c>
      <c r="E12" s="80"/>
      <c r="F12" s="26">
        <v>16159</v>
      </c>
      <c r="G12" s="27">
        <v>1</v>
      </c>
      <c r="H12" s="28">
        <f t="shared" si="2"/>
        <v>16160</v>
      </c>
      <c r="I12" s="29">
        <v>58715</v>
      </c>
      <c r="J12" s="29">
        <v>289</v>
      </c>
      <c r="K12" s="26">
        <v>688</v>
      </c>
      <c r="L12" s="28">
        <f t="shared" si="3"/>
        <v>75164</v>
      </c>
      <c r="N12" s="74"/>
      <c r="O12" s="100" t="s">
        <v>208</v>
      </c>
      <c r="P12" s="97" t="s">
        <v>29</v>
      </c>
      <c r="Q12" s="98"/>
      <c r="R12" s="26">
        <v>151330</v>
      </c>
      <c r="S12" s="27">
        <v>28</v>
      </c>
      <c r="T12" s="28">
        <f t="shared" si="0"/>
        <v>151358</v>
      </c>
      <c r="U12" s="29">
        <v>297545</v>
      </c>
      <c r="V12" s="29">
        <v>2060</v>
      </c>
      <c r="W12" s="26">
        <v>2569</v>
      </c>
      <c r="X12" s="28">
        <f t="shared" si="1"/>
        <v>450963</v>
      </c>
    </row>
    <row r="13" spans="1:24" s="13" customFormat="1" ht="7.5" customHeight="1" x14ac:dyDescent="0.2">
      <c r="A13" s="9"/>
      <c r="B13" s="74"/>
      <c r="C13" s="77"/>
      <c r="D13" s="79" t="s">
        <v>30</v>
      </c>
      <c r="E13" s="80"/>
      <c r="F13" s="26">
        <v>5716</v>
      </c>
      <c r="G13" s="27">
        <v>0</v>
      </c>
      <c r="H13" s="28">
        <f t="shared" si="2"/>
        <v>5716</v>
      </c>
      <c r="I13" s="29">
        <v>10294</v>
      </c>
      <c r="J13" s="29">
        <v>70</v>
      </c>
      <c r="K13" s="26">
        <v>144</v>
      </c>
      <c r="L13" s="28">
        <f t="shared" si="3"/>
        <v>16080</v>
      </c>
      <c r="N13" s="74"/>
      <c r="O13" s="100"/>
      <c r="P13" s="101" t="s">
        <v>32</v>
      </c>
      <c r="Q13" s="30" t="s">
        <v>32</v>
      </c>
      <c r="R13" s="31">
        <v>82711</v>
      </c>
      <c r="S13" s="32">
        <v>12</v>
      </c>
      <c r="T13" s="28">
        <f t="shared" si="0"/>
        <v>82723</v>
      </c>
      <c r="U13" s="33">
        <v>164991</v>
      </c>
      <c r="V13" s="33">
        <v>1149</v>
      </c>
      <c r="W13" s="31">
        <v>1698</v>
      </c>
      <c r="X13" s="28">
        <f t="shared" si="1"/>
        <v>248863</v>
      </c>
    </row>
    <row r="14" spans="1:24" s="13" customFormat="1" ht="7.5" customHeight="1" x14ac:dyDescent="0.2">
      <c r="A14" s="9"/>
      <c r="B14" s="74"/>
      <c r="C14" s="78"/>
      <c r="D14" s="97" t="s">
        <v>10</v>
      </c>
      <c r="E14" s="98"/>
      <c r="F14" s="26">
        <f>SUM(F12:F13)</f>
        <v>21875</v>
      </c>
      <c r="G14" s="27">
        <f>SUM(G12:G13)</f>
        <v>1</v>
      </c>
      <c r="H14" s="28">
        <f t="shared" si="2"/>
        <v>21876</v>
      </c>
      <c r="I14" s="29">
        <f t="shared" ref="I14:J14" si="7">SUM(I12:I13)</f>
        <v>69009</v>
      </c>
      <c r="J14" s="29">
        <f t="shared" si="7"/>
        <v>359</v>
      </c>
      <c r="K14" s="26">
        <f>SUM(K12:K13)</f>
        <v>832</v>
      </c>
      <c r="L14" s="28">
        <f t="shared" si="3"/>
        <v>91244</v>
      </c>
      <c r="N14" s="74"/>
      <c r="O14" s="100"/>
      <c r="P14" s="102"/>
      <c r="Q14" s="30" t="s">
        <v>33</v>
      </c>
      <c r="R14" s="31">
        <v>25916</v>
      </c>
      <c r="S14" s="32">
        <v>7</v>
      </c>
      <c r="T14" s="28">
        <f t="shared" si="0"/>
        <v>25923</v>
      </c>
      <c r="U14" s="33">
        <v>58947</v>
      </c>
      <c r="V14" s="33">
        <v>356</v>
      </c>
      <c r="W14" s="31">
        <v>490</v>
      </c>
      <c r="X14" s="28">
        <f t="shared" si="1"/>
        <v>85226</v>
      </c>
    </row>
    <row r="15" spans="1:24" s="13" customFormat="1" ht="7.5" customHeight="1" x14ac:dyDescent="0.2">
      <c r="A15" s="9"/>
      <c r="B15" s="74"/>
      <c r="C15" s="99" t="s">
        <v>209</v>
      </c>
      <c r="D15" s="79" t="s">
        <v>210</v>
      </c>
      <c r="E15" s="80"/>
      <c r="F15" s="26">
        <v>8671</v>
      </c>
      <c r="G15" s="27">
        <v>1</v>
      </c>
      <c r="H15" s="28">
        <f t="shared" si="2"/>
        <v>8672</v>
      </c>
      <c r="I15" s="29">
        <v>41131</v>
      </c>
      <c r="J15" s="29">
        <v>194</v>
      </c>
      <c r="K15" s="26">
        <v>575</v>
      </c>
      <c r="L15" s="28">
        <f t="shared" si="3"/>
        <v>49997</v>
      </c>
      <c r="N15" s="74"/>
      <c r="O15" s="100"/>
      <c r="P15" s="102"/>
      <c r="Q15" s="30" t="s">
        <v>211</v>
      </c>
      <c r="R15" s="31">
        <v>15249</v>
      </c>
      <c r="S15" s="32">
        <v>1</v>
      </c>
      <c r="T15" s="28">
        <f t="shared" si="0"/>
        <v>15250</v>
      </c>
      <c r="U15" s="33">
        <v>34618</v>
      </c>
      <c r="V15" s="33">
        <v>161</v>
      </c>
      <c r="W15" s="31">
        <v>277</v>
      </c>
      <c r="X15" s="28">
        <f t="shared" si="1"/>
        <v>50029</v>
      </c>
    </row>
    <row r="16" spans="1:24" s="13" customFormat="1" ht="7.5" customHeight="1" x14ac:dyDescent="0.2">
      <c r="A16" s="9"/>
      <c r="B16" s="74"/>
      <c r="C16" s="84"/>
      <c r="D16" s="95" t="s">
        <v>212</v>
      </c>
      <c r="E16" s="80"/>
      <c r="F16" s="26">
        <v>18279</v>
      </c>
      <c r="G16" s="27">
        <v>2</v>
      </c>
      <c r="H16" s="28">
        <f>SUM(F16:G16)</f>
        <v>18281</v>
      </c>
      <c r="I16" s="29">
        <v>39088</v>
      </c>
      <c r="J16" s="29">
        <v>208</v>
      </c>
      <c r="K16" s="26">
        <v>463</v>
      </c>
      <c r="L16" s="28">
        <f t="shared" si="3"/>
        <v>57577</v>
      </c>
      <c r="N16" s="74"/>
      <c r="O16" s="100"/>
      <c r="P16" s="102"/>
      <c r="Q16" s="30" t="s">
        <v>213</v>
      </c>
      <c r="R16" s="31">
        <v>28110</v>
      </c>
      <c r="S16" s="32">
        <v>7</v>
      </c>
      <c r="T16" s="28">
        <f t="shared" si="0"/>
        <v>28117</v>
      </c>
      <c r="U16" s="33">
        <v>48560</v>
      </c>
      <c r="V16" s="33">
        <v>385</v>
      </c>
      <c r="W16" s="31">
        <v>392</v>
      </c>
      <c r="X16" s="28">
        <f>SUM(T16:V16)</f>
        <v>77062</v>
      </c>
    </row>
    <row r="17" spans="1:24" s="13" customFormat="1" ht="7.5" customHeight="1" x14ac:dyDescent="0.2">
      <c r="A17" s="9"/>
      <c r="B17" s="74"/>
      <c r="C17" s="85"/>
      <c r="D17" s="95" t="s">
        <v>10</v>
      </c>
      <c r="E17" s="80"/>
      <c r="F17" s="26">
        <f>SUM(F15:F16)</f>
        <v>26950</v>
      </c>
      <c r="G17" s="27">
        <f>SUM(G15:G16)</f>
        <v>3</v>
      </c>
      <c r="H17" s="28">
        <f t="shared" si="2"/>
        <v>26953</v>
      </c>
      <c r="I17" s="29">
        <f t="shared" ref="I17:K17" si="8">SUM(I15:I16)</f>
        <v>80219</v>
      </c>
      <c r="J17" s="29">
        <f t="shared" si="8"/>
        <v>402</v>
      </c>
      <c r="K17" s="26">
        <f t="shared" si="8"/>
        <v>1038</v>
      </c>
      <c r="L17" s="28">
        <f t="shared" si="3"/>
        <v>107574</v>
      </c>
      <c r="N17" s="74"/>
      <c r="O17" s="100"/>
      <c r="P17" s="102"/>
      <c r="Q17" s="30" t="s">
        <v>10</v>
      </c>
      <c r="R17" s="26">
        <f>SUM(R13:R16)</f>
        <v>151986</v>
      </c>
      <c r="S17" s="27">
        <f>SUM(S13:S16)</f>
        <v>27</v>
      </c>
      <c r="T17" s="28">
        <f t="shared" si="0"/>
        <v>152013</v>
      </c>
      <c r="U17" s="29">
        <f>SUM(U13:U16)</f>
        <v>307116</v>
      </c>
      <c r="V17" s="29">
        <f>SUM(V13:V16)</f>
        <v>2051</v>
      </c>
      <c r="W17" s="26">
        <f>SUM(W13:W16)</f>
        <v>2857</v>
      </c>
      <c r="X17" s="28">
        <f>SUM(T17:V17)</f>
        <v>461180</v>
      </c>
    </row>
    <row r="18" spans="1:24" s="13" customFormat="1" ht="7.5" customHeight="1" x14ac:dyDescent="0.2">
      <c r="A18" s="9"/>
      <c r="B18" s="74"/>
      <c r="C18" s="76" t="s">
        <v>35</v>
      </c>
      <c r="D18" s="79" t="s">
        <v>36</v>
      </c>
      <c r="E18" s="80"/>
      <c r="F18" s="26">
        <v>22366</v>
      </c>
      <c r="G18" s="27">
        <v>2</v>
      </c>
      <c r="H18" s="28">
        <f t="shared" si="2"/>
        <v>22368</v>
      </c>
      <c r="I18" s="29">
        <v>59207</v>
      </c>
      <c r="J18" s="29">
        <v>370</v>
      </c>
      <c r="K18" s="26">
        <v>671</v>
      </c>
      <c r="L18" s="28">
        <f t="shared" si="3"/>
        <v>81945</v>
      </c>
      <c r="N18" s="75"/>
      <c r="O18" s="103" t="s">
        <v>37</v>
      </c>
      <c r="P18" s="104"/>
      <c r="Q18" s="105"/>
      <c r="R18" s="34">
        <f>SUM(R4,R11:R12,R17,R7:R8)</f>
        <v>675497</v>
      </c>
      <c r="S18" s="35">
        <f>SUM(S4,S11:S12,S17,S7:S8)</f>
        <v>89</v>
      </c>
      <c r="T18" s="36">
        <f t="shared" ref="T18" si="9">SUM(R18:S18)</f>
        <v>675586</v>
      </c>
      <c r="U18" s="34">
        <f>SUM(U4,U11:U12,U17,U7:U8)</f>
        <v>1820705</v>
      </c>
      <c r="V18" s="34">
        <f>SUM(V4,V11:V12,V17,V7:V8)</f>
        <v>10594</v>
      </c>
      <c r="W18" s="34">
        <f>SUM(W4,W11:W12,W17,W7:W8)</f>
        <v>14574</v>
      </c>
      <c r="X18" s="36">
        <f t="shared" ref="X18" si="10">SUM(T18:V18)</f>
        <v>2506885</v>
      </c>
    </row>
    <row r="19" spans="1:24" s="13" customFormat="1" ht="7.5" customHeight="1" x14ac:dyDescent="0.2">
      <c r="A19" s="9"/>
      <c r="B19" s="74"/>
      <c r="C19" s="77"/>
      <c r="D19" s="79" t="s">
        <v>30</v>
      </c>
      <c r="E19" s="80"/>
      <c r="F19" s="26">
        <v>2808</v>
      </c>
      <c r="G19" s="27">
        <v>0</v>
      </c>
      <c r="H19" s="28">
        <f t="shared" si="2"/>
        <v>2808</v>
      </c>
      <c r="I19" s="29">
        <v>4258</v>
      </c>
      <c r="J19" s="29">
        <v>39</v>
      </c>
      <c r="K19" s="26">
        <v>56</v>
      </c>
      <c r="L19" s="28">
        <f t="shared" si="3"/>
        <v>7105</v>
      </c>
      <c r="N19" s="73" t="s">
        <v>38</v>
      </c>
      <c r="O19" s="91" t="s">
        <v>39</v>
      </c>
      <c r="P19" s="92"/>
      <c r="Q19" s="93"/>
      <c r="R19" s="26">
        <v>78766</v>
      </c>
      <c r="S19" s="27">
        <v>4</v>
      </c>
      <c r="T19" s="28">
        <f t="shared" ref="T19:T82" si="11">SUM(R19:S19)</f>
        <v>78770</v>
      </c>
      <c r="U19" s="29">
        <v>211879</v>
      </c>
      <c r="V19" s="29">
        <v>1173</v>
      </c>
      <c r="W19" s="26">
        <v>1414</v>
      </c>
      <c r="X19" s="28">
        <f t="shared" si="1"/>
        <v>291822</v>
      </c>
    </row>
    <row r="20" spans="1:24" s="13" customFormat="1" ht="7.5" customHeight="1" x14ac:dyDescent="0.2">
      <c r="A20" s="9"/>
      <c r="B20" s="74"/>
      <c r="C20" s="78"/>
      <c r="D20" s="97" t="s">
        <v>10</v>
      </c>
      <c r="E20" s="98"/>
      <c r="F20" s="26">
        <f>SUM(F18:F19)</f>
        <v>25174</v>
      </c>
      <c r="G20" s="27">
        <f>SUM(G18:G19)</f>
        <v>2</v>
      </c>
      <c r="H20" s="28">
        <f t="shared" si="2"/>
        <v>25176</v>
      </c>
      <c r="I20" s="29">
        <f t="shared" ref="I20:K20" si="12">SUM(I18:I19)</f>
        <v>63465</v>
      </c>
      <c r="J20" s="29">
        <f t="shared" si="12"/>
        <v>409</v>
      </c>
      <c r="K20" s="26">
        <f t="shared" si="12"/>
        <v>727</v>
      </c>
      <c r="L20" s="28">
        <f t="shared" si="3"/>
        <v>89050</v>
      </c>
      <c r="N20" s="74"/>
      <c r="O20" s="99" t="s">
        <v>40</v>
      </c>
      <c r="P20" s="79" t="s">
        <v>41</v>
      </c>
      <c r="Q20" s="80"/>
      <c r="R20" s="26">
        <v>150721</v>
      </c>
      <c r="S20" s="27">
        <v>27</v>
      </c>
      <c r="T20" s="28">
        <f t="shared" si="11"/>
        <v>150748</v>
      </c>
      <c r="U20" s="29">
        <v>479818</v>
      </c>
      <c r="V20" s="29">
        <v>2402</v>
      </c>
      <c r="W20" s="26">
        <v>4317</v>
      </c>
      <c r="X20" s="28">
        <f t="shared" si="1"/>
        <v>632968</v>
      </c>
    </row>
    <row r="21" spans="1:24" s="13" customFormat="1" ht="7.5" customHeight="1" x14ac:dyDescent="0.2">
      <c r="A21" s="9"/>
      <c r="B21" s="75"/>
      <c r="C21" s="103" t="s">
        <v>37</v>
      </c>
      <c r="D21" s="104"/>
      <c r="E21" s="105"/>
      <c r="F21" s="34">
        <f>SUM(F6:F8,F11,F14,F17,F20)</f>
        <v>265808</v>
      </c>
      <c r="G21" s="37">
        <f>SUM(G6:G8,G11,G14,G17,G20)</f>
        <v>24</v>
      </c>
      <c r="H21" s="36">
        <f>SUM(F21:G21)</f>
        <v>265832</v>
      </c>
      <c r="I21" s="38">
        <f>SUM(I6:I8,I11,I14,I17,I20)</f>
        <v>946857</v>
      </c>
      <c r="J21" s="38">
        <f>SUM(J6:J8,J11,J14,J17,J20)</f>
        <v>6675</v>
      </c>
      <c r="K21" s="34">
        <f>SUM(K6:K8,K11,K14,K17,K20)</f>
        <v>19030</v>
      </c>
      <c r="L21" s="36">
        <f>SUM(H21:J21)</f>
        <v>1219364</v>
      </c>
      <c r="N21" s="74"/>
      <c r="O21" s="84"/>
      <c r="P21" s="79" t="s">
        <v>42</v>
      </c>
      <c r="Q21" s="80"/>
      <c r="R21" s="26">
        <v>22437</v>
      </c>
      <c r="S21" s="27">
        <v>5</v>
      </c>
      <c r="T21" s="28">
        <f t="shared" si="11"/>
        <v>22442</v>
      </c>
      <c r="U21" s="29">
        <v>39326</v>
      </c>
      <c r="V21" s="29">
        <v>281</v>
      </c>
      <c r="W21" s="26">
        <v>278</v>
      </c>
      <c r="X21" s="28">
        <f t="shared" si="1"/>
        <v>62049</v>
      </c>
    </row>
    <row r="22" spans="1:24" s="13" customFormat="1" ht="7.5" customHeight="1" x14ac:dyDescent="0.2">
      <c r="A22" s="9"/>
      <c r="B22" s="73" t="s">
        <v>43</v>
      </c>
      <c r="C22" s="83" t="s">
        <v>214</v>
      </c>
      <c r="D22" s="101" t="s">
        <v>45</v>
      </c>
      <c r="E22" s="30" t="s">
        <v>46</v>
      </c>
      <c r="F22" s="26">
        <v>64233</v>
      </c>
      <c r="G22" s="27">
        <v>3</v>
      </c>
      <c r="H22" s="28">
        <f t="shared" si="2"/>
        <v>64236</v>
      </c>
      <c r="I22" s="29">
        <v>158412</v>
      </c>
      <c r="J22" s="29">
        <v>1158</v>
      </c>
      <c r="K22" s="26">
        <v>1285</v>
      </c>
      <c r="L22" s="28">
        <f t="shared" si="3"/>
        <v>223806</v>
      </c>
      <c r="N22" s="74"/>
      <c r="O22" s="85"/>
      <c r="P22" s="79" t="s">
        <v>10</v>
      </c>
      <c r="Q22" s="80"/>
      <c r="R22" s="26">
        <f>SUM(R20:R21)</f>
        <v>173158</v>
      </c>
      <c r="S22" s="27">
        <f>SUM(S20:S21)</f>
        <v>32</v>
      </c>
      <c r="T22" s="28">
        <f t="shared" si="11"/>
        <v>173190</v>
      </c>
      <c r="U22" s="29">
        <f t="shared" ref="U22:W22" si="13">SUM(U20:U21)</f>
        <v>519144</v>
      </c>
      <c r="V22" s="29">
        <f t="shared" si="13"/>
        <v>2683</v>
      </c>
      <c r="W22" s="26">
        <f t="shared" si="13"/>
        <v>4595</v>
      </c>
      <c r="X22" s="28">
        <f t="shared" si="1"/>
        <v>695017</v>
      </c>
    </row>
    <row r="23" spans="1:24" s="13" customFormat="1" ht="7.5" customHeight="1" x14ac:dyDescent="0.2">
      <c r="A23" s="9"/>
      <c r="B23" s="74"/>
      <c r="C23" s="84"/>
      <c r="D23" s="102"/>
      <c r="E23" s="30" t="s">
        <v>47</v>
      </c>
      <c r="F23" s="26">
        <v>18749</v>
      </c>
      <c r="G23" s="27">
        <v>0</v>
      </c>
      <c r="H23" s="28">
        <f t="shared" si="2"/>
        <v>18749</v>
      </c>
      <c r="I23" s="29">
        <v>46876</v>
      </c>
      <c r="J23" s="29">
        <v>325</v>
      </c>
      <c r="K23" s="26">
        <v>348</v>
      </c>
      <c r="L23" s="28">
        <f t="shared" si="3"/>
        <v>65950</v>
      </c>
      <c r="N23" s="74"/>
      <c r="O23" s="99" t="s">
        <v>48</v>
      </c>
      <c r="P23" s="79" t="s">
        <v>49</v>
      </c>
      <c r="Q23" s="80"/>
      <c r="R23" s="26">
        <v>75721</v>
      </c>
      <c r="S23" s="27">
        <v>17</v>
      </c>
      <c r="T23" s="28">
        <f t="shared" si="11"/>
        <v>75738</v>
      </c>
      <c r="U23" s="29">
        <v>271795</v>
      </c>
      <c r="V23" s="29">
        <v>1240</v>
      </c>
      <c r="W23" s="26">
        <v>2449</v>
      </c>
      <c r="X23" s="28">
        <f t="shared" si="1"/>
        <v>348773</v>
      </c>
    </row>
    <row r="24" spans="1:24" s="13" customFormat="1" ht="7.5" customHeight="1" x14ac:dyDescent="0.2">
      <c r="A24" s="9"/>
      <c r="B24" s="74"/>
      <c r="C24" s="84"/>
      <c r="D24" s="102"/>
      <c r="E24" s="30" t="s">
        <v>10</v>
      </c>
      <c r="F24" s="26">
        <f>SUM(F22:F23)</f>
        <v>82982</v>
      </c>
      <c r="G24" s="27">
        <f>SUM(G22:G23)</f>
        <v>3</v>
      </c>
      <c r="H24" s="28">
        <f t="shared" si="2"/>
        <v>82985</v>
      </c>
      <c r="I24" s="29">
        <f t="shared" ref="I24:K24" si="14">SUM(I22:I23)</f>
        <v>205288</v>
      </c>
      <c r="J24" s="29">
        <f t="shared" si="14"/>
        <v>1483</v>
      </c>
      <c r="K24" s="26">
        <f t="shared" si="14"/>
        <v>1633</v>
      </c>
      <c r="L24" s="28">
        <f t="shared" si="3"/>
        <v>289756</v>
      </c>
      <c r="N24" s="74"/>
      <c r="O24" s="84"/>
      <c r="P24" s="79" t="s">
        <v>50</v>
      </c>
      <c r="Q24" s="80"/>
      <c r="R24" s="31">
        <v>103158</v>
      </c>
      <c r="S24" s="32">
        <v>18</v>
      </c>
      <c r="T24" s="39">
        <f t="shared" si="11"/>
        <v>103176</v>
      </c>
      <c r="U24" s="33">
        <v>370414</v>
      </c>
      <c r="V24" s="33">
        <v>1326</v>
      </c>
      <c r="W24" s="31">
        <v>3617</v>
      </c>
      <c r="X24" s="39">
        <f t="shared" si="1"/>
        <v>474916</v>
      </c>
    </row>
    <row r="25" spans="1:24" s="13" customFormat="1" ht="7.5" customHeight="1" x14ac:dyDescent="0.2">
      <c r="A25" s="9"/>
      <c r="B25" s="74"/>
      <c r="C25" s="85"/>
      <c r="D25" s="79" t="s">
        <v>51</v>
      </c>
      <c r="E25" s="80"/>
      <c r="F25" s="26">
        <v>50900</v>
      </c>
      <c r="G25" s="27">
        <v>0</v>
      </c>
      <c r="H25" s="28">
        <f t="shared" si="2"/>
        <v>50900</v>
      </c>
      <c r="I25" s="29">
        <v>119478</v>
      </c>
      <c r="J25" s="29">
        <v>845</v>
      </c>
      <c r="K25" s="26">
        <v>941</v>
      </c>
      <c r="L25" s="28">
        <f t="shared" si="3"/>
        <v>171223</v>
      </c>
      <c r="N25" s="74"/>
      <c r="O25" s="84"/>
      <c r="P25" s="88" t="s">
        <v>52</v>
      </c>
      <c r="Q25" s="30" t="s">
        <v>52</v>
      </c>
      <c r="R25" s="31">
        <v>17408</v>
      </c>
      <c r="S25" s="32">
        <v>1</v>
      </c>
      <c r="T25" s="39">
        <f t="shared" si="11"/>
        <v>17409</v>
      </c>
      <c r="U25" s="33">
        <v>61248</v>
      </c>
      <c r="V25" s="33">
        <v>340</v>
      </c>
      <c r="W25" s="31">
        <v>734</v>
      </c>
      <c r="X25" s="39">
        <f t="shared" si="1"/>
        <v>78997</v>
      </c>
    </row>
    <row r="26" spans="1:24" s="13" customFormat="1" ht="7.5" customHeight="1" x14ac:dyDescent="0.2">
      <c r="A26" s="9"/>
      <c r="B26" s="74"/>
      <c r="C26" s="100" t="s">
        <v>215</v>
      </c>
      <c r="D26" s="106" t="s">
        <v>54</v>
      </c>
      <c r="E26" s="107"/>
      <c r="F26" s="26">
        <v>74593</v>
      </c>
      <c r="G26" s="27">
        <v>7</v>
      </c>
      <c r="H26" s="28">
        <f t="shared" si="2"/>
        <v>74600</v>
      </c>
      <c r="I26" s="29">
        <v>147048</v>
      </c>
      <c r="J26" s="29">
        <v>992</v>
      </c>
      <c r="K26" s="26">
        <v>1207</v>
      </c>
      <c r="L26" s="28">
        <f t="shared" si="3"/>
        <v>222640</v>
      </c>
      <c r="N26" s="74"/>
      <c r="O26" s="84"/>
      <c r="P26" s="89"/>
      <c r="Q26" s="30" t="s">
        <v>55</v>
      </c>
      <c r="R26" s="31">
        <v>36897</v>
      </c>
      <c r="S26" s="32">
        <v>5</v>
      </c>
      <c r="T26" s="39">
        <f t="shared" si="11"/>
        <v>36902</v>
      </c>
      <c r="U26" s="33">
        <v>92133</v>
      </c>
      <c r="V26" s="33">
        <v>563</v>
      </c>
      <c r="W26" s="31">
        <v>761</v>
      </c>
      <c r="X26" s="39">
        <f t="shared" si="1"/>
        <v>129598</v>
      </c>
    </row>
    <row r="27" spans="1:24" s="13" customFormat="1" ht="7.5" customHeight="1" x14ac:dyDescent="0.2">
      <c r="A27" s="9"/>
      <c r="B27" s="74"/>
      <c r="C27" s="100"/>
      <c r="D27" s="79" t="s">
        <v>56</v>
      </c>
      <c r="E27" s="80"/>
      <c r="F27" s="26">
        <v>31039</v>
      </c>
      <c r="G27" s="27">
        <v>2</v>
      </c>
      <c r="H27" s="28">
        <f t="shared" si="2"/>
        <v>31041</v>
      </c>
      <c r="I27" s="29">
        <v>99744</v>
      </c>
      <c r="J27" s="29">
        <v>566</v>
      </c>
      <c r="K27" s="26">
        <v>1196</v>
      </c>
      <c r="L27" s="28">
        <f t="shared" si="3"/>
        <v>131351</v>
      </c>
      <c r="N27" s="74"/>
      <c r="O27" s="84"/>
      <c r="P27" s="89"/>
      <c r="Q27" s="30" t="s">
        <v>57</v>
      </c>
      <c r="R27" s="31">
        <v>42767</v>
      </c>
      <c r="S27" s="27">
        <v>10</v>
      </c>
      <c r="T27" s="28">
        <f t="shared" si="11"/>
        <v>42777</v>
      </c>
      <c r="U27" s="29">
        <v>145170</v>
      </c>
      <c r="V27" s="29">
        <v>685</v>
      </c>
      <c r="W27" s="26">
        <v>1103</v>
      </c>
      <c r="X27" s="28">
        <f t="shared" si="1"/>
        <v>188632</v>
      </c>
    </row>
    <row r="28" spans="1:24" s="13" customFormat="1" ht="7.5" customHeight="1" x14ac:dyDescent="0.2">
      <c r="A28" s="9"/>
      <c r="B28" s="74"/>
      <c r="C28" s="100"/>
      <c r="D28" s="79" t="s">
        <v>58</v>
      </c>
      <c r="E28" s="80"/>
      <c r="F28" s="26">
        <v>35247</v>
      </c>
      <c r="G28" s="27">
        <v>1</v>
      </c>
      <c r="H28" s="28">
        <f t="shared" si="2"/>
        <v>35248</v>
      </c>
      <c r="I28" s="29">
        <v>72831</v>
      </c>
      <c r="J28" s="29">
        <v>355</v>
      </c>
      <c r="K28" s="26">
        <v>438</v>
      </c>
      <c r="L28" s="28">
        <f t="shared" si="3"/>
        <v>108434</v>
      </c>
      <c r="N28" s="74"/>
      <c r="O28" s="85"/>
      <c r="P28" s="90"/>
      <c r="Q28" s="30" t="s">
        <v>10</v>
      </c>
      <c r="R28" s="26">
        <f>SUM(R25:R27)</f>
        <v>97072</v>
      </c>
      <c r="S28" s="27">
        <f>SUM(S25:S27)</f>
        <v>16</v>
      </c>
      <c r="T28" s="39">
        <f t="shared" si="11"/>
        <v>97088</v>
      </c>
      <c r="U28" s="29">
        <f t="shared" ref="U28:W28" si="15">SUM(U25:U27)</f>
        <v>298551</v>
      </c>
      <c r="V28" s="29">
        <f t="shared" si="15"/>
        <v>1588</v>
      </c>
      <c r="W28" s="26">
        <f t="shared" si="15"/>
        <v>2598</v>
      </c>
      <c r="X28" s="39">
        <f t="shared" si="1"/>
        <v>397227</v>
      </c>
    </row>
    <row r="29" spans="1:24" s="13" customFormat="1" ht="7.5" customHeight="1" x14ac:dyDescent="0.2">
      <c r="A29" s="9"/>
      <c r="B29" s="74"/>
      <c r="C29" s="100"/>
      <c r="D29" s="81" t="s">
        <v>10</v>
      </c>
      <c r="E29" s="82"/>
      <c r="F29" s="40">
        <f>SUM(F26:F28)</f>
        <v>140879</v>
      </c>
      <c r="G29" s="27">
        <f>SUM(G26:G28)</f>
        <v>10</v>
      </c>
      <c r="H29" s="28">
        <f t="shared" si="2"/>
        <v>140889</v>
      </c>
      <c r="I29" s="29">
        <f>SUM(I26:I28)</f>
        <v>319623</v>
      </c>
      <c r="J29" s="29">
        <f>SUM(J26:J28)</f>
        <v>1913</v>
      </c>
      <c r="K29" s="26">
        <f>SUM(K26:K28)</f>
        <v>2841</v>
      </c>
      <c r="L29" s="28">
        <f>SUM(H29:J29)</f>
        <v>462425</v>
      </c>
      <c r="N29" s="74"/>
      <c r="O29" s="99" t="s">
        <v>59</v>
      </c>
      <c r="P29" s="79" t="s">
        <v>60</v>
      </c>
      <c r="Q29" s="80"/>
      <c r="R29" s="26">
        <v>130641</v>
      </c>
      <c r="S29" s="27">
        <v>30</v>
      </c>
      <c r="T29" s="28">
        <f t="shared" si="11"/>
        <v>130671</v>
      </c>
      <c r="U29" s="29">
        <v>511936</v>
      </c>
      <c r="V29" s="29">
        <v>3548</v>
      </c>
      <c r="W29" s="26">
        <v>10824</v>
      </c>
      <c r="X29" s="39">
        <f t="shared" si="1"/>
        <v>646155</v>
      </c>
    </row>
    <row r="30" spans="1:24" s="13" customFormat="1" ht="7.5" customHeight="1" x14ac:dyDescent="0.2">
      <c r="A30" s="9"/>
      <c r="B30" s="74"/>
      <c r="C30" s="99" t="s">
        <v>61</v>
      </c>
      <c r="D30" s="79" t="s">
        <v>62</v>
      </c>
      <c r="E30" s="80"/>
      <c r="F30" s="26">
        <v>121524</v>
      </c>
      <c r="G30" s="27">
        <v>9</v>
      </c>
      <c r="H30" s="28">
        <f t="shared" si="2"/>
        <v>121533</v>
      </c>
      <c r="I30" s="29">
        <v>326885</v>
      </c>
      <c r="J30" s="29">
        <v>2571</v>
      </c>
      <c r="K30" s="26">
        <v>2795</v>
      </c>
      <c r="L30" s="28">
        <f t="shared" si="3"/>
        <v>450989</v>
      </c>
      <c r="N30" s="74"/>
      <c r="O30" s="84"/>
      <c r="P30" s="79" t="s">
        <v>63</v>
      </c>
      <c r="Q30" s="80"/>
      <c r="R30" s="26">
        <v>66432</v>
      </c>
      <c r="S30" s="27">
        <v>9</v>
      </c>
      <c r="T30" s="28">
        <f t="shared" si="11"/>
        <v>66441</v>
      </c>
      <c r="U30" s="29">
        <v>187072</v>
      </c>
      <c r="V30" s="29">
        <v>761</v>
      </c>
      <c r="W30" s="26">
        <v>1794</v>
      </c>
      <c r="X30" s="39">
        <f t="shared" si="1"/>
        <v>254274</v>
      </c>
    </row>
    <row r="31" spans="1:24" s="13" customFormat="1" ht="7.5" customHeight="1" x14ac:dyDescent="0.2">
      <c r="A31" s="9"/>
      <c r="B31" s="74"/>
      <c r="C31" s="84"/>
      <c r="D31" s="79" t="s">
        <v>64</v>
      </c>
      <c r="E31" s="80"/>
      <c r="F31" s="26">
        <v>33947</v>
      </c>
      <c r="G31" s="27">
        <v>3</v>
      </c>
      <c r="H31" s="28">
        <f t="shared" si="2"/>
        <v>33950</v>
      </c>
      <c r="I31" s="29">
        <v>159176</v>
      </c>
      <c r="J31" s="29">
        <v>951</v>
      </c>
      <c r="K31" s="26">
        <v>3363</v>
      </c>
      <c r="L31" s="28">
        <f t="shared" si="3"/>
        <v>194077</v>
      </c>
      <c r="N31" s="74"/>
      <c r="O31" s="84"/>
      <c r="P31" s="88" t="s">
        <v>65</v>
      </c>
      <c r="Q31" s="30" t="s">
        <v>65</v>
      </c>
      <c r="R31" s="26">
        <v>46575</v>
      </c>
      <c r="S31" s="27">
        <v>9</v>
      </c>
      <c r="T31" s="28">
        <f t="shared" si="11"/>
        <v>46584</v>
      </c>
      <c r="U31" s="29">
        <v>168921</v>
      </c>
      <c r="V31" s="29">
        <v>790</v>
      </c>
      <c r="W31" s="26">
        <v>2439</v>
      </c>
      <c r="X31" s="39">
        <f t="shared" si="1"/>
        <v>216295</v>
      </c>
    </row>
    <row r="32" spans="1:24" s="13" customFormat="1" ht="7.5" customHeight="1" x14ac:dyDescent="0.2">
      <c r="A32" s="9"/>
      <c r="B32" s="74"/>
      <c r="C32" s="85"/>
      <c r="D32" s="79" t="s">
        <v>10</v>
      </c>
      <c r="E32" s="80"/>
      <c r="F32" s="40">
        <f>SUM(F30:F31)</f>
        <v>155471</v>
      </c>
      <c r="G32" s="27">
        <f>SUM(G30:G31)</f>
        <v>12</v>
      </c>
      <c r="H32" s="28">
        <f t="shared" si="2"/>
        <v>155483</v>
      </c>
      <c r="I32" s="26">
        <f>SUM(I30:I31)</f>
        <v>486061</v>
      </c>
      <c r="J32" s="26">
        <f>SUM(J30:J31)</f>
        <v>3522</v>
      </c>
      <c r="K32" s="26">
        <f>SUM(K30:K31)</f>
        <v>6158</v>
      </c>
      <c r="L32" s="28">
        <f t="shared" si="3"/>
        <v>645066</v>
      </c>
      <c r="N32" s="74"/>
      <c r="O32" s="84"/>
      <c r="P32" s="89"/>
      <c r="Q32" s="30" t="s">
        <v>66</v>
      </c>
      <c r="R32" s="26">
        <v>23622</v>
      </c>
      <c r="S32" s="27">
        <v>5</v>
      </c>
      <c r="T32" s="28">
        <f t="shared" si="11"/>
        <v>23627</v>
      </c>
      <c r="U32" s="29">
        <v>93672</v>
      </c>
      <c r="V32" s="29">
        <v>380</v>
      </c>
      <c r="W32" s="26">
        <v>1265</v>
      </c>
      <c r="X32" s="39">
        <f t="shared" si="1"/>
        <v>117679</v>
      </c>
    </row>
    <row r="33" spans="1:24" s="13" customFormat="1" ht="7.5" customHeight="1" x14ac:dyDescent="0.2">
      <c r="A33" s="41"/>
      <c r="B33" s="74"/>
      <c r="C33" s="94" t="s">
        <v>67</v>
      </c>
      <c r="D33" s="95"/>
      <c r="E33" s="80"/>
      <c r="F33" s="26">
        <v>118110</v>
      </c>
      <c r="G33" s="27">
        <v>6</v>
      </c>
      <c r="H33" s="28">
        <f t="shared" si="2"/>
        <v>118116</v>
      </c>
      <c r="I33" s="29">
        <v>250380</v>
      </c>
      <c r="J33" s="29">
        <v>1920</v>
      </c>
      <c r="K33" s="26">
        <v>2054</v>
      </c>
      <c r="L33" s="28">
        <f t="shared" si="3"/>
        <v>370416</v>
      </c>
      <c r="N33" s="74"/>
      <c r="O33" s="84"/>
      <c r="P33" s="89"/>
      <c r="Q33" s="30" t="s">
        <v>68</v>
      </c>
      <c r="R33" s="40">
        <v>25504</v>
      </c>
      <c r="S33" s="27">
        <v>12</v>
      </c>
      <c r="T33" s="28">
        <f t="shared" si="11"/>
        <v>25516</v>
      </c>
      <c r="U33" s="26">
        <v>84501</v>
      </c>
      <c r="V33" s="26">
        <v>452</v>
      </c>
      <c r="W33" s="26">
        <v>1080</v>
      </c>
      <c r="X33" s="28">
        <f t="shared" si="1"/>
        <v>110469</v>
      </c>
    </row>
    <row r="34" spans="1:24" s="13" customFormat="1" ht="7.5" customHeight="1" x14ac:dyDescent="0.2">
      <c r="A34" s="42"/>
      <c r="B34" s="74"/>
      <c r="C34" s="99" t="s">
        <v>69</v>
      </c>
      <c r="D34" s="79" t="s">
        <v>70</v>
      </c>
      <c r="E34" s="80"/>
      <c r="F34" s="26">
        <v>90973</v>
      </c>
      <c r="G34" s="27">
        <v>7</v>
      </c>
      <c r="H34" s="28">
        <f t="shared" si="2"/>
        <v>90980</v>
      </c>
      <c r="I34" s="29">
        <v>212621</v>
      </c>
      <c r="J34" s="29">
        <v>1564</v>
      </c>
      <c r="K34" s="26">
        <v>1670</v>
      </c>
      <c r="L34" s="28">
        <f t="shared" si="3"/>
        <v>305165</v>
      </c>
      <c r="N34" s="74"/>
      <c r="O34" s="84"/>
      <c r="P34" s="90"/>
      <c r="Q34" s="30" t="s">
        <v>10</v>
      </c>
      <c r="R34" s="26">
        <f>SUM(R31:R33)</f>
        <v>95701</v>
      </c>
      <c r="S34" s="27">
        <f>SUM(S31:S33)</f>
        <v>26</v>
      </c>
      <c r="T34" s="28">
        <f t="shared" si="11"/>
        <v>95727</v>
      </c>
      <c r="U34" s="29">
        <f t="shared" ref="U34:W34" si="16">SUM(U31:U33)</f>
        <v>347094</v>
      </c>
      <c r="V34" s="29">
        <f t="shared" si="16"/>
        <v>1622</v>
      </c>
      <c r="W34" s="26">
        <f t="shared" si="16"/>
        <v>4784</v>
      </c>
      <c r="X34" s="39">
        <f t="shared" si="1"/>
        <v>444443</v>
      </c>
    </row>
    <row r="35" spans="1:24" s="13" customFormat="1" ht="7.5" customHeight="1" x14ac:dyDescent="0.2">
      <c r="A35" s="42"/>
      <c r="B35" s="74"/>
      <c r="C35" s="85"/>
      <c r="D35" s="79" t="s">
        <v>71</v>
      </c>
      <c r="E35" s="80"/>
      <c r="F35" s="26">
        <v>32135</v>
      </c>
      <c r="G35" s="27">
        <v>2</v>
      </c>
      <c r="H35" s="28">
        <f t="shared" si="2"/>
        <v>32137</v>
      </c>
      <c r="I35" s="29">
        <v>75488</v>
      </c>
      <c r="J35" s="29">
        <v>697</v>
      </c>
      <c r="K35" s="26">
        <v>426</v>
      </c>
      <c r="L35" s="28">
        <f t="shared" si="3"/>
        <v>108322</v>
      </c>
      <c r="N35" s="74"/>
      <c r="O35" s="84"/>
      <c r="P35" s="88" t="s">
        <v>72</v>
      </c>
      <c r="Q35" s="30" t="s">
        <v>73</v>
      </c>
      <c r="R35" s="26">
        <v>42805</v>
      </c>
      <c r="S35" s="27">
        <v>10</v>
      </c>
      <c r="T35" s="28">
        <f t="shared" si="11"/>
        <v>42815</v>
      </c>
      <c r="U35" s="29">
        <v>192497</v>
      </c>
      <c r="V35" s="29">
        <v>989</v>
      </c>
      <c r="W35" s="26">
        <v>2933</v>
      </c>
      <c r="X35" s="39">
        <f t="shared" si="1"/>
        <v>236301</v>
      </c>
    </row>
    <row r="36" spans="1:24" s="13" customFormat="1" ht="7.5" customHeight="1" x14ac:dyDescent="0.2">
      <c r="A36" s="42"/>
      <c r="B36" s="74"/>
      <c r="C36" s="99" t="s">
        <v>75</v>
      </c>
      <c r="D36" s="88" t="s">
        <v>75</v>
      </c>
      <c r="E36" s="30" t="s">
        <v>75</v>
      </c>
      <c r="F36" s="26">
        <v>81405</v>
      </c>
      <c r="G36" s="27">
        <v>4</v>
      </c>
      <c r="H36" s="28">
        <f t="shared" si="2"/>
        <v>81409</v>
      </c>
      <c r="I36" s="29">
        <v>193660</v>
      </c>
      <c r="J36" s="29">
        <v>1218</v>
      </c>
      <c r="K36" s="26">
        <v>1354</v>
      </c>
      <c r="L36" s="28">
        <f t="shared" si="3"/>
        <v>276287</v>
      </c>
      <c r="N36" s="74"/>
      <c r="O36" s="84"/>
      <c r="P36" s="89"/>
      <c r="Q36" s="30" t="s">
        <v>76</v>
      </c>
      <c r="R36" s="26">
        <v>14322</v>
      </c>
      <c r="S36" s="27">
        <v>5</v>
      </c>
      <c r="T36" s="28">
        <f t="shared" si="11"/>
        <v>14327</v>
      </c>
      <c r="U36" s="29">
        <v>81472</v>
      </c>
      <c r="V36" s="29">
        <v>513</v>
      </c>
      <c r="W36" s="26">
        <v>1129</v>
      </c>
      <c r="X36" s="39">
        <f t="shared" si="1"/>
        <v>96312</v>
      </c>
    </row>
    <row r="37" spans="1:24" s="13" customFormat="1" ht="7.5" customHeight="1" x14ac:dyDescent="0.2">
      <c r="A37" s="42"/>
      <c r="B37" s="74"/>
      <c r="C37" s="84"/>
      <c r="D37" s="89"/>
      <c r="E37" s="30" t="s">
        <v>77</v>
      </c>
      <c r="F37" s="26">
        <v>34340</v>
      </c>
      <c r="G37" s="27">
        <v>2</v>
      </c>
      <c r="H37" s="28">
        <f t="shared" si="2"/>
        <v>34342</v>
      </c>
      <c r="I37" s="29">
        <v>61670</v>
      </c>
      <c r="J37" s="29">
        <v>780</v>
      </c>
      <c r="K37" s="26">
        <v>584</v>
      </c>
      <c r="L37" s="28">
        <f t="shared" si="3"/>
        <v>96792</v>
      </c>
      <c r="N37" s="74"/>
      <c r="O37" s="84"/>
      <c r="P37" s="89"/>
      <c r="Q37" s="30" t="s">
        <v>78</v>
      </c>
      <c r="R37" s="26">
        <v>10838</v>
      </c>
      <c r="S37" s="27">
        <v>3</v>
      </c>
      <c r="T37" s="28">
        <f t="shared" si="11"/>
        <v>10841</v>
      </c>
      <c r="U37" s="29">
        <v>56421</v>
      </c>
      <c r="V37" s="29">
        <v>257</v>
      </c>
      <c r="W37" s="26">
        <v>706</v>
      </c>
      <c r="X37" s="28">
        <f t="shared" si="1"/>
        <v>67519</v>
      </c>
    </row>
    <row r="38" spans="1:24" s="13" customFormat="1" ht="7.5" customHeight="1" x14ac:dyDescent="0.2">
      <c r="A38" s="42"/>
      <c r="B38" s="74"/>
      <c r="C38" s="84"/>
      <c r="D38" s="89"/>
      <c r="E38" s="30" t="s">
        <v>79</v>
      </c>
      <c r="F38" s="26">
        <v>22563</v>
      </c>
      <c r="G38" s="27">
        <v>0</v>
      </c>
      <c r="H38" s="28">
        <f t="shared" si="2"/>
        <v>22563</v>
      </c>
      <c r="I38" s="29">
        <v>75664</v>
      </c>
      <c r="J38" s="29">
        <v>499</v>
      </c>
      <c r="K38" s="26">
        <v>971</v>
      </c>
      <c r="L38" s="28">
        <f t="shared" si="3"/>
        <v>98726</v>
      </c>
      <c r="N38" s="74"/>
      <c r="O38" s="85"/>
      <c r="P38" s="90"/>
      <c r="Q38" s="30" t="s">
        <v>10</v>
      </c>
      <c r="R38" s="26">
        <f>SUM(R35:R37)</f>
        <v>67965</v>
      </c>
      <c r="S38" s="27">
        <f>SUM(S35:S37)</f>
        <v>18</v>
      </c>
      <c r="T38" s="28">
        <f t="shared" si="11"/>
        <v>67983</v>
      </c>
      <c r="U38" s="29">
        <f t="shared" ref="U38:W38" si="17">SUM(U35:U37)</f>
        <v>330390</v>
      </c>
      <c r="V38" s="29">
        <f t="shared" si="17"/>
        <v>1759</v>
      </c>
      <c r="W38" s="26">
        <f t="shared" si="17"/>
        <v>4768</v>
      </c>
      <c r="X38" s="39">
        <f t="shared" si="1"/>
        <v>400132</v>
      </c>
    </row>
    <row r="39" spans="1:24" s="13" customFormat="1" ht="7.5" customHeight="1" x14ac:dyDescent="0.2">
      <c r="A39" s="42"/>
      <c r="B39" s="74"/>
      <c r="C39" s="84"/>
      <c r="D39" s="89"/>
      <c r="E39" s="30" t="s">
        <v>80</v>
      </c>
      <c r="F39" s="40">
        <v>12098</v>
      </c>
      <c r="G39" s="27">
        <v>0</v>
      </c>
      <c r="H39" s="28">
        <f t="shared" si="2"/>
        <v>12098</v>
      </c>
      <c r="I39" s="40">
        <v>27875</v>
      </c>
      <c r="J39" s="40">
        <v>203</v>
      </c>
      <c r="K39" s="26">
        <v>237</v>
      </c>
      <c r="L39" s="28">
        <f t="shared" si="3"/>
        <v>40176</v>
      </c>
      <c r="N39" s="74"/>
      <c r="O39" s="99" t="s">
        <v>81</v>
      </c>
      <c r="P39" s="79" t="s">
        <v>82</v>
      </c>
      <c r="Q39" s="80"/>
      <c r="R39" s="26">
        <v>101148</v>
      </c>
      <c r="S39" s="27">
        <v>8</v>
      </c>
      <c r="T39" s="28">
        <f t="shared" ref="T39:T41" si="18">SUM(R39:S39)</f>
        <v>101156</v>
      </c>
      <c r="U39" s="29">
        <v>272142</v>
      </c>
      <c r="V39" s="29">
        <v>1936</v>
      </c>
      <c r="W39" s="26">
        <v>2374</v>
      </c>
      <c r="X39" s="39">
        <f t="shared" si="1"/>
        <v>375234</v>
      </c>
    </row>
    <row r="40" spans="1:24" s="13" customFormat="1" ht="7.5" customHeight="1" x14ac:dyDescent="0.2">
      <c r="A40" s="42"/>
      <c r="B40" s="74"/>
      <c r="C40" s="84"/>
      <c r="D40" s="90"/>
      <c r="E40" s="30" t="s">
        <v>10</v>
      </c>
      <c r="F40" s="40">
        <f>SUM(F36:F39)</f>
        <v>150406</v>
      </c>
      <c r="G40" s="27">
        <f>SUM(G36:G39)</f>
        <v>6</v>
      </c>
      <c r="H40" s="28">
        <f t="shared" si="2"/>
        <v>150412</v>
      </c>
      <c r="I40" s="26">
        <f>SUM(I36:I39)</f>
        <v>358869</v>
      </c>
      <c r="J40" s="26">
        <f>SUM(J36:J39)</f>
        <v>2700</v>
      </c>
      <c r="K40" s="26">
        <f>SUM(K36:K39)</f>
        <v>3146</v>
      </c>
      <c r="L40" s="28">
        <f t="shared" si="3"/>
        <v>511981</v>
      </c>
      <c r="N40" s="74"/>
      <c r="O40" s="84"/>
      <c r="P40" s="79" t="s">
        <v>83</v>
      </c>
      <c r="Q40" s="80"/>
      <c r="R40" s="26">
        <v>23538</v>
      </c>
      <c r="S40" s="27">
        <v>6</v>
      </c>
      <c r="T40" s="28">
        <f t="shared" si="18"/>
        <v>23544</v>
      </c>
      <c r="U40" s="29">
        <v>72023</v>
      </c>
      <c r="V40" s="29">
        <v>332</v>
      </c>
      <c r="W40" s="26">
        <v>797</v>
      </c>
      <c r="X40" s="39">
        <f t="shared" si="1"/>
        <v>95899</v>
      </c>
    </row>
    <row r="41" spans="1:24" s="13" customFormat="1" ht="7.5" customHeight="1" x14ac:dyDescent="0.2">
      <c r="A41" s="42"/>
      <c r="B41" s="74"/>
      <c r="C41" s="85"/>
      <c r="D41" s="79" t="s">
        <v>84</v>
      </c>
      <c r="E41" s="80"/>
      <c r="F41" s="26">
        <v>45179</v>
      </c>
      <c r="G41" s="27">
        <v>2</v>
      </c>
      <c r="H41" s="28">
        <f t="shared" si="2"/>
        <v>45181</v>
      </c>
      <c r="I41" s="29">
        <v>111170</v>
      </c>
      <c r="J41" s="29">
        <v>649</v>
      </c>
      <c r="K41" s="26">
        <v>823</v>
      </c>
      <c r="L41" s="28">
        <f t="shared" si="3"/>
        <v>157000</v>
      </c>
      <c r="N41" s="74"/>
      <c r="O41" s="84"/>
      <c r="P41" s="79" t="s">
        <v>85</v>
      </c>
      <c r="Q41" s="80"/>
      <c r="R41" s="26">
        <v>28383</v>
      </c>
      <c r="S41" s="27">
        <v>0</v>
      </c>
      <c r="T41" s="28">
        <f t="shared" si="18"/>
        <v>28383</v>
      </c>
      <c r="U41" s="29">
        <v>71437</v>
      </c>
      <c r="V41" s="29">
        <v>589</v>
      </c>
      <c r="W41" s="26">
        <v>401</v>
      </c>
      <c r="X41" s="39">
        <f t="shared" si="1"/>
        <v>100409</v>
      </c>
    </row>
    <row r="42" spans="1:24" s="13" customFormat="1" ht="7.5" customHeight="1" x14ac:dyDescent="0.2">
      <c r="A42" s="42"/>
      <c r="B42" s="75"/>
      <c r="C42" s="103" t="s">
        <v>37</v>
      </c>
      <c r="D42" s="104"/>
      <c r="E42" s="105"/>
      <c r="F42" s="43">
        <f>SUM(F24:F25,F29,F32:F35,F40:F41)</f>
        <v>867035</v>
      </c>
      <c r="G42" s="37">
        <f>SUM(G24:G25,G29,G32:G35,G40:G41)</f>
        <v>48</v>
      </c>
      <c r="H42" s="36">
        <f t="shared" si="2"/>
        <v>867083</v>
      </c>
      <c r="I42" s="34">
        <f t="shared" ref="I42:K42" si="19">SUM(I24:I25,I29,I32:I35,I40:I41)</f>
        <v>2138978</v>
      </c>
      <c r="J42" s="34">
        <f t="shared" si="19"/>
        <v>15293</v>
      </c>
      <c r="K42" s="34">
        <f t="shared" si="19"/>
        <v>19692</v>
      </c>
      <c r="L42" s="44">
        <f>SUM(H42:J42)</f>
        <v>3021354</v>
      </c>
      <c r="N42" s="74"/>
      <c r="O42" s="84"/>
      <c r="P42" s="79" t="s">
        <v>86</v>
      </c>
      <c r="Q42" s="80"/>
      <c r="R42" s="31">
        <v>22783</v>
      </c>
      <c r="S42" s="32">
        <v>12</v>
      </c>
      <c r="T42" s="28">
        <f t="shared" si="11"/>
        <v>22795</v>
      </c>
      <c r="U42" s="33">
        <v>76467</v>
      </c>
      <c r="V42" s="33">
        <v>527</v>
      </c>
      <c r="W42" s="31">
        <v>986</v>
      </c>
      <c r="X42" s="39">
        <f t="shared" si="1"/>
        <v>99789</v>
      </c>
    </row>
    <row r="43" spans="1:24" s="13" customFormat="1" ht="7.5" customHeight="1" x14ac:dyDescent="0.2">
      <c r="A43" s="42"/>
      <c r="B43" s="73" t="s">
        <v>87</v>
      </c>
      <c r="C43" s="83" t="s">
        <v>216</v>
      </c>
      <c r="D43" s="108" t="s">
        <v>89</v>
      </c>
      <c r="E43" s="93"/>
      <c r="F43" s="14">
        <v>134011</v>
      </c>
      <c r="G43" s="15">
        <v>10</v>
      </c>
      <c r="H43" s="16">
        <f t="shared" si="2"/>
        <v>134021</v>
      </c>
      <c r="I43" s="17">
        <v>335486</v>
      </c>
      <c r="J43" s="17">
        <v>1708</v>
      </c>
      <c r="K43" s="14">
        <v>3008</v>
      </c>
      <c r="L43" s="16">
        <f t="shared" si="3"/>
        <v>471215</v>
      </c>
      <c r="N43" s="74"/>
      <c r="O43" s="85"/>
      <c r="P43" s="79" t="s">
        <v>10</v>
      </c>
      <c r="Q43" s="80"/>
      <c r="R43" s="26">
        <f>SUM(R39:R42)</f>
        <v>175852</v>
      </c>
      <c r="S43" s="27">
        <f>SUM(S39:S42)</f>
        <v>26</v>
      </c>
      <c r="T43" s="28">
        <f t="shared" si="11"/>
        <v>175878</v>
      </c>
      <c r="U43" s="29">
        <f t="shared" ref="U43:W43" si="20">SUM(U39:U42)</f>
        <v>492069</v>
      </c>
      <c r="V43" s="29">
        <f t="shared" si="20"/>
        <v>3384</v>
      </c>
      <c r="W43" s="26">
        <f t="shared" si="20"/>
        <v>4558</v>
      </c>
      <c r="X43" s="28">
        <f t="shared" si="1"/>
        <v>671331</v>
      </c>
    </row>
    <row r="44" spans="1:24" s="13" customFormat="1" ht="7.5" customHeight="1" x14ac:dyDescent="0.2">
      <c r="A44" s="42"/>
      <c r="B44" s="74"/>
      <c r="C44" s="84"/>
      <c r="D44" s="88" t="s">
        <v>90</v>
      </c>
      <c r="E44" s="30" t="s">
        <v>91</v>
      </c>
      <c r="F44" s="26">
        <v>53536</v>
      </c>
      <c r="G44" s="27">
        <v>5</v>
      </c>
      <c r="H44" s="28">
        <f t="shared" si="2"/>
        <v>53541</v>
      </c>
      <c r="I44" s="29">
        <v>156475</v>
      </c>
      <c r="J44" s="29">
        <v>816</v>
      </c>
      <c r="K44" s="26">
        <v>1930</v>
      </c>
      <c r="L44" s="28">
        <f t="shared" si="3"/>
        <v>210832</v>
      </c>
      <c r="N44" s="75"/>
      <c r="O44" s="103" t="s">
        <v>37</v>
      </c>
      <c r="P44" s="104"/>
      <c r="Q44" s="105"/>
      <c r="R44" s="34">
        <f>SUM(R19,R22:R24,R28:R30,R34,R38,R43)</f>
        <v>1064466</v>
      </c>
      <c r="S44" s="35">
        <f>SUM(S19,S22:S24,S28:S30,S34,S38,S43)</f>
        <v>196</v>
      </c>
      <c r="T44" s="36">
        <f t="shared" si="11"/>
        <v>1064662</v>
      </c>
      <c r="U44" s="34">
        <f t="shared" ref="U44:W44" si="21">SUM(U19,U22:U24,U28:U30,U34,U38,U43)</f>
        <v>3540344</v>
      </c>
      <c r="V44" s="34">
        <f t="shared" si="21"/>
        <v>19084</v>
      </c>
      <c r="W44" s="34">
        <f t="shared" si="21"/>
        <v>41401</v>
      </c>
      <c r="X44" s="36">
        <f t="shared" si="1"/>
        <v>4624090</v>
      </c>
    </row>
    <row r="45" spans="1:24" s="13" customFormat="1" ht="7.5" customHeight="1" x14ac:dyDescent="0.2">
      <c r="A45" s="42"/>
      <c r="B45" s="74"/>
      <c r="C45" s="84"/>
      <c r="D45" s="89"/>
      <c r="E45" s="30" t="s">
        <v>92</v>
      </c>
      <c r="F45" s="26">
        <v>83817</v>
      </c>
      <c r="G45" s="27">
        <v>6</v>
      </c>
      <c r="H45" s="28">
        <f t="shared" si="2"/>
        <v>83823</v>
      </c>
      <c r="I45" s="29">
        <v>216663</v>
      </c>
      <c r="J45" s="29">
        <v>951</v>
      </c>
      <c r="K45" s="26">
        <v>2241</v>
      </c>
      <c r="L45" s="28">
        <f t="shared" si="3"/>
        <v>301437</v>
      </c>
      <c r="N45" s="73" t="s">
        <v>93</v>
      </c>
      <c r="O45" s="91" t="s">
        <v>94</v>
      </c>
      <c r="P45" s="92"/>
      <c r="Q45" s="93"/>
      <c r="R45" s="26">
        <v>116269</v>
      </c>
      <c r="S45" s="27">
        <v>14</v>
      </c>
      <c r="T45" s="28">
        <f t="shared" si="11"/>
        <v>116283</v>
      </c>
      <c r="U45" s="29">
        <v>361260</v>
      </c>
      <c r="V45" s="29">
        <v>2362</v>
      </c>
      <c r="W45" s="26">
        <v>3791</v>
      </c>
      <c r="X45" s="28">
        <f t="shared" si="1"/>
        <v>479905</v>
      </c>
    </row>
    <row r="46" spans="1:24" s="13" customFormat="1" ht="7.5" customHeight="1" x14ac:dyDescent="0.2">
      <c r="A46" s="42"/>
      <c r="B46" s="74"/>
      <c r="C46" s="85"/>
      <c r="D46" s="90"/>
      <c r="E46" s="30" t="s">
        <v>10</v>
      </c>
      <c r="F46" s="40">
        <f>SUM(F44:F45)</f>
        <v>137353</v>
      </c>
      <c r="G46" s="27">
        <f>SUM(G44:G45)</f>
        <v>11</v>
      </c>
      <c r="H46" s="28">
        <f t="shared" si="2"/>
        <v>137364</v>
      </c>
      <c r="I46" s="26">
        <f>SUM(I44:I45)</f>
        <v>373138</v>
      </c>
      <c r="J46" s="26">
        <f>SUM(J44:J45)</f>
        <v>1767</v>
      </c>
      <c r="K46" s="26">
        <f>SUM(K44:K45)</f>
        <v>4171</v>
      </c>
      <c r="L46" s="28">
        <f t="shared" si="3"/>
        <v>512269</v>
      </c>
      <c r="N46" s="74"/>
      <c r="O46" s="94" t="s">
        <v>95</v>
      </c>
      <c r="P46" s="95"/>
      <c r="Q46" s="80"/>
      <c r="R46" s="26">
        <v>146621</v>
      </c>
      <c r="S46" s="27">
        <v>27</v>
      </c>
      <c r="T46" s="28">
        <f t="shared" si="11"/>
        <v>146648</v>
      </c>
      <c r="U46" s="29">
        <v>374942</v>
      </c>
      <c r="V46" s="29">
        <v>3708</v>
      </c>
      <c r="W46" s="26">
        <v>7632</v>
      </c>
      <c r="X46" s="28">
        <f t="shared" si="1"/>
        <v>525298</v>
      </c>
    </row>
    <row r="47" spans="1:24" s="13" customFormat="1" ht="7.5" customHeight="1" x14ac:dyDescent="0.2">
      <c r="A47" s="42"/>
      <c r="B47" s="74"/>
      <c r="C47" s="100" t="s">
        <v>217</v>
      </c>
      <c r="D47" s="101" t="s">
        <v>217</v>
      </c>
      <c r="E47" s="30" t="s">
        <v>97</v>
      </c>
      <c r="F47" s="26">
        <v>84357</v>
      </c>
      <c r="G47" s="27">
        <v>19</v>
      </c>
      <c r="H47" s="28">
        <f t="shared" si="2"/>
        <v>84376</v>
      </c>
      <c r="I47" s="29">
        <v>237827</v>
      </c>
      <c r="J47" s="29">
        <v>1265</v>
      </c>
      <c r="K47" s="26">
        <v>2366</v>
      </c>
      <c r="L47" s="28">
        <f t="shared" si="3"/>
        <v>323468</v>
      </c>
      <c r="N47" s="74"/>
      <c r="O47" s="99" t="s">
        <v>98</v>
      </c>
      <c r="P47" s="79" t="s">
        <v>99</v>
      </c>
      <c r="Q47" s="80"/>
      <c r="R47" s="45">
        <v>84626</v>
      </c>
      <c r="S47" s="46">
        <v>16</v>
      </c>
      <c r="T47" s="47">
        <f t="shared" si="11"/>
        <v>84642</v>
      </c>
      <c r="U47" s="48">
        <v>137725</v>
      </c>
      <c r="V47" s="48">
        <v>3206</v>
      </c>
      <c r="W47" s="45">
        <v>10191</v>
      </c>
      <c r="X47" s="47">
        <f t="shared" si="1"/>
        <v>225573</v>
      </c>
    </row>
    <row r="48" spans="1:24" s="13" customFormat="1" ht="7.5" customHeight="1" x14ac:dyDescent="0.2">
      <c r="A48" s="42"/>
      <c r="B48" s="74"/>
      <c r="C48" s="100"/>
      <c r="D48" s="101"/>
      <c r="E48" s="30" t="s">
        <v>100</v>
      </c>
      <c r="F48" s="26">
        <v>24977</v>
      </c>
      <c r="G48" s="27">
        <v>5</v>
      </c>
      <c r="H48" s="28">
        <f t="shared" si="2"/>
        <v>24982</v>
      </c>
      <c r="I48" s="29">
        <v>59317</v>
      </c>
      <c r="J48" s="29">
        <v>314</v>
      </c>
      <c r="K48" s="26">
        <v>380</v>
      </c>
      <c r="L48" s="28">
        <f t="shared" si="3"/>
        <v>84613</v>
      </c>
      <c r="N48" s="74"/>
      <c r="O48" s="84"/>
      <c r="P48" s="79" t="s">
        <v>101</v>
      </c>
      <c r="Q48" s="80"/>
      <c r="R48" s="26">
        <v>130264</v>
      </c>
      <c r="S48" s="27">
        <v>23</v>
      </c>
      <c r="T48" s="28">
        <f t="shared" si="11"/>
        <v>130287</v>
      </c>
      <c r="U48" s="29">
        <v>340067</v>
      </c>
      <c r="V48" s="29">
        <v>4120</v>
      </c>
      <c r="W48" s="26">
        <v>13911</v>
      </c>
      <c r="X48" s="28">
        <f t="shared" si="1"/>
        <v>474474</v>
      </c>
    </row>
    <row r="49" spans="1:24" s="13" customFormat="1" ht="7.5" customHeight="1" x14ac:dyDescent="0.2">
      <c r="A49" s="42"/>
      <c r="B49" s="74"/>
      <c r="C49" s="100"/>
      <c r="D49" s="101"/>
      <c r="E49" s="30" t="s">
        <v>218</v>
      </c>
      <c r="F49" s="40">
        <v>8924</v>
      </c>
      <c r="G49" s="27">
        <v>1</v>
      </c>
      <c r="H49" s="28">
        <f t="shared" si="2"/>
        <v>8925</v>
      </c>
      <c r="I49" s="40">
        <v>22999</v>
      </c>
      <c r="J49" s="40">
        <v>128</v>
      </c>
      <c r="K49" s="26">
        <v>183</v>
      </c>
      <c r="L49" s="28">
        <f t="shared" si="3"/>
        <v>32052</v>
      </c>
      <c r="N49" s="74"/>
      <c r="O49" s="84"/>
      <c r="P49" s="88" t="s">
        <v>102</v>
      </c>
      <c r="Q49" s="30" t="s">
        <v>103</v>
      </c>
      <c r="R49" s="26">
        <v>85278</v>
      </c>
      <c r="S49" s="27">
        <v>16</v>
      </c>
      <c r="T49" s="28">
        <f t="shared" si="11"/>
        <v>85294</v>
      </c>
      <c r="U49" s="29">
        <v>286366</v>
      </c>
      <c r="V49" s="29">
        <v>2219</v>
      </c>
      <c r="W49" s="26">
        <v>4480</v>
      </c>
      <c r="X49" s="28">
        <f t="shared" ref="X49:X80" si="22">SUM(T49:V49)</f>
        <v>373879</v>
      </c>
    </row>
    <row r="50" spans="1:24" s="13" customFormat="1" ht="7.5" customHeight="1" x14ac:dyDescent="0.2">
      <c r="A50" s="42"/>
      <c r="B50" s="74"/>
      <c r="C50" s="100"/>
      <c r="D50" s="101"/>
      <c r="E50" s="30" t="s">
        <v>10</v>
      </c>
      <c r="F50" s="40">
        <f>SUM(F47:F49)</f>
        <v>118258</v>
      </c>
      <c r="G50" s="27">
        <f>SUM(G47:G49)</f>
        <v>25</v>
      </c>
      <c r="H50" s="28">
        <f>SUM(F50:G50)</f>
        <v>118283</v>
      </c>
      <c r="I50" s="26">
        <f>SUM(I47:I49)</f>
        <v>320143</v>
      </c>
      <c r="J50" s="26">
        <f>SUM(J47:J49)</f>
        <v>1707</v>
      </c>
      <c r="K50" s="26">
        <f>SUM(K47:K49)</f>
        <v>2929</v>
      </c>
      <c r="L50" s="28">
        <f t="shared" si="3"/>
        <v>440133</v>
      </c>
      <c r="N50" s="74"/>
      <c r="O50" s="84"/>
      <c r="P50" s="89"/>
      <c r="Q50" s="30" t="s">
        <v>105</v>
      </c>
      <c r="R50" s="26">
        <v>37567</v>
      </c>
      <c r="S50" s="27">
        <v>7</v>
      </c>
      <c r="T50" s="28">
        <f t="shared" si="11"/>
        <v>37574</v>
      </c>
      <c r="U50" s="29">
        <v>109215</v>
      </c>
      <c r="V50" s="29">
        <v>971</v>
      </c>
      <c r="W50" s="26">
        <v>2771</v>
      </c>
      <c r="X50" s="28">
        <f t="shared" si="22"/>
        <v>147760</v>
      </c>
    </row>
    <row r="51" spans="1:24" s="13" customFormat="1" ht="7.5" customHeight="1" x14ac:dyDescent="0.2">
      <c r="A51" s="42"/>
      <c r="B51" s="74"/>
      <c r="C51" s="100"/>
      <c r="D51" s="79" t="s">
        <v>104</v>
      </c>
      <c r="E51" s="80"/>
      <c r="F51" s="26">
        <v>44290</v>
      </c>
      <c r="G51" s="27">
        <v>2</v>
      </c>
      <c r="H51" s="28">
        <f t="shared" si="2"/>
        <v>44292</v>
      </c>
      <c r="I51" s="29">
        <v>158266</v>
      </c>
      <c r="J51" s="29">
        <v>747</v>
      </c>
      <c r="K51" s="26">
        <v>1376</v>
      </c>
      <c r="L51" s="28">
        <f t="shared" si="3"/>
        <v>203305</v>
      </c>
      <c r="N51" s="74"/>
      <c r="O51" s="84"/>
      <c r="P51" s="89"/>
      <c r="Q51" s="30" t="s">
        <v>10</v>
      </c>
      <c r="R51" s="26">
        <f>SUM(R49:R50)</f>
        <v>122845</v>
      </c>
      <c r="S51" s="27">
        <f>SUM(S49:S50)</f>
        <v>23</v>
      </c>
      <c r="T51" s="28">
        <f t="shared" si="11"/>
        <v>122868</v>
      </c>
      <c r="U51" s="29">
        <f>SUM(U49:U50)</f>
        <v>395581</v>
      </c>
      <c r="V51" s="29">
        <f>SUM(V49:V50)</f>
        <v>3190</v>
      </c>
      <c r="W51" s="26">
        <f>SUM(W49:W50)</f>
        <v>7251</v>
      </c>
      <c r="X51" s="28">
        <f t="shared" si="22"/>
        <v>521639</v>
      </c>
    </row>
    <row r="52" spans="1:24" s="13" customFormat="1" ht="7.5" customHeight="1" x14ac:dyDescent="0.2">
      <c r="A52" s="42"/>
      <c r="B52" s="74"/>
      <c r="C52" s="100" t="s">
        <v>106</v>
      </c>
      <c r="D52" s="79" t="s">
        <v>107</v>
      </c>
      <c r="E52" s="80"/>
      <c r="F52" s="26">
        <v>125561</v>
      </c>
      <c r="G52" s="27">
        <v>13</v>
      </c>
      <c r="H52" s="28">
        <f t="shared" si="2"/>
        <v>125574</v>
      </c>
      <c r="I52" s="29">
        <v>339812</v>
      </c>
      <c r="J52" s="29">
        <v>1931</v>
      </c>
      <c r="K52" s="26">
        <v>3024</v>
      </c>
      <c r="L52" s="28">
        <f t="shared" si="3"/>
        <v>467317</v>
      </c>
      <c r="N52" s="74"/>
      <c r="O52" s="84" t="s">
        <v>109</v>
      </c>
      <c r="P52" s="79" t="s">
        <v>110</v>
      </c>
      <c r="Q52" s="80"/>
      <c r="R52" s="26">
        <v>76167</v>
      </c>
      <c r="S52" s="27">
        <v>13</v>
      </c>
      <c r="T52" s="28">
        <f t="shared" si="11"/>
        <v>76180</v>
      </c>
      <c r="U52" s="29">
        <v>233076</v>
      </c>
      <c r="V52" s="29">
        <v>1913</v>
      </c>
      <c r="W52" s="26">
        <v>2987</v>
      </c>
      <c r="X52" s="28">
        <f t="shared" si="22"/>
        <v>311169</v>
      </c>
    </row>
    <row r="53" spans="1:24" s="13" customFormat="1" ht="7.5" customHeight="1" x14ac:dyDescent="0.2">
      <c r="A53" s="42"/>
      <c r="B53" s="74"/>
      <c r="C53" s="100"/>
      <c r="D53" s="79" t="s">
        <v>108</v>
      </c>
      <c r="E53" s="80"/>
      <c r="F53" s="26">
        <v>34980</v>
      </c>
      <c r="G53" s="27">
        <v>9</v>
      </c>
      <c r="H53" s="28">
        <f t="shared" si="2"/>
        <v>34989</v>
      </c>
      <c r="I53" s="29">
        <v>104967</v>
      </c>
      <c r="J53" s="29">
        <v>601</v>
      </c>
      <c r="K53" s="26">
        <v>994</v>
      </c>
      <c r="L53" s="28">
        <f t="shared" si="3"/>
        <v>140557</v>
      </c>
      <c r="N53" s="74"/>
      <c r="O53" s="84"/>
      <c r="P53" s="79" t="s">
        <v>112</v>
      </c>
      <c r="Q53" s="80"/>
      <c r="R53" s="26">
        <v>11138</v>
      </c>
      <c r="S53" s="27">
        <v>5</v>
      </c>
      <c r="T53" s="28">
        <f t="shared" si="11"/>
        <v>11143</v>
      </c>
      <c r="U53" s="29">
        <v>40085</v>
      </c>
      <c r="V53" s="29">
        <v>240</v>
      </c>
      <c r="W53" s="26">
        <v>438</v>
      </c>
      <c r="X53" s="28">
        <f t="shared" si="22"/>
        <v>51468</v>
      </c>
    </row>
    <row r="54" spans="1:24" s="13" customFormat="1" ht="7.5" customHeight="1" x14ac:dyDescent="0.2">
      <c r="A54" s="42"/>
      <c r="B54" s="74"/>
      <c r="C54" s="100"/>
      <c r="D54" s="79" t="s">
        <v>111</v>
      </c>
      <c r="E54" s="80"/>
      <c r="F54" s="40">
        <v>28472</v>
      </c>
      <c r="G54" s="27">
        <v>3</v>
      </c>
      <c r="H54" s="28">
        <f t="shared" si="2"/>
        <v>28475</v>
      </c>
      <c r="I54" s="40">
        <v>90715</v>
      </c>
      <c r="J54" s="40">
        <v>593</v>
      </c>
      <c r="K54" s="26">
        <v>970</v>
      </c>
      <c r="L54" s="28">
        <f t="shared" si="3"/>
        <v>119783</v>
      </c>
      <c r="N54" s="74"/>
      <c r="O54" s="84"/>
      <c r="P54" s="79" t="s">
        <v>10</v>
      </c>
      <c r="Q54" s="80"/>
      <c r="R54" s="26">
        <f>SUM(R52:R53)</f>
        <v>87305</v>
      </c>
      <c r="S54" s="27">
        <f>SUM(S52:S53)</f>
        <v>18</v>
      </c>
      <c r="T54" s="28">
        <f t="shared" si="11"/>
        <v>87323</v>
      </c>
      <c r="U54" s="29">
        <f>SUM(U52:U53)</f>
        <v>273161</v>
      </c>
      <c r="V54" s="29">
        <f>SUM(V52:V53)</f>
        <v>2153</v>
      </c>
      <c r="W54" s="26">
        <f>SUM(W52:W53)</f>
        <v>3425</v>
      </c>
      <c r="X54" s="28">
        <f t="shared" si="22"/>
        <v>362637</v>
      </c>
    </row>
    <row r="55" spans="1:24" s="13" customFormat="1" ht="7.5" customHeight="1" x14ac:dyDescent="0.2">
      <c r="A55" s="42"/>
      <c r="B55" s="74"/>
      <c r="C55" s="100"/>
      <c r="D55" s="79" t="s">
        <v>10</v>
      </c>
      <c r="E55" s="80"/>
      <c r="F55" s="40">
        <f>SUM(F52:F54)</f>
        <v>189013</v>
      </c>
      <c r="G55" s="27">
        <f>SUM(G52:G54)</f>
        <v>25</v>
      </c>
      <c r="H55" s="28">
        <f t="shared" ref="H55:H102" si="23">SUM(F55:G55)</f>
        <v>189038</v>
      </c>
      <c r="I55" s="40">
        <f>SUM(I52:I54)</f>
        <v>535494</v>
      </c>
      <c r="J55" s="40">
        <f>SUM(J52:J54)</f>
        <v>3125</v>
      </c>
      <c r="K55" s="40">
        <f>SUM(K52:K54)</f>
        <v>4988</v>
      </c>
      <c r="L55" s="28">
        <f t="shared" ref="L55:L102" si="24">SUM(H55:J55)</f>
        <v>727657</v>
      </c>
      <c r="N55" s="74"/>
      <c r="O55" s="94" t="s">
        <v>116</v>
      </c>
      <c r="P55" s="95"/>
      <c r="Q55" s="80"/>
      <c r="R55" s="26">
        <v>117011</v>
      </c>
      <c r="S55" s="27">
        <v>19</v>
      </c>
      <c r="T55" s="28">
        <f t="shared" si="11"/>
        <v>117030</v>
      </c>
      <c r="U55" s="29">
        <v>278628</v>
      </c>
      <c r="V55" s="29">
        <v>2501</v>
      </c>
      <c r="W55" s="26">
        <v>2169</v>
      </c>
      <c r="X55" s="28">
        <f t="shared" si="22"/>
        <v>398159</v>
      </c>
    </row>
    <row r="56" spans="1:24" s="13" customFormat="1" ht="7.5" customHeight="1" x14ac:dyDescent="0.2">
      <c r="A56" s="42"/>
      <c r="B56" s="74"/>
      <c r="C56" s="99" t="s">
        <v>113</v>
      </c>
      <c r="D56" s="101" t="s">
        <v>114</v>
      </c>
      <c r="E56" s="30" t="s">
        <v>115</v>
      </c>
      <c r="F56" s="26">
        <v>64110</v>
      </c>
      <c r="G56" s="27">
        <v>13</v>
      </c>
      <c r="H56" s="28">
        <f t="shared" si="23"/>
        <v>64123</v>
      </c>
      <c r="I56" s="29">
        <v>235639</v>
      </c>
      <c r="J56" s="29">
        <v>1792</v>
      </c>
      <c r="K56" s="26">
        <v>7029</v>
      </c>
      <c r="L56" s="28">
        <f t="shared" si="24"/>
        <v>301554</v>
      </c>
      <c r="N56" s="74"/>
      <c r="O56" s="76" t="s">
        <v>118</v>
      </c>
      <c r="P56" s="79" t="s">
        <v>119</v>
      </c>
      <c r="Q56" s="80"/>
      <c r="R56" s="26">
        <v>172286</v>
      </c>
      <c r="S56" s="27">
        <v>41</v>
      </c>
      <c r="T56" s="28">
        <f t="shared" si="11"/>
        <v>172327</v>
      </c>
      <c r="U56" s="29">
        <v>461360</v>
      </c>
      <c r="V56" s="29">
        <v>4222</v>
      </c>
      <c r="W56" s="26">
        <v>11148</v>
      </c>
      <c r="X56" s="28">
        <f t="shared" si="22"/>
        <v>637909</v>
      </c>
    </row>
    <row r="57" spans="1:24" s="13" customFormat="1" ht="7.5" customHeight="1" x14ac:dyDescent="0.2">
      <c r="A57" s="42"/>
      <c r="B57" s="74"/>
      <c r="C57" s="84"/>
      <c r="D57" s="101"/>
      <c r="E57" s="30" t="s">
        <v>117</v>
      </c>
      <c r="F57" s="26">
        <v>18628</v>
      </c>
      <c r="G57" s="27">
        <v>3</v>
      </c>
      <c r="H57" s="28">
        <f t="shared" si="23"/>
        <v>18631</v>
      </c>
      <c r="I57" s="29">
        <v>53121</v>
      </c>
      <c r="J57" s="29">
        <v>606</v>
      </c>
      <c r="K57" s="26">
        <v>2985</v>
      </c>
      <c r="L57" s="28">
        <f t="shared" si="24"/>
        <v>72358</v>
      </c>
      <c r="N57" s="74"/>
      <c r="O57" s="77"/>
      <c r="P57" s="79" t="s">
        <v>120</v>
      </c>
      <c r="Q57" s="80"/>
      <c r="R57" s="26">
        <v>122970</v>
      </c>
      <c r="S57" s="27">
        <v>32</v>
      </c>
      <c r="T57" s="28">
        <f t="shared" si="11"/>
        <v>123002</v>
      </c>
      <c r="U57" s="29">
        <v>357970</v>
      </c>
      <c r="V57" s="29">
        <v>2432</v>
      </c>
      <c r="W57" s="26">
        <v>3194</v>
      </c>
      <c r="X57" s="28">
        <f t="shared" si="22"/>
        <v>483404</v>
      </c>
    </row>
    <row r="58" spans="1:24" s="13" customFormat="1" ht="7.5" customHeight="1" x14ac:dyDescent="0.2">
      <c r="A58" s="42"/>
      <c r="B58" s="74"/>
      <c r="C58" s="84"/>
      <c r="D58" s="101"/>
      <c r="E58" s="30" t="s">
        <v>10</v>
      </c>
      <c r="F58" s="40">
        <f>SUM(F56:F57)</f>
        <v>82738</v>
      </c>
      <c r="G58" s="27">
        <f>SUM(G56:G57)</f>
        <v>16</v>
      </c>
      <c r="H58" s="28">
        <f t="shared" si="23"/>
        <v>82754</v>
      </c>
      <c r="I58" s="40">
        <f>SUM(I56:I57)</f>
        <v>288760</v>
      </c>
      <c r="J58" s="40">
        <f>SUM(J56:J57)</f>
        <v>2398</v>
      </c>
      <c r="K58" s="40">
        <f>SUM(K56:K57)</f>
        <v>10014</v>
      </c>
      <c r="L58" s="28">
        <f t="shared" si="24"/>
        <v>373912</v>
      </c>
      <c r="N58" s="74"/>
      <c r="O58" s="103" t="s">
        <v>37</v>
      </c>
      <c r="P58" s="104"/>
      <c r="Q58" s="105"/>
      <c r="R58" s="34">
        <f>SUM(R45:R48,R54:R57,R51)</f>
        <v>1100197</v>
      </c>
      <c r="S58" s="35">
        <f>SUM(S45:S48,S54:S57,S51)</f>
        <v>213</v>
      </c>
      <c r="T58" s="36">
        <f>SUM(R58:S58)</f>
        <v>1100410</v>
      </c>
      <c r="U58" s="34">
        <f>SUM(U45:U48,U54:U57,U51)</f>
        <v>2980694</v>
      </c>
      <c r="V58" s="34">
        <f>SUM(V45:V48,V54:V57,V51)</f>
        <v>27894</v>
      </c>
      <c r="W58" s="34">
        <f>SUM(W45:W48,W54:W57,W51)</f>
        <v>62712</v>
      </c>
      <c r="X58" s="36">
        <f t="shared" si="22"/>
        <v>4108998</v>
      </c>
    </row>
    <row r="59" spans="1:24" ht="7.5" customHeight="1" x14ac:dyDescent="0.15">
      <c r="A59" s="42"/>
      <c r="B59" s="74"/>
      <c r="C59" s="84"/>
      <c r="D59" s="110" t="s">
        <v>121</v>
      </c>
      <c r="E59" s="30" t="s">
        <v>121</v>
      </c>
      <c r="F59" s="26">
        <v>45148</v>
      </c>
      <c r="G59" s="27">
        <v>8</v>
      </c>
      <c r="H59" s="28">
        <f t="shared" si="23"/>
        <v>45156</v>
      </c>
      <c r="I59" s="29">
        <v>169861</v>
      </c>
      <c r="J59" s="29">
        <v>1155</v>
      </c>
      <c r="K59" s="26">
        <v>4554</v>
      </c>
      <c r="L59" s="28">
        <f t="shared" si="24"/>
        <v>216172</v>
      </c>
      <c r="M59" s="13"/>
      <c r="N59" s="73" t="s">
        <v>123</v>
      </c>
      <c r="O59" s="91" t="s">
        <v>124</v>
      </c>
      <c r="P59" s="92"/>
      <c r="Q59" s="93"/>
      <c r="R59" s="26">
        <v>73816</v>
      </c>
      <c r="S59" s="27">
        <v>4</v>
      </c>
      <c r="T59" s="28">
        <f t="shared" si="11"/>
        <v>73820</v>
      </c>
      <c r="U59" s="29">
        <v>167257</v>
      </c>
      <c r="V59" s="29">
        <v>935</v>
      </c>
      <c r="W59" s="26">
        <v>1205</v>
      </c>
      <c r="X59" s="28">
        <f t="shared" si="22"/>
        <v>242012</v>
      </c>
    </row>
    <row r="60" spans="1:24" ht="7.5" customHeight="1" x14ac:dyDescent="0.15">
      <c r="A60" s="42"/>
      <c r="B60" s="74"/>
      <c r="C60" s="84"/>
      <c r="D60" s="111"/>
      <c r="E60" s="30" t="s">
        <v>122</v>
      </c>
      <c r="F60" s="26">
        <v>11418</v>
      </c>
      <c r="G60" s="27">
        <v>3</v>
      </c>
      <c r="H60" s="28">
        <f t="shared" si="23"/>
        <v>11421</v>
      </c>
      <c r="I60" s="29">
        <v>41415</v>
      </c>
      <c r="J60" s="29">
        <v>430</v>
      </c>
      <c r="K60" s="26">
        <v>1759</v>
      </c>
      <c r="L60" s="28">
        <f t="shared" si="24"/>
        <v>53266</v>
      </c>
      <c r="M60" s="13"/>
      <c r="N60" s="74"/>
      <c r="O60" s="76" t="s">
        <v>125</v>
      </c>
      <c r="P60" s="79" t="s">
        <v>126</v>
      </c>
      <c r="Q60" s="80"/>
      <c r="R60" s="26">
        <v>63940</v>
      </c>
      <c r="S60" s="27">
        <v>3</v>
      </c>
      <c r="T60" s="28">
        <f t="shared" si="11"/>
        <v>63943</v>
      </c>
      <c r="U60" s="29">
        <v>140772</v>
      </c>
      <c r="V60" s="29">
        <v>1142</v>
      </c>
      <c r="W60" s="26">
        <v>1214</v>
      </c>
      <c r="X60" s="28">
        <f t="shared" si="22"/>
        <v>205857</v>
      </c>
    </row>
    <row r="61" spans="1:24" ht="7.5" customHeight="1" x14ac:dyDescent="0.15">
      <c r="A61" s="42"/>
      <c r="B61" s="74"/>
      <c r="C61" s="84"/>
      <c r="D61" s="112"/>
      <c r="E61" s="30" t="s">
        <v>10</v>
      </c>
      <c r="F61" s="40">
        <f>SUM(F59:F60)</f>
        <v>56566</v>
      </c>
      <c r="G61" s="27">
        <f>SUM(G59:G60)</f>
        <v>11</v>
      </c>
      <c r="H61" s="28">
        <f t="shared" si="23"/>
        <v>56577</v>
      </c>
      <c r="I61" s="40">
        <f>SUM(I59:I60)</f>
        <v>211276</v>
      </c>
      <c r="J61" s="40">
        <f>SUM(J59:J60)</f>
        <v>1585</v>
      </c>
      <c r="K61" s="40">
        <f>SUM(K59:K60)</f>
        <v>6313</v>
      </c>
      <c r="L61" s="28">
        <f t="shared" si="24"/>
        <v>269438</v>
      </c>
      <c r="M61" s="13"/>
      <c r="N61" s="74"/>
      <c r="O61" s="84"/>
      <c r="P61" s="79" t="s">
        <v>129</v>
      </c>
      <c r="Q61" s="80"/>
      <c r="R61" s="31">
        <v>24062</v>
      </c>
      <c r="S61" s="32">
        <v>1</v>
      </c>
      <c r="T61" s="28">
        <f t="shared" si="11"/>
        <v>24063</v>
      </c>
      <c r="U61" s="33">
        <v>61409</v>
      </c>
      <c r="V61" s="33">
        <v>412</v>
      </c>
      <c r="W61" s="31">
        <v>385</v>
      </c>
      <c r="X61" s="39">
        <f t="shared" si="22"/>
        <v>85884</v>
      </c>
    </row>
    <row r="62" spans="1:24" ht="7.5" customHeight="1" x14ac:dyDescent="0.15">
      <c r="A62" s="42"/>
      <c r="B62" s="74"/>
      <c r="C62" s="84"/>
      <c r="D62" s="101" t="s">
        <v>127</v>
      </c>
      <c r="E62" s="30" t="s">
        <v>128</v>
      </c>
      <c r="F62" s="26">
        <v>57099</v>
      </c>
      <c r="G62" s="27">
        <v>14</v>
      </c>
      <c r="H62" s="28">
        <f t="shared" si="23"/>
        <v>57113</v>
      </c>
      <c r="I62" s="29">
        <v>201811</v>
      </c>
      <c r="J62" s="29">
        <v>1248</v>
      </c>
      <c r="K62" s="26">
        <v>5830</v>
      </c>
      <c r="L62" s="28">
        <f t="shared" si="24"/>
        <v>260172</v>
      </c>
      <c r="M62" s="13"/>
      <c r="N62" s="74"/>
      <c r="O62" s="85"/>
      <c r="P62" s="79" t="s">
        <v>10</v>
      </c>
      <c r="Q62" s="80"/>
      <c r="R62" s="31">
        <f>SUM(R60:R61)</f>
        <v>88002</v>
      </c>
      <c r="S62" s="32">
        <f>SUM(S60:S61)</f>
        <v>4</v>
      </c>
      <c r="T62" s="28">
        <f t="shared" si="11"/>
        <v>88006</v>
      </c>
      <c r="U62" s="33">
        <f>SUM(U60:U61)</f>
        <v>202181</v>
      </c>
      <c r="V62" s="33">
        <f>SUM(V60:V61)</f>
        <v>1554</v>
      </c>
      <c r="W62" s="31">
        <f>SUM(W60:W61)</f>
        <v>1599</v>
      </c>
      <c r="X62" s="39">
        <f t="shared" si="22"/>
        <v>291741</v>
      </c>
    </row>
    <row r="63" spans="1:24" ht="7.5" customHeight="1" x14ac:dyDescent="0.15">
      <c r="A63" s="42"/>
      <c r="B63" s="74"/>
      <c r="C63" s="84"/>
      <c r="D63" s="101"/>
      <c r="E63" s="30" t="s">
        <v>130</v>
      </c>
      <c r="F63" s="26">
        <v>26046</v>
      </c>
      <c r="G63" s="27">
        <v>6</v>
      </c>
      <c r="H63" s="28">
        <f t="shared" si="23"/>
        <v>26052</v>
      </c>
      <c r="I63" s="29">
        <v>103075</v>
      </c>
      <c r="J63" s="29">
        <v>456</v>
      </c>
      <c r="K63" s="26">
        <v>1839</v>
      </c>
      <c r="L63" s="28">
        <f t="shared" si="24"/>
        <v>129583</v>
      </c>
      <c r="M63" s="13"/>
      <c r="N63" s="74"/>
      <c r="O63" s="99" t="s">
        <v>131</v>
      </c>
      <c r="P63" s="79" t="s">
        <v>132</v>
      </c>
      <c r="Q63" s="80"/>
      <c r="R63" s="31">
        <v>137086</v>
      </c>
      <c r="S63" s="32">
        <v>32</v>
      </c>
      <c r="T63" s="28">
        <f t="shared" si="11"/>
        <v>137118</v>
      </c>
      <c r="U63" s="33">
        <v>346576</v>
      </c>
      <c r="V63" s="33">
        <v>2376</v>
      </c>
      <c r="W63" s="31">
        <v>3757</v>
      </c>
      <c r="X63" s="39">
        <f t="shared" si="22"/>
        <v>486070</v>
      </c>
    </row>
    <row r="64" spans="1:24" ht="7.5" customHeight="1" x14ac:dyDescent="0.15">
      <c r="A64" s="42"/>
      <c r="B64" s="74"/>
      <c r="C64" s="84"/>
      <c r="D64" s="101"/>
      <c r="E64" s="30" t="s">
        <v>10</v>
      </c>
      <c r="F64" s="40">
        <f>SUM(F62:F63)</f>
        <v>83145</v>
      </c>
      <c r="G64" s="27">
        <f>SUM(G62:G63)</f>
        <v>20</v>
      </c>
      <c r="H64" s="28">
        <f t="shared" si="23"/>
        <v>83165</v>
      </c>
      <c r="I64" s="26">
        <f>SUM(I62:I63)</f>
        <v>304886</v>
      </c>
      <c r="J64" s="26">
        <f>SUM(J62:J63)</f>
        <v>1704</v>
      </c>
      <c r="K64" s="26">
        <f>SUM(K62:K63)</f>
        <v>7669</v>
      </c>
      <c r="L64" s="28">
        <f t="shared" si="24"/>
        <v>389755</v>
      </c>
      <c r="M64" s="13"/>
      <c r="N64" s="74"/>
      <c r="O64" s="84"/>
      <c r="P64" s="79" t="s">
        <v>134</v>
      </c>
      <c r="Q64" s="80"/>
      <c r="R64" s="31">
        <v>57478</v>
      </c>
      <c r="S64" s="32">
        <v>12</v>
      </c>
      <c r="T64" s="28">
        <f t="shared" si="11"/>
        <v>57490</v>
      </c>
      <c r="U64" s="33">
        <v>189684</v>
      </c>
      <c r="V64" s="33">
        <v>888</v>
      </c>
      <c r="W64" s="31">
        <v>1403</v>
      </c>
      <c r="X64" s="39">
        <f t="shared" si="22"/>
        <v>248062</v>
      </c>
    </row>
    <row r="65" spans="1:24" ht="7.5" customHeight="1" x14ac:dyDescent="0.15">
      <c r="A65" s="42"/>
      <c r="B65" s="74"/>
      <c r="C65" s="85"/>
      <c r="D65" s="79" t="s">
        <v>133</v>
      </c>
      <c r="E65" s="80"/>
      <c r="F65" s="26">
        <v>100429</v>
      </c>
      <c r="G65" s="27">
        <v>17</v>
      </c>
      <c r="H65" s="28">
        <f t="shared" si="23"/>
        <v>100446</v>
      </c>
      <c r="I65" s="29">
        <v>314963</v>
      </c>
      <c r="J65" s="29">
        <v>1594</v>
      </c>
      <c r="K65" s="26">
        <v>3002</v>
      </c>
      <c r="L65" s="28">
        <f t="shared" si="24"/>
        <v>417003</v>
      </c>
      <c r="M65" s="13"/>
      <c r="N65" s="74"/>
      <c r="O65" s="85"/>
      <c r="P65" s="79" t="s">
        <v>10</v>
      </c>
      <c r="Q65" s="80"/>
      <c r="R65" s="26">
        <f>SUM(R63:R64)</f>
        <v>194564</v>
      </c>
      <c r="S65" s="27">
        <f>SUM(S63:S64)</f>
        <v>44</v>
      </c>
      <c r="T65" s="28">
        <f t="shared" si="11"/>
        <v>194608</v>
      </c>
      <c r="U65" s="29">
        <f>SUM(U63:U64)</f>
        <v>536260</v>
      </c>
      <c r="V65" s="29">
        <f>SUM(V63:V64)</f>
        <v>3264</v>
      </c>
      <c r="W65" s="26">
        <f>SUM(W63:W64)</f>
        <v>5160</v>
      </c>
      <c r="X65" s="28">
        <f t="shared" si="22"/>
        <v>734132</v>
      </c>
    </row>
    <row r="66" spans="1:24" ht="7.5" customHeight="1" x14ac:dyDescent="0.15">
      <c r="A66" s="42"/>
      <c r="B66" s="74"/>
      <c r="C66" s="99" t="s">
        <v>135</v>
      </c>
      <c r="D66" s="88" t="s">
        <v>136</v>
      </c>
      <c r="E66" s="25" t="s">
        <v>137</v>
      </c>
      <c r="F66" s="26">
        <v>98049</v>
      </c>
      <c r="G66" s="27">
        <v>14</v>
      </c>
      <c r="H66" s="28">
        <f t="shared" si="23"/>
        <v>98063</v>
      </c>
      <c r="I66" s="29">
        <v>283383</v>
      </c>
      <c r="J66" s="29">
        <v>1643</v>
      </c>
      <c r="K66" s="26">
        <v>5608</v>
      </c>
      <c r="L66" s="28">
        <f t="shared" si="24"/>
        <v>383089</v>
      </c>
      <c r="M66" s="13"/>
      <c r="N66" s="74"/>
      <c r="O66" s="99" t="s">
        <v>139</v>
      </c>
      <c r="P66" s="79" t="s">
        <v>123</v>
      </c>
      <c r="Q66" s="80"/>
      <c r="R66" s="26">
        <v>126047</v>
      </c>
      <c r="S66" s="27">
        <v>23</v>
      </c>
      <c r="T66" s="28">
        <f t="shared" si="11"/>
        <v>126070</v>
      </c>
      <c r="U66" s="29">
        <v>407637</v>
      </c>
      <c r="V66" s="29">
        <v>2354</v>
      </c>
      <c r="W66" s="26">
        <v>6029</v>
      </c>
      <c r="X66" s="39">
        <f t="shared" si="22"/>
        <v>536061</v>
      </c>
    </row>
    <row r="67" spans="1:24" ht="7.5" customHeight="1" x14ac:dyDescent="0.15">
      <c r="A67" s="42"/>
      <c r="B67" s="74"/>
      <c r="C67" s="84"/>
      <c r="D67" s="113"/>
      <c r="E67" s="25" t="s">
        <v>138</v>
      </c>
      <c r="F67" s="26">
        <v>32740</v>
      </c>
      <c r="G67" s="27">
        <v>1</v>
      </c>
      <c r="H67" s="28">
        <f t="shared" si="23"/>
        <v>32741</v>
      </c>
      <c r="I67" s="29">
        <v>71311</v>
      </c>
      <c r="J67" s="29">
        <v>385</v>
      </c>
      <c r="K67" s="26">
        <v>1102</v>
      </c>
      <c r="L67" s="28">
        <f t="shared" si="24"/>
        <v>104437</v>
      </c>
      <c r="M67" s="13"/>
      <c r="N67" s="74"/>
      <c r="O67" s="85"/>
      <c r="P67" s="79" t="s">
        <v>140</v>
      </c>
      <c r="Q67" s="80"/>
      <c r="R67" s="26">
        <v>75498</v>
      </c>
      <c r="S67" s="27">
        <v>13</v>
      </c>
      <c r="T67" s="28">
        <f t="shared" si="11"/>
        <v>75511</v>
      </c>
      <c r="U67" s="29">
        <v>228569</v>
      </c>
      <c r="V67" s="29">
        <v>1213</v>
      </c>
      <c r="W67" s="26">
        <v>1842</v>
      </c>
      <c r="X67" s="28">
        <f t="shared" si="22"/>
        <v>305293</v>
      </c>
    </row>
    <row r="68" spans="1:24" ht="7.5" customHeight="1" x14ac:dyDescent="0.15">
      <c r="A68" s="42"/>
      <c r="B68" s="74"/>
      <c r="C68" s="84"/>
      <c r="D68" s="113"/>
      <c r="E68" s="30" t="s">
        <v>10</v>
      </c>
      <c r="F68" s="40">
        <f>SUM(F66:F67)</f>
        <v>130789</v>
      </c>
      <c r="G68" s="27">
        <f>SUM(G66:G67)</f>
        <v>15</v>
      </c>
      <c r="H68" s="28">
        <f t="shared" si="23"/>
        <v>130804</v>
      </c>
      <c r="I68" s="26">
        <f>SUM(I66:I67)</f>
        <v>354694</v>
      </c>
      <c r="J68" s="26">
        <f>SUM(J66:J67)</f>
        <v>2028</v>
      </c>
      <c r="K68" s="26">
        <f>SUM(K66:K67)</f>
        <v>6710</v>
      </c>
      <c r="L68" s="28">
        <f t="shared" si="24"/>
        <v>487526</v>
      </c>
      <c r="M68" s="13"/>
      <c r="N68" s="74"/>
      <c r="O68" s="99" t="s">
        <v>143</v>
      </c>
      <c r="P68" s="79" t="s">
        <v>144</v>
      </c>
      <c r="Q68" s="80"/>
      <c r="R68" s="26">
        <v>106400</v>
      </c>
      <c r="S68" s="27">
        <v>11</v>
      </c>
      <c r="T68" s="28">
        <f t="shared" si="11"/>
        <v>106411</v>
      </c>
      <c r="U68" s="29">
        <v>300274</v>
      </c>
      <c r="V68" s="29">
        <v>1624</v>
      </c>
      <c r="W68" s="26">
        <v>2164</v>
      </c>
      <c r="X68" s="28">
        <f t="shared" si="22"/>
        <v>408309</v>
      </c>
    </row>
    <row r="69" spans="1:24" ht="7.5" customHeight="1" x14ac:dyDescent="0.15">
      <c r="A69" s="42"/>
      <c r="B69" s="74"/>
      <c r="C69" s="84"/>
      <c r="D69" s="88" t="s">
        <v>141</v>
      </c>
      <c r="E69" s="30" t="s">
        <v>142</v>
      </c>
      <c r="F69" s="26">
        <v>24395</v>
      </c>
      <c r="G69" s="27">
        <v>2</v>
      </c>
      <c r="H69" s="28">
        <f t="shared" ref="H69:H75" si="25">SUM(F69:G69)</f>
        <v>24397</v>
      </c>
      <c r="I69" s="29">
        <v>89336</v>
      </c>
      <c r="J69" s="29">
        <v>541</v>
      </c>
      <c r="K69" s="26">
        <v>2338</v>
      </c>
      <c r="L69" s="28">
        <f t="shared" ref="L69:L75" si="26">SUM(H69:J69)</f>
        <v>114274</v>
      </c>
      <c r="M69" s="13"/>
      <c r="N69" s="74"/>
      <c r="O69" s="84"/>
      <c r="P69" s="79" t="s">
        <v>146</v>
      </c>
      <c r="Q69" s="80"/>
      <c r="R69" s="31">
        <v>20268</v>
      </c>
      <c r="S69" s="32">
        <v>0</v>
      </c>
      <c r="T69" s="28">
        <f t="shared" si="11"/>
        <v>20268</v>
      </c>
      <c r="U69" s="33">
        <v>66322</v>
      </c>
      <c r="V69" s="33">
        <v>366</v>
      </c>
      <c r="W69" s="31">
        <v>579</v>
      </c>
      <c r="X69" s="28">
        <f t="shared" si="22"/>
        <v>86956</v>
      </c>
    </row>
    <row r="70" spans="1:24" ht="7.5" customHeight="1" x14ac:dyDescent="0.15">
      <c r="A70" s="42"/>
      <c r="B70" s="74"/>
      <c r="C70" s="84"/>
      <c r="D70" s="89"/>
      <c r="E70" s="30" t="s">
        <v>145</v>
      </c>
      <c r="F70" s="26">
        <v>10018</v>
      </c>
      <c r="G70" s="27">
        <v>1</v>
      </c>
      <c r="H70" s="28">
        <f t="shared" si="25"/>
        <v>10019</v>
      </c>
      <c r="I70" s="29">
        <v>27019</v>
      </c>
      <c r="J70" s="29">
        <v>272</v>
      </c>
      <c r="K70" s="26">
        <v>1707</v>
      </c>
      <c r="L70" s="28">
        <f t="shared" si="26"/>
        <v>37310</v>
      </c>
      <c r="M70" s="13"/>
      <c r="N70" s="74"/>
      <c r="O70" s="85"/>
      <c r="P70" s="79" t="s">
        <v>10</v>
      </c>
      <c r="Q70" s="80"/>
      <c r="R70" s="26">
        <f>SUM(R68:R69)</f>
        <v>126668</v>
      </c>
      <c r="S70" s="27">
        <f>SUM(S68:S69)</f>
        <v>11</v>
      </c>
      <c r="T70" s="28">
        <f t="shared" si="11"/>
        <v>126679</v>
      </c>
      <c r="U70" s="29">
        <f>SUM(U68:U69)</f>
        <v>366596</v>
      </c>
      <c r="V70" s="29">
        <f>SUM(V68:V69)</f>
        <v>1990</v>
      </c>
      <c r="W70" s="26">
        <f>SUM(W68:W69)</f>
        <v>2743</v>
      </c>
      <c r="X70" s="28">
        <f t="shared" si="22"/>
        <v>495265</v>
      </c>
    </row>
    <row r="71" spans="1:24" ht="7.5" customHeight="1" x14ac:dyDescent="0.15">
      <c r="A71" s="42"/>
      <c r="B71" s="74"/>
      <c r="C71" s="84"/>
      <c r="D71" s="89"/>
      <c r="E71" s="30" t="s">
        <v>147</v>
      </c>
      <c r="F71" s="26">
        <v>15355</v>
      </c>
      <c r="G71" s="27">
        <v>0</v>
      </c>
      <c r="H71" s="28">
        <f t="shared" si="25"/>
        <v>15355</v>
      </c>
      <c r="I71" s="29">
        <v>52511</v>
      </c>
      <c r="J71" s="29">
        <v>480</v>
      </c>
      <c r="K71" s="26">
        <v>2256</v>
      </c>
      <c r="L71" s="28">
        <f t="shared" si="26"/>
        <v>68346</v>
      </c>
      <c r="M71" s="13"/>
      <c r="N71" s="75"/>
      <c r="O71" s="103" t="s">
        <v>37</v>
      </c>
      <c r="P71" s="104"/>
      <c r="Q71" s="105"/>
      <c r="R71" s="34">
        <f>SUM(R59,R65:R67,R70,R62)</f>
        <v>684595</v>
      </c>
      <c r="S71" s="35">
        <f>SUM(S59,S65:S67,S70,S62)</f>
        <v>99</v>
      </c>
      <c r="T71" s="36">
        <f t="shared" si="11"/>
        <v>684694</v>
      </c>
      <c r="U71" s="34">
        <f>SUM(U59,U65:U67,U70,U62)</f>
        <v>1908500</v>
      </c>
      <c r="V71" s="34">
        <f>SUM(V59,V65:V67,V70,V62)</f>
        <v>11310</v>
      </c>
      <c r="W71" s="34">
        <f>SUM(W59,W65:W67,W70,W62)</f>
        <v>18578</v>
      </c>
      <c r="X71" s="36">
        <f t="shared" si="22"/>
        <v>2604504</v>
      </c>
    </row>
    <row r="72" spans="1:24" ht="7.5" customHeight="1" x14ac:dyDescent="0.15">
      <c r="A72" s="42"/>
      <c r="B72" s="74"/>
      <c r="C72" s="84"/>
      <c r="D72" s="90"/>
      <c r="E72" s="30" t="s">
        <v>10</v>
      </c>
      <c r="F72" s="40">
        <f>SUM(F69:F71)</f>
        <v>49768</v>
      </c>
      <c r="G72" s="27">
        <f>SUM(G69:G71)</f>
        <v>3</v>
      </c>
      <c r="H72" s="28">
        <f t="shared" si="25"/>
        <v>49771</v>
      </c>
      <c r="I72" s="26">
        <f t="shared" ref="I72:K72" si="27">SUM(I69:I71)</f>
        <v>168866</v>
      </c>
      <c r="J72" s="26">
        <f t="shared" si="27"/>
        <v>1293</v>
      </c>
      <c r="K72" s="26">
        <f t="shared" si="27"/>
        <v>6301</v>
      </c>
      <c r="L72" s="28">
        <f t="shared" si="26"/>
        <v>219930</v>
      </c>
      <c r="M72" s="13"/>
      <c r="N72" s="73" t="s">
        <v>150</v>
      </c>
      <c r="O72" s="91" t="s">
        <v>151</v>
      </c>
      <c r="P72" s="92"/>
      <c r="Q72" s="93"/>
      <c r="R72" s="31">
        <v>89166</v>
      </c>
      <c r="S72" s="32">
        <v>12</v>
      </c>
      <c r="T72" s="39">
        <f t="shared" si="11"/>
        <v>89178</v>
      </c>
      <c r="U72" s="33">
        <v>210762</v>
      </c>
      <c r="V72" s="33">
        <v>1121</v>
      </c>
      <c r="W72" s="31">
        <v>1826</v>
      </c>
      <c r="X72" s="39">
        <f t="shared" si="22"/>
        <v>301061</v>
      </c>
    </row>
    <row r="73" spans="1:24" ht="7.5" customHeight="1" x14ac:dyDescent="0.15">
      <c r="A73" s="42"/>
      <c r="B73" s="74"/>
      <c r="C73" s="84"/>
      <c r="D73" s="110" t="s">
        <v>148</v>
      </c>
      <c r="E73" s="30" t="s">
        <v>149</v>
      </c>
      <c r="F73" s="26">
        <v>77298</v>
      </c>
      <c r="G73" s="27">
        <v>4</v>
      </c>
      <c r="H73" s="28">
        <f t="shared" si="25"/>
        <v>77302</v>
      </c>
      <c r="I73" s="29">
        <v>178486</v>
      </c>
      <c r="J73" s="29">
        <v>965</v>
      </c>
      <c r="K73" s="26">
        <v>1478</v>
      </c>
      <c r="L73" s="28">
        <f t="shared" si="26"/>
        <v>256753</v>
      </c>
      <c r="M73" s="13"/>
      <c r="N73" s="74"/>
      <c r="O73" s="76" t="s">
        <v>153</v>
      </c>
      <c r="P73" s="79" t="s">
        <v>154</v>
      </c>
      <c r="Q73" s="80"/>
      <c r="R73" s="26">
        <v>70103</v>
      </c>
      <c r="S73" s="27">
        <v>19</v>
      </c>
      <c r="T73" s="28">
        <f t="shared" si="11"/>
        <v>70122</v>
      </c>
      <c r="U73" s="29">
        <v>173311</v>
      </c>
      <c r="V73" s="29">
        <v>1093</v>
      </c>
      <c r="W73" s="26">
        <v>1442</v>
      </c>
      <c r="X73" s="28">
        <f t="shared" si="22"/>
        <v>244526</v>
      </c>
    </row>
    <row r="74" spans="1:24" ht="7.5" customHeight="1" x14ac:dyDescent="0.15">
      <c r="A74" s="42"/>
      <c r="B74" s="74"/>
      <c r="C74" s="84"/>
      <c r="D74" s="111"/>
      <c r="E74" s="30" t="s">
        <v>152</v>
      </c>
      <c r="F74" s="26">
        <v>20224</v>
      </c>
      <c r="G74" s="27">
        <v>0</v>
      </c>
      <c r="H74" s="28">
        <f t="shared" si="25"/>
        <v>20224</v>
      </c>
      <c r="I74" s="29">
        <v>59636</v>
      </c>
      <c r="J74" s="29">
        <v>314</v>
      </c>
      <c r="K74" s="26">
        <v>745</v>
      </c>
      <c r="L74" s="28">
        <f t="shared" si="26"/>
        <v>80174</v>
      </c>
      <c r="M74" s="5"/>
      <c r="N74" s="74"/>
      <c r="O74" s="84"/>
      <c r="P74" s="79" t="s">
        <v>155</v>
      </c>
      <c r="Q74" s="80"/>
      <c r="R74" s="31">
        <v>30129</v>
      </c>
      <c r="S74" s="32">
        <v>10</v>
      </c>
      <c r="T74" s="28">
        <f t="shared" si="11"/>
        <v>30139</v>
      </c>
      <c r="U74" s="33">
        <v>108213</v>
      </c>
      <c r="V74" s="33">
        <v>675</v>
      </c>
      <c r="W74" s="31">
        <v>1352</v>
      </c>
      <c r="X74" s="39">
        <f t="shared" si="22"/>
        <v>139027</v>
      </c>
    </row>
    <row r="75" spans="1:24" ht="7.5" customHeight="1" x14ac:dyDescent="0.15">
      <c r="A75" s="42"/>
      <c r="B75" s="74"/>
      <c r="C75" s="84"/>
      <c r="D75" s="112"/>
      <c r="E75" s="30" t="s">
        <v>10</v>
      </c>
      <c r="F75" s="40">
        <f>SUM(F73:F74)</f>
        <v>97522</v>
      </c>
      <c r="G75" s="27">
        <f>SUM(G73:G74)</f>
        <v>4</v>
      </c>
      <c r="H75" s="28">
        <f t="shared" si="25"/>
        <v>97526</v>
      </c>
      <c r="I75" s="26">
        <f>SUM(I73:I74)</f>
        <v>238122</v>
      </c>
      <c r="J75" s="26">
        <f>SUM(J73:J74)</f>
        <v>1279</v>
      </c>
      <c r="K75" s="26">
        <f>SUM(K73:K74)</f>
        <v>2223</v>
      </c>
      <c r="L75" s="28">
        <f t="shared" si="26"/>
        <v>336927</v>
      </c>
      <c r="M75" s="5"/>
      <c r="N75" s="74"/>
      <c r="O75" s="85"/>
      <c r="P75" s="79" t="s">
        <v>10</v>
      </c>
      <c r="Q75" s="80"/>
      <c r="R75" s="31">
        <f>SUM(R73:R74)</f>
        <v>100232</v>
      </c>
      <c r="S75" s="32">
        <f>SUM(S73:S74)</f>
        <v>29</v>
      </c>
      <c r="T75" s="28">
        <f t="shared" si="11"/>
        <v>100261</v>
      </c>
      <c r="U75" s="33">
        <f>SUM(U73:U74)</f>
        <v>281524</v>
      </c>
      <c r="V75" s="33">
        <f>SUM(V73:V74)</f>
        <v>1768</v>
      </c>
      <c r="W75" s="31">
        <f>SUM(W73:W74)</f>
        <v>2794</v>
      </c>
      <c r="X75" s="39">
        <f t="shared" si="22"/>
        <v>383553</v>
      </c>
    </row>
    <row r="76" spans="1:24" ht="7.5" customHeight="1" x14ac:dyDescent="0.15">
      <c r="A76" s="42"/>
      <c r="B76" s="74"/>
      <c r="C76" s="84"/>
      <c r="D76" s="88" t="s">
        <v>156</v>
      </c>
      <c r="E76" s="30" t="s">
        <v>156</v>
      </c>
      <c r="F76" s="26">
        <v>14089</v>
      </c>
      <c r="G76" s="27">
        <v>5</v>
      </c>
      <c r="H76" s="28">
        <f t="shared" si="23"/>
        <v>14094</v>
      </c>
      <c r="I76" s="29">
        <v>54115</v>
      </c>
      <c r="J76" s="29">
        <v>317</v>
      </c>
      <c r="K76" s="26">
        <v>1084</v>
      </c>
      <c r="L76" s="28">
        <f t="shared" si="24"/>
        <v>68526</v>
      </c>
      <c r="M76" s="5"/>
      <c r="N76" s="74"/>
      <c r="O76" s="94" t="s">
        <v>158</v>
      </c>
      <c r="P76" s="95"/>
      <c r="Q76" s="80"/>
      <c r="R76" s="26">
        <v>149154</v>
      </c>
      <c r="S76" s="27">
        <v>30</v>
      </c>
      <c r="T76" s="28">
        <f t="shared" si="11"/>
        <v>149184</v>
      </c>
      <c r="U76" s="29">
        <v>369418</v>
      </c>
      <c r="V76" s="29">
        <v>2660</v>
      </c>
      <c r="W76" s="26">
        <v>3538</v>
      </c>
      <c r="X76" s="28">
        <f t="shared" si="22"/>
        <v>521262</v>
      </c>
    </row>
    <row r="77" spans="1:24" ht="7.5" customHeight="1" x14ac:dyDescent="0.15">
      <c r="A77" s="42"/>
      <c r="B77" s="74"/>
      <c r="C77" s="84"/>
      <c r="D77" s="89"/>
      <c r="E77" s="30" t="s">
        <v>157</v>
      </c>
      <c r="F77" s="26">
        <v>17845</v>
      </c>
      <c r="G77" s="27">
        <v>1</v>
      </c>
      <c r="H77" s="28">
        <f t="shared" si="23"/>
        <v>17846</v>
      </c>
      <c r="I77" s="29">
        <v>67012</v>
      </c>
      <c r="J77" s="29">
        <v>460</v>
      </c>
      <c r="K77" s="26">
        <v>1928</v>
      </c>
      <c r="L77" s="28">
        <f t="shared" si="24"/>
        <v>85318</v>
      </c>
      <c r="M77" s="5"/>
      <c r="N77" s="74"/>
      <c r="O77" s="94" t="s">
        <v>160</v>
      </c>
      <c r="P77" s="95"/>
      <c r="Q77" s="80"/>
      <c r="R77" s="26">
        <v>96631</v>
      </c>
      <c r="S77" s="27">
        <v>22</v>
      </c>
      <c r="T77" s="28">
        <f t="shared" si="11"/>
        <v>96653</v>
      </c>
      <c r="U77" s="29">
        <v>203654</v>
      </c>
      <c r="V77" s="29">
        <v>1222</v>
      </c>
      <c r="W77" s="26">
        <v>1726</v>
      </c>
      <c r="X77" s="28">
        <f t="shared" si="22"/>
        <v>301529</v>
      </c>
    </row>
    <row r="78" spans="1:24" ht="7.5" customHeight="1" x14ac:dyDescent="0.15">
      <c r="A78" s="42"/>
      <c r="B78" s="74"/>
      <c r="C78" s="84"/>
      <c r="D78" s="89"/>
      <c r="E78" s="30" t="s">
        <v>159</v>
      </c>
      <c r="F78" s="45">
        <v>12995</v>
      </c>
      <c r="G78" s="46">
        <v>2</v>
      </c>
      <c r="H78" s="28">
        <f t="shared" si="23"/>
        <v>12997</v>
      </c>
      <c r="I78" s="48">
        <v>43880</v>
      </c>
      <c r="J78" s="48">
        <v>446</v>
      </c>
      <c r="K78" s="45">
        <v>2040</v>
      </c>
      <c r="L78" s="28">
        <f t="shared" si="24"/>
        <v>57323</v>
      </c>
      <c r="M78" s="5"/>
      <c r="N78" s="75"/>
      <c r="O78" s="103" t="s">
        <v>37</v>
      </c>
      <c r="P78" s="104"/>
      <c r="Q78" s="105"/>
      <c r="R78" s="34">
        <f>SUM(R75:R77,R72)</f>
        <v>435183</v>
      </c>
      <c r="S78" s="37">
        <f>SUM(S75:S77,S72)</f>
        <v>93</v>
      </c>
      <c r="T78" s="36">
        <f t="shared" si="11"/>
        <v>435276</v>
      </c>
      <c r="U78" s="38">
        <f>SUM(U75:U77,U72)</f>
        <v>1065358</v>
      </c>
      <c r="V78" s="38">
        <f>SUM(V75:V77,V72)</f>
        <v>6771</v>
      </c>
      <c r="W78" s="34">
        <f>SUM(W75:W77,W72)</f>
        <v>9884</v>
      </c>
      <c r="X78" s="36">
        <f t="shared" si="22"/>
        <v>1507405</v>
      </c>
    </row>
    <row r="79" spans="1:24" ht="7.5" customHeight="1" x14ac:dyDescent="0.15">
      <c r="A79" s="42"/>
      <c r="B79" s="74"/>
      <c r="C79" s="85"/>
      <c r="D79" s="90"/>
      <c r="E79" s="30" t="s">
        <v>10</v>
      </c>
      <c r="F79" s="40">
        <f>SUM(F76:F78)</f>
        <v>44929</v>
      </c>
      <c r="G79" s="27">
        <f>SUM(G76:G78)</f>
        <v>8</v>
      </c>
      <c r="H79" s="28">
        <f t="shared" si="23"/>
        <v>44937</v>
      </c>
      <c r="I79" s="26">
        <f t="shared" ref="I79:K79" si="28">SUM(I76:I78)</f>
        <v>165007</v>
      </c>
      <c r="J79" s="26">
        <f t="shared" si="28"/>
        <v>1223</v>
      </c>
      <c r="K79" s="26">
        <f t="shared" si="28"/>
        <v>5052</v>
      </c>
      <c r="L79" s="28">
        <f t="shared" si="24"/>
        <v>211167</v>
      </c>
      <c r="M79" s="5"/>
      <c r="N79" s="73" t="s">
        <v>164</v>
      </c>
      <c r="O79" s="83" t="s">
        <v>165</v>
      </c>
      <c r="P79" s="108" t="s">
        <v>166</v>
      </c>
      <c r="Q79" s="93"/>
      <c r="R79" s="14">
        <v>107664</v>
      </c>
      <c r="S79" s="15">
        <v>5</v>
      </c>
      <c r="T79" s="16">
        <f t="shared" si="11"/>
        <v>107669</v>
      </c>
      <c r="U79" s="17">
        <v>393320</v>
      </c>
      <c r="V79" s="17">
        <v>2516</v>
      </c>
      <c r="W79" s="14">
        <v>9207</v>
      </c>
      <c r="X79" s="16">
        <f t="shared" si="22"/>
        <v>503505</v>
      </c>
    </row>
    <row r="80" spans="1:24" ht="7.5" customHeight="1" x14ac:dyDescent="0.15">
      <c r="A80" s="42"/>
      <c r="B80" s="74"/>
      <c r="C80" s="99" t="s">
        <v>161</v>
      </c>
      <c r="D80" s="101" t="s">
        <v>162</v>
      </c>
      <c r="E80" s="30" t="s">
        <v>163</v>
      </c>
      <c r="F80" s="45">
        <v>41469</v>
      </c>
      <c r="G80" s="46">
        <v>15</v>
      </c>
      <c r="H80" s="47">
        <f>SUM(F80:G80)</f>
        <v>41484</v>
      </c>
      <c r="I80" s="48">
        <v>41757</v>
      </c>
      <c r="J80" s="48">
        <v>1505</v>
      </c>
      <c r="K80" s="45">
        <v>7468</v>
      </c>
      <c r="L80" s="47">
        <f>SUM(H80:J80)</f>
        <v>84746</v>
      </c>
      <c r="M80" s="5"/>
      <c r="N80" s="74"/>
      <c r="O80" s="84"/>
      <c r="P80" s="79" t="s">
        <v>168</v>
      </c>
      <c r="Q80" s="80"/>
      <c r="R80" s="26">
        <v>80064</v>
      </c>
      <c r="S80" s="27">
        <v>8</v>
      </c>
      <c r="T80" s="28">
        <f t="shared" si="11"/>
        <v>80072</v>
      </c>
      <c r="U80" s="29">
        <v>287874</v>
      </c>
      <c r="V80" s="29">
        <v>1381</v>
      </c>
      <c r="W80" s="26">
        <v>3104</v>
      </c>
      <c r="X80" s="28">
        <f t="shared" si="22"/>
        <v>369327</v>
      </c>
    </row>
    <row r="81" spans="1:24" ht="7.5" customHeight="1" x14ac:dyDescent="0.15">
      <c r="A81" s="42"/>
      <c r="B81" s="74"/>
      <c r="C81" s="84"/>
      <c r="D81" s="101"/>
      <c r="E81" s="30" t="s">
        <v>167</v>
      </c>
      <c r="F81" s="45">
        <v>12533</v>
      </c>
      <c r="G81" s="46">
        <v>5</v>
      </c>
      <c r="H81" s="47">
        <f>SUM(F81:G81)</f>
        <v>12538</v>
      </c>
      <c r="I81" s="48">
        <v>15203</v>
      </c>
      <c r="J81" s="48">
        <v>432</v>
      </c>
      <c r="K81" s="45">
        <v>1928</v>
      </c>
      <c r="L81" s="47">
        <f>SUM(H81:J81)</f>
        <v>28173</v>
      </c>
      <c r="M81" s="5"/>
      <c r="N81" s="74"/>
      <c r="O81" s="84"/>
      <c r="P81" s="79" t="s">
        <v>169</v>
      </c>
      <c r="Q81" s="80"/>
      <c r="R81" s="26">
        <v>91872</v>
      </c>
      <c r="S81" s="27">
        <v>6</v>
      </c>
      <c r="T81" s="28">
        <f t="shared" si="11"/>
        <v>91878</v>
      </c>
      <c r="U81" s="29">
        <v>250525</v>
      </c>
      <c r="V81" s="29">
        <v>1244</v>
      </c>
      <c r="W81" s="26">
        <v>2152</v>
      </c>
      <c r="X81" s="28">
        <f t="shared" ref="X81:X97" si="29">SUM(T81:V81)</f>
        <v>343647</v>
      </c>
    </row>
    <row r="82" spans="1:24" ht="7.5" customHeight="1" x14ac:dyDescent="0.15">
      <c r="A82" s="42"/>
      <c r="B82" s="74"/>
      <c r="C82" s="84"/>
      <c r="D82" s="101"/>
      <c r="E82" s="30" t="s">
        <v>10</v>
      </c>
      <c r="F82" s="40">
        <f>SUM(F80:F81)</f>
        <v>54002</v>
      </c>
      <c r="G82" s="27">
        <f>SUM(G80:G81)</f>
        <v>20</v>
      </c>
      <c r="H82" s="28">
        <f>SUM(F82:G82)</f>
        <v>54022</v>
      </c>
      <c r="I82" s="40">
        <f>SUM(I80:I81)</f>
        <v>56960</v>
      </c>
      <c r="J82" s="40">
        <f>SUM(J80:J81)</f>
        <v>1937</v>
      </c>
      <c r="K82" s="40">
        <f>SUM(K80:K81)</f>
        <v>9396</v>
      </c>
      <c r="L82" s="47">
        <f>SUM(H82:J82)</f>
        <v>112919</v>
      </c>
      <c r="M82" s="5"/>
      <c r="N82" s="74"/>
      <c r="O82" s="85"/>
      <c r="P82" s="79" t="s">
        <v>171</v>
      </c>
      <c r="Q82" s="80"/>
      <c r="R82" s="26">
        <v>43413</v>
      </c>
      <c r="S82" s="27">
        <v>4</v>
      </c>
      <c r="T82" s="28">
        <f t="shared" si="11"/>
        <v>43417</v>
      </c>
      <c r="U82" s="29">
        <v>126241</v>
      </c>
      <c r="V82" s="29">
        <v>527</v>
      </c>
      <c r="W82" s="26">
        <v>990</v>
      </c>
      <c r="X82" s="28">
        <f t="shared" si="29"/>
        <v>170185</v>
      </c>
    </row>
    <row r="83" spans="1:24" ht="7.5" customHeight="1" x14ac:dyDescent="0.15">
      <c r="A83" s="42"/>
      <c r="B83" s="74"/>
      <c r="C83" s="84"/>
      <c r="D83" s="88" t="s">
        <v>170</v>
      </c>
      <c r="E83" s="30" t="s">
        <v>170</v>
      </c>
      <c r="F83" s="26">
        <v>35181</v>
      </c>
      <c r="G83" s="27">
        <v>6</v>
      </c>
      <c r="H83" s="28">
        <f t="shared" si="23"/>
        <v>35187</v>
      </c>
      <c r="I83" s="29">
        <v>46005</v>
      </c>
      <c r="J83" s="29">
        <v>1146</v>
      </c>
      <c r="K83" s="26">
        <v>5731</v>
      </c>
      <c r="L83" s="28">
        <f t="shared" si="24"/>
        <v>82338</v>
      </c>
      <c r="M83" s="5"/>
      <c r="N83" s="74"/>
      <c r="O83" s="94" t="s">
        <v>173</v>
      </c>
      <c r="P83" s="95"/>
      <c r="Q83" s="80"/>
      <c r="R83" s="26">
        <v>89391</v>
      </c>
      <c r="S83" s="27">
        <v>15</v>
      </c>
      <c r="T83" s="28">
        <f t="shared" ref="T83:T90" si="30">SUM(R83:S83)</f>
        <v>89406</v>
      </c>
      <c r="U83" s="29">
        <v>251873</v>
      </c>
      <c r="V83" s="29">
        <v>1333</v>
      </c>
      <c r="W83" s="26">
        <v>1594</v>
      </c>
      <c r="X83" s="28">
        <f t="shared" si="29"/>
        <v>342612</v>
      </c>
    </row>
    <row r="84" spans="1:24" ht="7.5" customHeight="1" x14ac:dyDescent="0.15">
      <c r="A84" s="42"/>
      <c r="B84" s="74"/>
      <c r="C84" s="84"/>
      <c r="D84" s="89"/>
      <c r="E84" s="30" t="s">
        <v>172</v>
      </c>
      <c r="F84" s="45">
        <v>7495</v>
      </c>
      <c r="G84" s="46">
        <v>2</v>
      </c>
      <c r="H84" s="47">
        <f>SUM(F84:G84)</f>
        <v>7497</v>
      </c>
      <c r="I84" s="48">
        <v>9984</v>
      </c>
      <c r="J84" s="48">
        <v>250</v>
      </c>
      <c r="K84" s="45">
        <v>1107</v>
      </c>
      <c r="L84" s="47">
        <f>SUM(H84:J84)</f>
        <v>17731</v>
      </c>
      <c r="M84" s="5"/>
      <c r="N84" s="74"/>
      <c r="O84" s="99" t="s">
        <v>175</v>
      </c>
      <c r="P84" s="79" t="s">
        <v>176</v>
      </c>
      <c r="Q84" s="80"/>
      <c r="R84" s="26">
        <v>83157</v>
      </c>
      <c r="S84" s="27">
        <v>8</v>
      </c>
      <c r="T84" s="28">
        <f t="shared" si="30"/>
        <v>83165</v>
      </c>
      <c r="U84" s="29">
        <v>240363</v>
      </c>
      <c r="V84" s="29">
        <v>1289</v>
      </c>
      <c r="W84" s="26">
        <v>2271</v>
      </c>
      <c r="X84" s="28">
        <f t="shared" si="29"/>
        <v>324817</v>
      </c>
    </row>
    <row r="85" spans="1:24" ht="7.5" customHeight="1" x14ac:dyDescent="0.15">
      <c r="A85" s="42"/>
      <c r="B85" s="74"/>
      <c r="C85" s="84"/>
      <c r="D85" s="89"/>
      <c r="E85" s="30" t="s">
        <v>174</v>
      </c>
      <c r="F85" s="45">
        <v>10171</v>
      </c>
      <c r="G85" s="46">
        <v>3</v>
      </c>
      <c r="H85" s="47">
        <f>SUM(F85:G85)</f>
        <v>10174</v>
      </c>
      <c r="I85" s="48">
        <v>14295</v>
      </c>
      <c r="J85" s="48">
        <v>347</v>
      </c>
      <c r="K85" s="45">
        <v>1950</v>
      </c>
      <c r="L85" s="47">
        <f>SUM(H85:J85)</f>
        <v>24816</v>
      </c>
      <c r="M85" s="5"/>
      <c r="N85" s="74"/>
      <c r="O85" s="84"/>
      <c r="P85" s="79" t="s">
        <v>177</v>
      </c>
      <c r="Q85" s="80"/>
      <c r="R85" s="26">
        <v>41335</v>
      </c>
      <c r="S85" s="27">
        <v>4</v>
      </c>
      <c r="T85" s="28">
        <f t="shared" si="30"/>
        <v>41339</v>
      </c>
      <c r="U85" s="29">
        <v>109320</v>
      </c>
      <c r="V85" s="29">
        <v>493</v>
      </c>
      <c r="W85" s="26">
        <v>826</v>
      </c>
      <c r="X85" s="28">
        <f t="shared" si="29"/>
        <v>151152</v>
      </c>
    </row>
    <row r="86" spans="1:24" ht="7.5" customHeight="1" x14ac:dyDescent="0.15">
      <c r="A86" s="42"/>
      <c r="B86" s="74"/>
      <c r="C86" s="84"/>
      <c r="D86" s="90"/>
      <c r="E86" s="30" t="s">
        <v>10</v>
      </c>
      <c r="F86" s="40">
        <f>SUM(F83:F85)</f>
        <v>52847</v>
      </c>
      <c r="G86" s="27">
        <f>SUM(G83:G85)</f>
        <v>11</v>
      </c>
      <c r="H86" s="28">
        <f>SUM(F86:G86)</f>
        <v>52858</v>
      </c>
      <c r="I86" s="40">
        <f t="shared" ref="I86:K86" si="31">SUM(I83:I85)</f>
        <v>70284</v>
      </c>
      <c r="J86" s="40">
        <f t="shared" si="31"/>
        <v>1743</v>
      </c>
      <c r="K86" s="40">
        <f t="shared" si="31"/>
        <v>8788</v>
      </c>
      <c r="L86" s="47">
        <f>SUM(H86:J86)</f>
        <v>124885</v>
      </c>
      <c r="M86" s="5"/>
      <c r="N86" s="74"/>
      <c r="O86" s="85"/>
      <c r="P86" s="79" t="s">
        <v>179</v>
      </c>
      <c r="Q86" s="80"/>
      <c r="R86" s="26">
        <v>12375</v>
      </c>
      <c r="S86" s="27">
        <v>0</v>
      </c>
      <c r="T86" s="28">
        <f t="shared" si="30"/>
        <v>12375</v>
      </c>
      <c r="U86" s="29">
        <v>20518</v>
      </c>
      <c r="V86" s="29">
        <v>190</v>
      </c>
      <c r="W86" s="26">
        <v>163</v>
      </c>
      <c r="X86" s="28">
        <f t="shared" si="29"/>
        <v>33083</v>
      </c>
    </row>
    <row r="87" spans="1:24" ht="7.5" customHeight="1" x14ac:dyDescent="0.15">
      <c r="A87" s="51"/>
      <c r="B87" s="74"/>
      <c r="C87" s="84"/>
      <c r="D87" s="88" t="s">
        <v>178</v>
      </c>
      <c r="E87" s="25" t="s">
        <v>178</v>
      </c>
      <c r="F87" s="45">
        <v>31384</v>
      </c>
      <c r="G87" s="46">
        <v>5</v>
      </c>
      <c r="H87" s="47">
        <f>SUM(F87:G87)</f>
        <v>31389</v>
      </c>
      <c r="I87" s="48">
        <v>47368</v>
      </c>
      <c r="J87" s="48">
        <v>1106</v>
      </c>
      <c r="K87" s="45">
        <v>5533</v>
      </c>
      <c r="L87" s="47">
        <f>SUM(H87:J87)</f>
        <v>79863</v>
      </c>
      <c r="M87" s="5"/>
      <c r="N87" s="74"/>
      <c r="O87" s="94" t="s">
        <v>181</v>
      </c>
      <c r="P87" s="95"/>
      <c r="Q87" s="80"/>
      <c r="R87" s="26">
        <v>185351</v>
      </c>
      <c r="S87" s="27">
        <v>13</v>
      </c>
      <c r="T87" s="28">
        <f t="shared" si="30"/>
        <v>185364</v>
      </c>
      <c r="U87" s="29">
        <v>485664</v>
      </c>
      <c r="V87" s="29">
        <v>3393</v>
      </c>
      <c r="W87" s="26">
        <v>4052</v>
      </c>
      <c r="X87" s="28">
        <f t="shared" si="29"/>
        <v>674421</v>
      </c>
    </row>
    <row r="88" spans="1:24" ht="7.5" customHeight="1" x14ac:dyDescent="0.15">
      <c r="A88" s="5"/>
      <c r="B88" s="74"/>
      <c r="C88" s="84"/>
      <c r="D88" s="89"/>
      <c r="E88" s="30" t="s">
        <v>180</v>
      </c>
      <c r="F88" s="45">
        <v>7590</v>
      </c>
      <c r="G88" s="46">
        <v>0</v>
      </c>
      <c r="H88" s="47">
        <f>SUM(F88:G88)</f>
        <v>7590</v>
      </c>
      <c r="I88" s="48">
        <v>8187</v>
      </c>
      <c r="J88" s="48">
        <v>567</v>
      </c>
      <c r="K88" s="45">
        <v>1980</v>
      </c>
      <c r="L88" s="47">
        <f>SUM(H88:J88)</f>
        <v>16344</v>
      </c>
      <c r="M88" s="49"/>
      <c r="N88" s="74"/>
      <c r="O88" s="94" t="s">
        <v>183</v>
      </c>
      <c r="P88" s="95"/>
      <c r="Q88" s="80"/>
      <c r="R88" s="26">
        <v>124500</v>
      </c>
      <c r="S88" s="27">
        <v>14</v>
      </c>
      <c r="T88" s="28">
        <f t="shared" si="30"/>
        <v>124514</v>
      </c>
      <c r="U88" s="50">
        <v>325137</v>
      </c>
      <c r="V88" s="50">
        <v>1803</v>
      </c>
      <c r="W88" s="26">
        <v>2557</v>
      </c>
      <c r="X88" s="28">
        <f t="shared" si="29"/>
        <v>451454</v>
      </c>
    </row>
    <row r="89" spans="1:24" ht="7.5" customHeight="1" x14ac:dyDescent="0.15">
      <c r="A89" s="5"/>
      <c r="B89" s="74"/>
      <c r="C89" s="84"/>
      <c r="D89" s="89"/>
      <c r="E89" s="30" t="s">
        <v>182</v>
      </c>
      <c r="F89" s="26">
        <v>9643</v>
      </c>
      <c r="G89" s="27">
        <v>5</v>
      </c>
      <c r="H89" s="28">
        <f t="shared" si="23"/>
        <v>9648</v>
      </c>
      <c r="I89" s="29">
        <v>18254</v>
      </c>
      <c r="J89" s="29">
        <v>334</v>
      </c>
      <c r="K89" s="26">
        <v>1908</v>
      </c>
      <c r="L89" s="28">
        <f t="shared" si="24"/>
        <v>28236</v>
      </c>
      <c r="M89" s="49"/>
      <c r="N89" s="74"/>
      <c r="O89" s="94" t="s">
        <v>184</v>
      </c>
      <c r="P89" s="95"/>
      <c r="Q89" s="80"/>
      <c r="R89" s="26">
        <v>143818</v>
      </c>
      <c r="S89" s="27">
        <v>6</v>
      </c>
      <c r="T89" s="28">
        <f t="shared" si="30"/>
        <v>143824</v>
      </c>
      <c r="U89" s="50">
        <v>326183</v>
      </c>
      <c r="V89" s="50">
        <v>1728</v>
      </c>
      <c r="W89" s="52">
        <v>2151</v>
      </c>
      <c r="X89" s="28">
        <f t="shared" si="29"/>
        <v>471735</v>
      </c>
    </row>
    <row r="90" spans="1:24" ht="7.5" customHeight="1" x14ac:dyDescent="0.15">
      <c r="A90" s="5"/>
      <c r="B90" s="74"/>
      <c r="C90" s="84"/>
      <c r="D90" s="89"/>
      <c r="E90" s="30" t="s">
        <v>219</v>
      </c>
      <c r="F90" s="40">
        <v>15296</v>
      </c>
      <c r="G90" s="27">
        <v>3</v>
      </c>
      <c r="H90" s="28">
        <f t="shared" si="23"/>
        <v>15299</v>
      </c>
      <c r="I90" s="40">
        <v>25103</v>
      </c>
      <c r="J90" s="40">
        <v>589</v>
      </c>
      <c r="K90" s="40">
        <v>3271</v>
      </c>
      <c r="L90" s="28">
        <f t="shared" si="24"/>
        <v>40991</v>
      </c>
      <c r="M90" s="49"/>
      <c r="N90" s="74"/>
      <c r="O90" s="124" t="s">
        <v>186</v>
      </c>
      <c r="P90" s="79" t="s">
        <v>187</v>
      </c>
      <c r="Q90" s="80"/>
      <c r="R90" s="26">
        <v>193163</v>
      </c>
      <c r="S90" s="27">
        <v>11</v>
      </c>
      <c r="T90" s="28">
        <f t="shared" si="30"/>
        <v>193174</v>
      </c>
      <c r="U90" s="50">
        <v>441606</v>
      </c>
      <c r="V90" s="50">
        <v>2219</v>
      </c>
      <c r="W90" s="52">
        <v>3337</v>
      </c>
      <c r="X90" s="28">
        <f t="shared" si="29"/>
        <v>636999</v>
      </c>
    </row>
    <row r="91" spans="1:24" ht="7.5" customHeight="1" x14ac:dyDescent="0.15">
      <c r="B91" s="74"/>
      <c r="C91" s="84"/>
      <c r="D91" s="90"/>
      <c r="E91" s="30" t="s">
        <v>10</v>
      </c>
      <c r="F91" s="40">
        <f>SUM(F87:F90)</f>
        <v>63913</v>
      </c>
      <c r="G91" s="27">
        <f>SUM(G87:G90)</f>
        <v>13</v>
      </c>
      <c r="H91" s="28">
        <f t="shared" si="23"/>
        <v>63926</v>
      </c>
      <c r="I91" s="40">
        <f>SUM(I87:I90)</f>
        <v>98912</v>
      </c>
      <c r="J91" s="40">
        <f>SUM(J87:J90)</f>
        <v>2596</v>
      </c>
      <c r="K91" s="40">
        <f>SUM(K87:K90)</f>
        <v>12692</v>
      </c>
      <c r="L91" s="28">
        <f t="shared" si="24"/>
        <v>165434</v>
      </c>
      <c r="M91" s="49"/>
      <c r="N91" s="74"/>
      <c r="O91" s="125"/>
      <c r="P91" s="116" t="s">
        <v>189</v>
      </c>
      <c r="Q91" s="117"/>
      <c r="R91" s="26">
        <f t="shared" ref="R91:W91" si="32">SUM(R105:R106)</f>
        <v>24616</v>
      </c>
      <c r="S91" s="52">
        <f t="shared" si="32"/>
        <v>0</v>
      </c>
      <c r="T91" s="28">
        <f t="shared" si="32"/>
        <v>24616</v>
      </c>
      <c r="U91" s="50">
        <f t="shared" si="32"/>
        <v>35901</v>
      </c>
      <c r="V91" s="50">
        <f t="shared" si="32"/>
        <v>279</v>
      </c>
      <c r="W91" s="52">
        <f t="shared" si="32"/>
        <v>407</v>
      </c>
      <c r="X91" s="28">
        <f t="shared" si="29"/>
        <v>60796</v>
      </c>
    </row>
    <row r="92" spans="1:24" ht="7.5" customHeight="1" x14ac:dyDescent="0.15">
      <c r="B92" s="74"/>
      <c r="C92" s="84"/>
      <c r="D92" s="79" t="s">
        <v>185</v>
      </c>
      <c r="E92" s="80"/>
      <c r="F92" s="26">
        <v>48738</v>
      </c>
      <c r="G92" s="27">
        <v>13</v>
      </c>
      <c r="H92" s="28">
        <f t="shared" si="23"/>
        <v>48751</v>
      </c>
      <c r="I92" s="29">
        <v>151076</v>
      </c>
      <c r="J92" s="29">
        <v>1103</v>
      </c>
      <c r="K92" s="26">
        <v>4248</v>
      </c>
      <c r="L92" s="28">
        <f t="shared" si="24"/>
        <v>200930</v>
      </c>
      <c r="M92" s="49"/>
      <c r="N92" s="74"/>
      <c r="O92" s="103" t="s">
        <v>37</v>
      </c>
      <c r="P92" s="104"/>
      <c r="Q92" s="105"/>
      <c r="R92" s="34">
        <f>SUM(R79:R91)</f>
        <v>1220719</v>
      </c>
      <c r="S92" s="37">
        <f>SUM(S79:S91)</f>
        <v>94</v>
      </c>
      <c r="T92" s="36">
        <f t="shared" ref="T92:T97" si="33">SUM(R92:S92)</f>
        <v>1220813</v>
      </c>
      <c r="U92" s="44">
        <f>SUM(U79:U91)</f>
        <v>3294525</v>
      </c>
      <c r="V92" s="44">
        <f>SUM(V79:V91)</f>
        <v>18395</v>
      </c>
      <c r="W92" s="35">
        <f>SUM(W79:W91)</f>
        <v>32811</v>
      </c>
      <c r="X92" s="36">
        <f t="shared" si="29"/>
        <v>4533733</v>
      </c>
    </row>
    <row r="93" spans="1:24" ht="7.5" customHeight="1" x14ac:dyDescent="0.15">
      <c r="B93" s="74"/>
      <c r="C93" s="85"/>
      <c r="D93" s="79" t="s">
        <v>188</v>
      </c>
      <c r="E93" s="80"/>
      <c r="F93" s="26">
        <v>76614</v>
      </c>
      <c r="G93" s="27">
        <v>22</v>
      </c>
      <c r="H93" s="28">
        <f t="shared" si="23"/>
        <v>76636</v>
      </c>
      <c r="I93" s="29">
        <v>198754</v>
      </c>
      <c r="J93" s="29">
        <v>1965</v>
      </c>
      <c r="K93" s="26">
        <v>9335</v>
      </c>
      <c r="L93" s="28">
        <f t="shared" si="24"/>
        <v>277355</v>
      </c>
      <c r="N93" s="73" t="s">
        <v>193</v>
      </c>
      <c r="O93" s="91" t="s">
        <v>194</v>
      </c>
      <c r="P93" s="92"/>
      <c r="Q93" s="93"/>
      <c r="R93" s="14">
        <v>121681</v>
      </c>
      <c r="S93" s="15">
        <v>3</v>
      </c>
      <c r="T93" s="16">
        <f t="shared" si="33"/>
        <v>121684</v>
      </c>
      <c r="U93" s="53">
        <v>440487</v>
      </c>
      <c r="V93" s="17">
        <v>2529</v>
      </c>
      <c r="W93" s="14">
        <v>2854</v>
      </c>
      <c r="X93" s="16">
        <f t="shared" si="29"/>
        <v>564700</v>
      </c>
    </row>
    <row r="94" spans="1:24" ht="7.5" customHeight="1" x14ac:dyDescent="0.15">
      <c r="B94" s="74"/>
      <c r="C94" s="100" t="s">
        <v>190</v>
      </c>
      <c r="D94" s="110" t="s">
        <v>190</v>
      </c>
      <c r="E94" s="25" t="s">
        <v>191</v>
      </c>
      <c r="F94" s="26">
        <v>112836</v>
      </c>
      <c r="G94" s="27">
        <v>26</v>
      </c>
      <c r="H94" s="28">
        <f t="shared" si="23"/>
        <v>112862</v>
      </c>
      <c r="I94" s="29">
        <v>279013</v>
      </c>
      <c r="J94" s="29">
        <v>3586</v>
      </c>
      <c r="K94" s="26">
        <v>14174</v>
      </c>
      <c r="L94" s="28">
        <f t="shared" si="24"/>
        <v>395461</v>
      </c>
      <c r="N94" s="74"/>
      <c r="O94" s="94" t="s">
        <v>195</v>
      </c>
      <c r="P94" s="95"/>
      <c r="Q94" s="80"/>
      <c r="R94" s="26">
        <v>11888</v>
      </c>
      <c r="S94" s="27">
        <v>0</v>
      </c>
      <c r="T94" s="28">
        <f t="shared" si="33"/>
        <v>11888</v>
      </c>
      <c r="U94" s="29">
        <v>22737</v>
      </c>
      <c r="V94" s="29">
        <v>242</v>
      </c>
      <c r="W94" s="26">
        <v>139</v>
      </c>
      <c r="X94" s="28">
        <f t="shared" si="29"/>
        <v>34867</v>
      </c>
    </row>
    <row r="95" spans="1:24" ht="7.5" customHeight="1" x14ac:dyDescent="0.15">
      <c r="B95" s="74"/>
      <c r="C95" s="100"/>
      <c r="D95" s="111"/>
      <c r="E95" s="25" t="s">
        <v>192</v>
      </c>
      <c r="F95" s="26">
        <v>28643</v>
      </c>
      <c r="G95" s="27">
        <v>5</v>
      </c>
      <c r="H95" s="28">
        <f t="shared" si="23"/>
        <v>28648</v>
      </c>
      <c r="I95" s="29">
        <v>56478</v>
      </c>
      <c r="J95" s="29">
        <v>951</v>
      </c>
      <c r="K95" s="26">
        <v>4785</v>
      </c>
      <c r="L95" s="28">
        <f t="shared" si="24"/>
        <v>86077</v>
      </c>
      <c r="N95" s="74"/>
      <c r="O95" s="94" t="s">
        <v>197</v>
      </c>
      <c r="P95" s="95"/>
      <c r="Q95" s="80"/>
      <c r="R95" s="26">
        <v>11111</v>
      </c>
      <c r="S95" s="27">
        <v>0</v>
      </c>
      <c r="T95" s="28">
        <f t="shared" si="33"/>
        <v>11111</v>
      </c>
      <c r="U95" s="29">
        <v>20073</v>
      </c>
      <c r="V95" s="29">
        <v>193</v>
      </c>
      <c r="W95" s="26">
        <v>213</v>
      </c>
      <c r="X95" s="28">
        <f t="shared" si="29"/>
        <v>31377</v>
      </c>
    </row>
    <row r="96" spans="1:24" ht="7.5" customHeight="1" x14ac:dyDescent="0.15">
      <c r="B96" s="74"/>
      <c r="C96" s="100"/>
      <c r="D96" s="112"/>
      <c r="E96" s="25" t="s">
        <v>10</v>
      </c>
      <c r="F96" s="26">
        <f>SUM(F94:F95)</f>
        <v>141479</v>
      </c>
      <c r="G96" s="27">
        <f>SUM(G94:G95)</f>
        <v>31</v>
      </c>
      <c r="H96" s="28">
        <f t="shared" si="23"/>
        <v>141510</v>
      </c>
      <c r="I96" s="29">
        <f>SUM(I94:I95)</f>
        <v>335491</v>
      </c>
      <c r="J96" s="29">
        <f>SUM(J94:J95)</f>
        <v>4537</v>
      </c>
      <c r="K96" s="26">
        <f>SUM(K94:K95)</f>
        <v>18959</v>
      </c>
      <c r="L96" s="28">
        <f t="shared" si="24"/>
        <v>481538</v>
      </c>
      <c r="N96" s="75"/>
      <c r="O96" s="103" t="s">
        <v>37</v>
      </c>
      <c r="P96" s="104"/>
      <c r="Q96" s="105"/>
      <c r="R96" s="34">
        <f>SUM(R93:R95)</f>
        <v>144680</v>
      </c>
      <c r="S96" s="37">
        <f>SUM(S93:S95)</f>
        <v>3</v>
      </c>
      <c r="T96" s="36">
        <f t="shared" si="33"/>
        <v>144683</v>
      </c>
      <c r="U96" s="38">
        <f>SUM(U93:U95)</f>
        <v>483297</v>
      </c>
      <c r="V96" s="38">
        <f>SUM(V93:V95)</f>
        <v>2964</v>
      </c>
      <c r="W96" s="34">
        <f>SUM(W93:W95)</f>
        <v>3206</v>
      </c>
      <c r="X96" s="36">
        <f t="shared" si="29"/>
        <v>630944</v>
      </c>
    </row>
    <row r="97" spans="2:24" ht="7.5" customHeight="1" x14ac:dyDescent="0.15">
      <c r="B97" s="74"/>
      <c r="C97" s="100"/>
      <c r="D97" s="79" t="s">
        <v>196</v>
      </c>
      <c r="E97" s="80"/>
      <c r="F97" s="26">
        <v>75802</v>
      </c>
      <c r="G97" s="27">
        <v>10</v>
      </c>
      <c r="H97" s="28">
        <f t="shared" si="23"/>
        <v>75812</v>
      </c>
      <c r="I97" s="29">
        <v>229825</v>
      </c>
      <c r="J97" s="29">
        <v>1647</v>
      </c>
      <c r="K97" s="26">
        <v>4627</v>
      </c>
      <c r="L97" s="28">
        <f t="shared" si="24"/>
        <v>307284</v>
      </c>
      <c r="N97" s="120" t="s">
        <v>201</v>
      </c>
      <c r="O97" s="121"/>
      <c r="P97" s="121"/>
      <c r="Q97" s="122"/>
      <c r="R97" s="55">
        <f>SUM(F42,F21,F102,R18,R44,R58,R71,R78,R92,R96)</f>
        <v>8417981</v>
      </c>
      <c r="S97" s="55">
        <f>SUM(G42,G21,G102,S18,S44,S58,S71,S78,S92,S96)</f>
        <v>1193</v>
      </c>
      <c r="T97" s="56">
        <f t="shared" si="33"/>
        <v>8419174</v>
      </c>
      <c r="U97" s="57">
        <f>SUM(I42,I21,I102,U18,U44,U58,U71,U78,U92,U96)</f>
        <v>23531089</v>
      </c>
      <c r="V97" s="57">
        <f>SUM(J42,J21,J102,V18,V44,V58,V71,V78,V92,V96)</f>
        <v>159985</v>
      </c>
      <c r="W97" s="58">
        <f>SUM(K42,K21,K102,W18,W44,W58,W71,W78,W92,W96)</f>
        <v>362630</v>
      </c>
      <c r="X97" s="56">
        <f t="shared" si="29"/>
        <v>32110248</v>
      </c>
    </row>
    <row r="98" spans="2:24" ht="7.5" customHeight="1" x14ac:dyDescent="0.15">
      <c r="B98" s="74"/>
      <c r="C98" s="100"/>
      <c r="D98" s="79" t="s">
        <v>198</v>
      </c>
      <c r="E98" s="80"/>
      <c r="F98" s="26">
        <v>67264</v>
      </c>
      <c r="G98" s="27">
        <v>20</v>
      </c>
      <c r="H98" s="28">
        <f t="shared" si="23"/>
        <v>67284</v>
      </c>
      <c r="I98" s="29">
        <v>206547</v>
      </c>
      <c r="J98" s="29">
        <v>1618</v>
      </c>
      <c r="K98" s="26">
        <v>6706</v>
      </c>
      <c r="L98" s="28">
        <f t="shared" si="24"/>
        <v>275449</v>
      </c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2:24" ht="7.5" customHeight="1" x14ac:dyDescent="0.15">
      <c r="B99" s="74"/>
      <c r="C99" s="100" t="s">
        <v>199</v>
      </c>
      <c r="D99" s="79" t="s">
        <v>200</v>
      </c>
      <c r="E99" s="80"/>
      <c r="F99" s="26">
        <v>98774</v>
      </c>
      <c r="G99" s="27">
        <v>23</v>
      </c>
      <c r="H99" s="28">
        <f t="shared" si="23"/>
        <v>98797</v>
      </c>
      <c r="I99" s="29">
        <v>207125</v>
      </c>
      <c r="J99" s="29">
        <v>1484</v>
      </c>
      <c r="K99" s="26">
        <v>2089</v>
      </c>
      <c r="L99" s="28">
        <f t="shared" si="24"/>
        <v>307406</v>
      </c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ht="7.5" customHeight="1" x14ac:dyDescent="0.15">
      <c r="B100" s="74"/>
      <c r="C100" s="100"/>
      <c r="D100" s="79" t="s">
        <v>202</v>
      </c>
      <c r="E100" s="80"/>
      <c r="F100" s="26">
        <v>11557</v>
      </c>
      <c r="G100" s="27">
        <v>4</v>
      </c>
      <c r="H100" s="28">
        <f t="shared" si="23"/>
        <v>11561</v>
      </c>
      <c r="I100" s="29">
        <v>27756</v>
      </c>
      <c r="J100" s="29">
        <v>217</v>
      </c>
      <c r="K100" s="26">
        <v>146</v>
      </c>
      <c r="L100" s="28">
        <f t="shared" si="24"/>
        <v>39534</v>
      </c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7.5" customHeight="1" x14ac:dyDescent="0.15">
      <c r="B101" s="74"/>
      <c r="C101" s="100"/>
      <c r="D101" s="79" t="s">
        <v>10</v>
      </c>
      <c r="E101" s="80"/>
      <c r="F101" s="40">
        <f>SUM(F99:F100)</f>
        <v>110331</v>
      </c>
      <c r="G101" s="27">
        <f>SUM(G99:G100)</f>
        <v>27</v>
      </c>
      <c r="H101" s="28">
        <f t="shared" si="23"/>
        <v>110358</v>
      </c>
      <c r="I101" s="26">
        <f>SUM(I99:I100)</f>
        <v>234881</v>
      </c>
      <c r="J101" s="26">
        <f>SUM(J99:J100)</f>
        <v>1701</v>
      </c>
      <c r="K101" s="26">
        <f>SUM(K99:K100)</f>
        <v>2235</v>
      </c>
      <c r="L101" s="28">
        <f t="shared" si="24"/>
        <v>346940</v>
      </c>
      <c r="N101" s="49"/>
      <c r="O101" s="49"/>
      <c r="P101" s="59"/>
      <c r="Q101" s="59"/>
      <c r="R101" s="60"/>
      <c r="S101" s="60"/>
      <c r="T101" s="60"/>
      <c r="U101" s="60"/>
      <c r="V101" s="60"/>
      <c r="W101" s="60"/>
      <c r="X101" s="60"/>
    </row>
    <row r="102" spans="2:24" ht="7.5" customHeight="1" x14ac:dyDescent="0.15">
      <c r="B102" s="75"/>
      <c r="C102" s="103" t="s">
        <v>37</v>
      </c>
      <c r="D102" s="104"/>
      <c r="E102" s="105"/>
      <c r="F102" s="43">
        <f>SUM(F43,F46,F50:F51,F55,F58,F61,F64:F65,F68,F72,F75,F79,F82,F86,F91:F93,F96:F98,F101)</f>
        <v>1959801</v>
      </c>
      <c r="G102" s="37">
        <f>SUM(G43,G46,G50:G51,G55,G58,G61,G64:G65,G68,G72,G75,G79,G82,G86,G91:G93,G96:G98,G101)</f>
        <v>334</v>
      </c>
      <c r="H102" s="36">
        <f t="shared" si="23"/>
        <v>1960135</v>
      </c>
      <c r="I102" s="34">
        <f>SUM(I43,I46,I50:I51,I55,I58,I61,I64:I65,I68,I72,I75,I79,I82,I86,I91:I93,I96:I98,I101)</f>
        <v>5351831</v>
      </c>
      <c r="J102" s="34">
        <f>SUM(J43,J46,J50:J51,J55,J58,J61,J64:J65,J68,J72,J75,J79,J82,J86,J91:J93,J96:J98,J101)</f>
        <v>41005</v>
      </c>
      <c r="K102" s="34">
        <f>SUM(K43,K46,K50:K51,K55,K58,K61,K64:K65,K68,K72,K75,K79,K82,K86,K91:K93,K96:K98,K101)</f>
        <v>140742</v>
      </c>
      <c r="L102" s="36">
        <f t="shared" si="24"/>
        <v>7352971</v>
      </c>
      <c r="N102" s="49"/>
      <c r="O102" s="49"/>
      <c r="P102" s="59"/>
      <c r="Q102" s="59"/>
      <c r="R102" s="60"/>
      <c r="S102" s="60"/>
      <c r="T102" s="60"/>
      <c r="U102" s="60"/>
      <c r="V102" s="60"/>
      <c r="W102" s="60"/>
      <c r="X102" s="60"/>
    </row>
    <row r="103" spans="2:24" x14ac:dyDescent="0.15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N103" s="63"/>
      <c r="O103" s="64"/>
      <c r="P103" s="63"/>
      <c r="Q103" s="65"/>
      <c r="R103" s="60"/>
      <c r="S103" s="60"/>
      <c r="T103" s="60"/>
      <c r="U103" s="60"/>
      <c r="V103" s="60"/>
      <c r="W103" s="60"/>
      <c r="X103" s="60"/>
    </row>
    <row r="104" spans="2:24" x14ac:dyDescent="0.15">
      <c r="B104" s="5"/>
      <c r="C104" s="5"/>
      <c r="D104" s="6"/>
      <c r="E104" s="6"/>
      <c r="F104" s="7"/>
      <c r="G104" s="7"/>
      <c r="H104" s="7"/>
      <c r="I104" s="7"/>
      <c r="J104" s="7"/>
      <c r="K104" s="7"/>
      <c r="L104" s="7"/>
      <c r="N104" s="63"/>
      <c r="O104" s="64"/>
      <c r="P104" s="63"/>
      <c r="Q104" s="65"/>
      <c r="R104" s="60"/>
      <c r="S104" s="60"/>
      <c r="T104" s="60"/>
      <c r="U104" s="60"/>
      <c r="V104" s="60"/>
      <c r="W104" s="60"/>
      <c r="X104" s="60"/>
    </row>
    <row r="105" spans="2:24" ht="19.5" hidden="1" customHeight="1" x14ac:dyDescent="0.15">
      <c r="B105" s="5"/>
      <c r="C105" s="5"/>
      <c r="D105" s="6"/>
      <c r="E105" s="6"/>
      <c r="F105" s="7"/>
      <c r="G105" s="7"/>
      <c r="H105" s="7"/>
      <c r="I105" s="7"/>
      <c r="J105" s="7"/>
      <c r="K105" s="7"/>
      <c r="L105" s="7"/>
      <c r="N105" s="73" t="s">
        <v>203</v>
      </c>
      <c r="O105" s="118" t="s">
        <v>186</v>
      </c>
      <c r="P105" s="73" t="s">
        <v>204</v>
      </c>
      <c r="Q105" s="54" t="s">
        <v>186</v>
      </c>
      <c r="R105" s="61">
        <v>721</v>
      </c>
      <c r="S105" s="61">
        <v>0</v>
      </c>
      <c r="T105" s="61">
        <f>SUM(R105:S105)</f>
        <v>721</v>
      </c>
      <c r="U105" s="61">
        <v>316</v>
      </c>
      <c r="V105" s="61">
        <v>3</v>
      </c>
      <c r="W105" s="61">
        <v>12</v>
      </c>
      <c r="X105" s="61">
        <f t="shared" ref="X105:X106" si="34">SUM(T105:V105)</f>
        <v>1040</v>
      </c>
    </row>
    <row r="106" spans="2:24" hidden="1" x14ac:dyDescent="0.15">
      <c r="B106" s="5"/>
      <c r="C106" s="5"/>
      <c r="D106" s="6"/>
      <c r="E106" s="6"/>
      <c r="F106" s="7"/>
      <c r="G106" s="7"/>
      <c r="H106" s="7"/>
      <c r="I106" s="7"/>
      <c r="J106" s="7"/>
      <c r="K106" s="7"/>
      <c r="L106" s="7"/>
      <c r="N106" s="75"/>
      <c r="O106" s="119"/>
      <c r="P106" s="75"/>
      <c r="Q106" s="54" t="s">
        <v>205</v>
      </c>
      <c r="R106" s="61">
        <v>23895</v>
      </c>
      <c r="S106" s="61">
        <v>0</v>
      </c>
      <c r="T106" s="61">
        <f>SUM(R106:S106)</f>
        <v>23895</v>
      </c>
      <c r="U106" s="61">
        <v>35585</v>
      </c>
      <c r="V106" s="61">
        <v>276</v>
      </c>
      <c r="W106" s="61">
        <v>395</v>
      </c>
      <c r="X106" s="61">
        <f t="shared" si="34"/>
        <v>59756</v>
      </c>
    </row>
    <row r="107" spans="2:24" x14ac:dyDescent="0.15">
      <c r="B107" s="5"/>
      <c r="C107" s="5"/>
      <c r="D107" s="6"/>
      <c r="E107" s="6"/>
      <c r="F107" s="7"/>
      <c r="G107" s="7"/>
      <c r="H107" s="7"/>
      <c r="I107" s="7"/>
      <c r="J107" s="7"/>
      <c r="K107" s="7"/>
      <c r="L107" s="7"/>
    </row>
  </sheetData>
  <mergeCells count="189">
    <mergeCell ref="B6:B21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8"/>
    <mergeCell ref="C12:C14"/>
    <mergeCell ref="D12:E12"/>
    <mergeCell ref="C18:C20"/>
    <mergeCell ref="D18:E18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O12:O17"/>
    <mergeCell ref="P12:Q12"/>
    <mergeCell ref="D13:E13"/>
    <mergeCell ref="P13:P17"/>
    <mergeCell ref="D14:E14"/>
    <mergeCell ref="C15:C17"/>
    <mergeCell ref="D15:E15"/>
    <mergeCell ref="D16:E16"/>
    <mergeCell ref="D17:E17"/>
    <mergeCell ref="O18:Q18"/>
    <mergeCell ref="D19:E19"/>
    <mergeCell ref="N19:N44"/>
    <mergeCell ref="O19:Q19"/>
    <mergeCell ref="D20:E20"/>
    <mergeCell ref="O20:O22"/>
    <mergeCell ref="P20:Q20"/>
    <mergeCell ref="C21:E21"/>
    <mergeCell ref="P21:Q21"/>
    <mergeCell ref="D26:E26"/>
    <mergeCell ref="D27:E27"/>
    <mergeCell ref="D28:E28"/>
    <mergeCell ref="D29:E29"/>
    <mergeCell ref="O29:O38"/>
    <mergeCell ref="P29:Q29"/>
    <mergeCell ref="C30:C32"/>
    <mergeCell ref="D30:E30"/>
    <mergeCell ref="P30:Q30"/>
    <mergeCell ref="D31:E31"/>
    <mergeCell ref="P31:P34"/>
    <mergeCell ref="O23:O28"/>
    <mergeCell ref="P23:Q23"/>
    <mergeCell ref="P24:Q24"/>
    <mergeCell ref="D25:E25"/>
    <mergeCell ref="P25:P28"/>
    <mergeCell ref="C26:C29"/>
    <mergeCell ref="D32:E32"/>
    <mergeCell ref="C33:E33"/>
    <mergeCell ref="C34:C35"/>
    <mergeCell ref="D34:E34"/>
    <mergeCell ref="D35:E35"/>
    <mergeCell ref="P35:P38"/>
    <mergeCell ref="C36:C41"/>
    <mergeCell ref="D36:D40"/>
    <mergeCell ref="O39:O43"/>
    <mergeCell ref="P39:Q39"/>
    <mergeCell ref="P40:Q40"/>
    <mergeCell ref="D41:E41"/>
    <mergeCell ref="P41:Q41"/>
    <mergeCell ref="C42:E42"/>
    <mergeCell ref="P42:Q42"/>
    <mergeCell ref="B43:B102"/>
    <mergeCell ref="C43:C46"/>
    <mergeCell ref="D43:E43"/>
    <mergeCell ref="P43:Q43"/>
    <mergeCell ref="D44:D46"/>
    <mergeCell ref="B22:B42"/>
    <mergeCell ref="C22:C25"/>
    <mergeCell ref="D22:D24"/>
    <mergeCell ref="P22:Q22"/>
    <mergeCell ref="O44:Q44"/>
    <mergeCell ref="N45:N58"/>
    <mergeCell ref="O45:Q45"/>
    <mergeCell ref="O46:Q46"/>
    <mergeCell ref="C47:C51"/>
    <mergeCell ref="D47:D50"/>
    <mergeCell ref="O47:O51"/>
    <mergeCell ref="P47:Q47"/>
    <mergeCell ref="P48:Q48"/>
    <mergeCell ref="P49:P51"/>
    <mergeCell ref="D51:E51"/>
    <mergeCell ref="C52:C55"/>
    <mergeCell ref="D52:E52"/>
    <mergeCell ref="O52:O54"/>
    <mergeCell ref="P52:Q52"/>
    <mergeCell ref="D53:E53"/>
    <mergeCell ref="P53:Q53"/>
    <mergeCell ref="D54:E54"/>
    <mergeCell ref="P54:Q54"/>
    <mergeCell ref="D55:E55"/>
    <mergeCell ref="O55:Q55"/>
    <mergeCell ref="C56:C65"/>
    <mergeCell ref="D56:D58"/>
    <mergeCell ref="O56:O57"/>
    <mergeCell ref="P56:Q56"/>
    <mergeCell ref="P57:Q57"/>
    <mergeCell ref="O58:Q58"/>
    <mergeCell ref="D59:D61"/>
    <mergeCell ref="N59:N71"/>
    <mergeCell ref="O59:Q59"/>
    <mergeCell ref="O60:O62"/>
    <mergeCell ref="P60:Q60"/>
    <mergeCell ref="P61:Q61"/>
    <mergeCell ref="D62:D64"/>
    <mergeCell ref="P62:Q62"/>
    <mergeCell ref="O63:O65"/>
    <mergeCell ref="P63:Q63"/>
    <mergeCell ref="P64:Q64"/>
    <mergeCell ref="D65:E65"/>
    <mergeCell ref="P65:Q65"/>
    <mergeCell ref="O71:Q71"/>
    <mergeCell ref="N72:N78"/>
    <mergeCell ref="O72:Q72"/>
    <mergeCell ref="D73:D75"/>
    <mergeCell ref="O73:O75"/>
    <mergeCell ref="P73:Q73"/>
    <mergeCell ref="P74:Q74"/>
    <mergeCell ref="P75:Q75"/>
    <mergeCell ref="D76:D79"/>
    <mergeCell ref="O76:Q76"/>
    <mergeCell ref="D69:D72"/>
    <mergeCell ref="P69:Q69"/>
    <mergeCell ref="P70:Q70"/>
    <mergeCell ref="O77:Q77"/>
    <mergeCell ref="O78:Q78"/>
    <mergeCell ref="N79:N92"/>
    <mergeCell ref="O79:O82"/>
    <mergeCell ref="P79:Q79"/>
    <mergeCell ref="P86:Q86"/>
    <mergeCell ref="D92:E92"/>
    <mergeCell ref="O92:Q92"/>
    <mergeCell ref="C66:C79"/>
    <mergeCell ref="D66:D68"/>
    <mergeCell ref="O66:O67"/>
    <mergeCell ref="P66:Q66"/>
    <mergeCell ref="P67:Q67"/>
    <mergeCell ref="O68:O70"/>
    <mergeCell ref="P68:Q68"/>
    <mergeCell ref="D87:D91"/>
    <mergeCell ref="O87:Q87"/>
    <mergeCell ref="O88:Q88"/>
    <mergeCell ref="O89:Q89"/>
    <mergeCell ref="O90:O91"/>
    <mergeCell ref="P90:Q90"/>
    <mergeCell ref="P91:Q91"/>
    <mergeCell ref="D83:D86"/>
    <mergeCell ref="O83:Q83"/>
    <mergeCell ref="O84:O86"/>
    <mergeCell ref="P84:Q84"/>
    <mergeCell ref="P85:Q85"/>
    <mergeCell ref="D93:E93"/>
    <mergeCell ref="N93:N96"/>
    <mergeCell ref="O93:Q93"/>
    <mergeCell ref="C94:C98"/>
    <mergeCell ref="D94:D96"/>
    <mergeCell ref="O94:Q94"/>
    <mergeCell ref="O95:Q95"/>
    <mergeCell ref="O96:Q96"/>
    <mergeCell ref="C102:E102"/>
    <mergeCell ref="C80:C93"/>
    <mergeCell ref="D80:D82"/>
    <mergeCell ref="P80:Q80"/>
    <mergeCell ref="P81:Q81"/>
    <mergeCell ref="P82:Q82"/>
    <mergeCell ref="N105:N106"/>
    <mergeCell ref="O105:O106"/>
    <mergeCell ref="P105:P106"/>
    <mergeCell ref="D97:E97"/>
    <mergeCell ref="N97:Q97"/>
    <mergeCell ref="D98:E98"/>
    <mergeCell ref="C99:C101"/>
    <mergeCell ref="D99:E99"/>
    <mergeCell ref="D100:E100"/>
    <mergeCell ref="D101:E101"/>
  </mergeCells>
  <phoneticPr fontId="2"/>
  <printOptions horizontalCentered="1"/>
  <pageMargins left="0" right="0" top="0.19685039370078741" bottom="0.19685039370078741" header="0" footer="0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110B2-61E9-43B4-A04B-4E7AECA4904E}">
  <sheetPr>
    <pageSetUpPr fitToPage="1"/>
  </sheetPr>
  <dimension ref="A1:X107"/>
  <sheetViews>
    <sheetView topLeftCell="B1" zoomScaleNormal="100" zoomScaleSheetLayoutView="100" workbookViewId="0">
      <selection activeCell="B1" sqref="B1:L1"/>
    </sheetView>
  </sheetViews>
  <sheetFormatPr defaultColWidth="9" defaultRowHeight="10.8" x14ac:dyDescent="0.15"/>
  <cols>
    <col min="1" max="1" width="0.21875" style="2" hidden="1" customWidth="1"/>
    <col min="2" max="2" width="2.77734375" style="2" customWidth="1"/>
    <col min="3" max="3" width="3.109375" style="2" customWidth="1"/>
    <col min="4" max="4" width="3.109375" style="62" customWidth="1"/>
    <col min="5" max="5" width="6.6640625" style="62" customWidth="1"/>
    <col min="6" max="6" width="9.109375" style="3" customWidth="1"/>
    <col min="7" max="7" width="7.109375" style="3" customWidth="1"/>
    <col min="8" max="10" width="9.109375" style="3" customWidth="1"/>
    <col min="11" max="12" width="8.109375" style="3" customWidth="1"/>
    <col min="13" max="13" width="3.77734375" style="2" customWidth="1"/>
    <col min="14" max="14" width="2.77734375" style="2" customWidth="1"/>
    <col min="15" max="15" width="3.109375" style="2" customWidth="1"/>
    <col min="16" max="16" width="3.109375" style="62" customWidth="1"/>
    <col min="17" max="17" width="6.6640625" style="62" customWidth="1"/>
    <col min="18" max="18" width="9.109375" style="3" customWidth="1"/>
    <col min="19" max="19" width="7.109375" style="3" customWidth="1"/>
    <col min="20" max="22" width="9.109375" style="3" customWidth="1"/>
    <col min="23" max="24" width="8.109375" style="3" customWidth="1"/>
    <col min="25" max="16384" width="9" style="2"/>
  </cols>
  <sheetData>
    <row r="1" spans="1:24" ht="17.25" customHeight="1" x14ac:dyDescent="0.2">
      <c r="A1" s="1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N1" s="3"/>
      <c r="O1" s="3"/>
      <c r="P1" s="3"/>
      <c r="Q1" s="3"/>
    </row>
    <row r="2" spans="1:24" s="5" customFormat="1" ht="6" customHeight="1" x14ac:dyDescent="0.15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10.050000000000001" customHeight="1" x14ac:dyDescent="0.15">
      <c r="A3" s="4"/>
      <c r="B3" s="8" t="s">
        <v>221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67" t="s">
        <v>2</v>
      </c>
      <c r="G4" s="68"/>
      <c r="H4" s="69"/>
      <c r="I4" s="70" t="s">
        <v>3</v>
      </c>
      <c r="J4" s="71" t="s">
        <v>4</v>
      </c>
      <c r="K4" s="67" t="s">
        <v>5</v>
      </c>
      <c r="L4" s="72"/>
      <c r="N4" s="73" t="s">
        <v>6</v>
      </c>
      <c r="O4" s="83" t="s">
        <v>207</v>
      </c>
      <c r="P4" s="86" t="s">
        <v>6</v>
      </c>
      <c r="Q4" s="87"/>
      <c r="R4" s="14">
        <v>110598</v>
      </c>
      <c r="S4" s="15">
        <v>5</v>
      </c>
      <c r="T4" s="16">
        <f t="shared" ref="T4:T17" si="0">SUM(R4:S4)</f>
        <v>110603</v>
      </c>
      <c r="U4" s="17">
        <v>388166</v>
      </c>
      <c r="V4" s="17">
        <v>2218</v>
      </c>
      <c r="W4" s="14">
        <v>2657</v>
      </c>
      <c r="X4" s="16">
        <f t="shared" ref="X4:X48" si="1">SUM(T4:V4)</f>
        <v>500987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70"/>
      <c r="J5" s="71"/>
      <c r="K5" s="21" t="s">
        <v>11</v>
      </c>
      <c r="L5" s="24"/>
      <c r="N5" s="74"/>
      <c r="O5" s="84"/>
      <c r="P5" s="88" t="s">
        <v>12</v>
      </c>
      <c r="Q5" s="25" t="s">
        <v>13</v>
      </c>
      <c r="R5" s="26">
        <v>62128</v>
      </c>
      <c r="S5" s="27">
        <v>3</v>
      </c>
      <c r="T5" s="28">
        <f t="shared" si="0"/>
        <v>62131</v>
      </c>
      <c r="U5" s="29">
        <v>171061</v>
      </c>
      <c r="V5" s="29">
        <v>1136</v>
      </c>
      <c r="W5" s="26">
        <v>1065</v>
      </c>
      <c r="X5" s="28">
        <f t="shared" si="1"/>
        <v>234328</v>
      </c>
    </row>
    <row r="6" spans="1:24" s="13" customFormat="1" ht="7.5" customHeight="1" x14ac:dyDescent="0.2">
      <c r="A6" s="9"/>
      <c r="B6" s="73" t="s">
        <v>14</v>
      </c>
      <c r="C6" s="91" t="s">
        <v>15</v>
      </c>
      <c r="D6" s="92"/>
      <c r="E6" s="93"/>
      <c r="F6" s="14">
        <v>92389</v>
      </c>
      <c r="G6" s="15">
        <v>9</v>
      </c>
      <c r="H6" s="16">
        <f t="shared" ref="H6:H54" si="2">SUM(F6:G6)</f>
        <v>92398</v>
      </c>
      <c r="I6" s="17">
        <v>418599</v>
      </c>
      <c r="J6" s="17">
        <v>3623</v>
      </c>
      <c r="K6" s="14">
        <v>12248</v>
      </c>
      <c r="L6" s="16">
        <f t="shared" ref="L6:L54" si="3">SUM(H6:J6)</f>
        <v>514620</v>
      </c>
      <c r="N6" s="74"/>
      <c r="O6" s="84"/>
      <c r="P6" s="89"/>
      <c r="Q6" s="30" t="s">
        <v>16</v>
      </c>
      <c r="R6" s="26">
        <v>31487</v>
      </c>
      <c r="S6" s="27">
        <v>2</v>
      </c>
      <c r="T6" s="28">
        <f t="shared" si="0"/>
        <v>31489</v>
      </c>
      <c r="U6" s="29">
        <v>78755</v>
      </c>
      <c r="V6" s="29">
        <v>334</v>
      </c>
      <c r="W6" s="26">
        <v>528</v>
      </c>
      <c r="X6" s="28">
        <f t="shared" si="1"/>
        <v>110578</v>
      </c>
    </row>
    <row r="7" spans="1:24" s="13" customFormat="1" ht="7.5" customHeight="1" x14ac:dyDescent="0.2">
      <c r="A7" s="9"/>
      <c r="B7" s="74"/>
      <c r="C7" s="94" t="s">
        <v>17</v>
      </c>
      <c r="D7" s="95"/>
      <c r="E7" s="80"/>
      <c r="F7" s="26">
        <v>28639</v>
      </c>
      <c r="G7" s="27">
        <v>2</v>
      </c>
      <c r="H7" s="28">
        <f t="shared" si="2"/>
        <v>28641</v>
      </c>
      <c r="I7" s="29">
        <v>96919</v>
      </c>
      <c r="J7" s="29">
        <v>543</v>
      </c>
      <c r="K7" s="26">
        <v>1164</v>
      </c>
      <c r="L7" s="28">
        <f t="shared" si="3"/>
        <v>126103</v>
      </c>
      <c r="N7" s="74"/>
      <c r="O7" s="85"/>
      <c r="P7" s="90"/>
      <c r="Q7" s="30" t="s">
        <v>10</v>
      </c>
      <c r="R7" s="26">
        <f>SUM(R5:R6)</f>
        <v>93615</v>
      </c>
      <c r="S7" s="27">
        <f>SUM(S5:S6)</f>
        <v>5</v>
      </c>
      <c r="T7" s="28">
        <f t="shared" si="0"/>
        <v>93620</v>
      </c>
      <c r="U7" s="29">
        <f t="shared" ref="U7:W7" si="4">SUM(U5:U6)</f>
        <v>249816</v>
      </c>
      <c r="V7" s="29">
        <f t="shared" si="4"/>
        <v>1470</v>
      </c>
      <c r="W7" s="26">
        <f t="shared" si="4"/>
        <v>1593</v>
      </c>
      <c r="X7" s="28">
        <f t="shared" si="1"/>
        <v>344906</v>
      </c>
    </row>
    <row r="8" spans="1:24" s="13" customFormat="1" ht="7.5" customHeight="1" x14ac:dyDescent="0.2">
      <c r="A8" s="9"/>
      <c r="B8" s="74"/>
      <c r="C8" s="94" t="s">
        <v>18</v>
      </c>
      <c r="D8" s="95"/>
      <c r="E8" s="80"/>
      <c r="F8" s="26">
        <v>42300</v>
      </c>
      <c r="G8" s="27">
        <v>4</v>
      </c>
      <c r="H8" s="28">
        <f t="shared" si="2"/>
        <v>42304</v>
      </c>
      <c r="I8" s="29">
        <v>124851</v>
      </c>
      <c r="J8" s="29">
        <v>829</v>
      </c>
      <c r="K8" s="26">
        <v>1908</v>
      </c>
      <c r="L8" s="28">
        <f>SUM(H8:J8)</f>
        <v>167984</v>
      </c>
      <c r="N8" s="74"/>
      <c r="O8" s="96" t="s">
        <v>19</v>
      </c>
      <c r="P8" s="97"/>
      <c r="Q8" s="98"/>
      <c r="R8" s="26">
        <v>84166</v>
      </c>
      <c r="S8" s="27">
        <v>10</v>
      </c>
      <c r="T8" s="28">
        <f t="shared" si="0"/>
        <v>84176</v>
      </c>
      <c r="U8" s="29">
        <v>294057</v>
      </c>
      <c r="V8" s="29">
        <v>1280</v>
      </c>
      <c r="W8" s="26">
        <v>2177</v>
      </c>
      <c r="X8" s="28">
        <f t="shared" si="1"/>
        <v>379513</v>
      </c>
    </row>
    <row r="9" spans="1:24" s="13" customFormat="1" ht="7.5" customHeight="1" x14ac:dyDescent="0.2">
      <c r="A9" s="9"/>
      <c r="B9" s="74"/>
      <c r="C9" s="99" t="s">
        <v>20</v>
      </c>
      <c r="D9" s="79" t="s">
        <v>21</v>
      </c>
      <c r="E9" s="80"/>
      <c r="F9" s="26">
        <v>22258</v>
      </c>
      <c r="G9" s="27">
        <v>2</v>
      </c>
      <c r="H9" s="28">
        <f t="shared" si="2"/>
        <v>22260</v>
      </c>
      <c r="I9" s="29">
        <v>56852</v>
      </c>
      <c r="J9" s="29">
        <v>313</v>
      </c>
      <c r="K9" s="26">
        <v>598</v>
      </c>
      <c r="L9" s="28">
        <f t="shared" si="3"/>
        <v>79425</v>
      </c>
      <c r="N9" s="74"/>
      <c r="O9" s="100" t="s">
        <v>22</v>
      </c>
      <c r="P9" s="97" t="s">
        <v>23</v>
      </c>
      <c r="Q9" s="98"/>
      <c r="R9" s="26">
        <v>55152</v>
      </c>
      <c r="S9" s="27">
        <v>5</v>
      </c>
      <c r="T9" s="28">
        <f t="shared" si="0"/>
        <v>55157</v>
      </c>
      <c r="U9" s="29">
        <v>153613</v>
      </c>
      <c r="V9" s="29">
        <v>785</v>
      </c>
      <c r="W9" s="26">
        <v>1083</v>
      </c>
      <c r="X9" s="28">
        <f t="shared" si="1"/>
        <v>209555</v>
      </c>
    </row>
    <row r="10" spans="1:24" s="13" customFormat="1" ht="7.5" customHeight="1" x14ac:dyDescent="0.2">
      <c r="A10" s="9"/>
      <c r="B10" s="74"/>
      <c r="C10" s="84"/>
      <c r="D10" s="97" t="s">
        <v>24</v>
      </c>
      <c r="E10" s="98"/>
      <c r="F10" s="26">
        <v>6499</v>
      </c>
      <c r="G10" s="27">
        <v>1</v>
      </c>
      <c r="H10" s="28">
        <f>SUM(F10:G10)</f>
        <v>6500</v>
      </c>
      <c r="I10" s="29">
        <v>37866</v>
      </c>
      <c r="J10" s="29">
        <v>191</v>
      </c>
      <c r="K10" s="26">
        <v>460</v>
      </c>
      <c r="L10" s="28">
        <f>SUM(H10:J10)</f>
        <v>44557</v>
      </c>
      <c r="N10" s="74"/>
      <c r="O10" s="100"/>
      <c r="P10" s="97" t="s">
        <v>25</v>
      </c>
      <c r="Q10" s="98"/>
      <c r="R10" s="26">
        <v>28895</v>
      </c>
      <c r="S10" s="27">
        <v>9</v>
      </c>
      <c r="T10" s="28">
        <f t="shared" si="0"/>
        <v>28904</v>
      </c>
      <c r="U10" s="26">
        <v>131172</v>
      </c>
      <c r="V10" s="26">
        <v>743</v>
      </c>
      <c r="W10" s="26">
        <v>1648</v>
      </c>
      <c r="X10" s="28">
        <f t="shared" si="1"/>
        <v>160819</v>
      </c>
    </row>
    <row r="11" spans="1:24" s="13" customFormat="1" ht="7.5" customHeight="1" x14ac:dyDescent="0.2">
      <c r="A11" s="9"/>
      <c r="B11" s="74"/>
      <c r="C11" s="85"/>
      <c r="D11" s="97" t="s">
        <v>10</v>
      </c>
      <c r="E11" s="98"/>
      <c r="F11" s="26">
        <f>SUM(F9:F10)</f>
        <v>28757</v>
      </c>
      <c r="G11" s="27">
        <f>SUM(G9:G10)</f>
        <v>3</v>
      </c>
      <c r="H11" s="28">
        <f>SUM(F11:G11)</f>
        <v>28760</v>
      </c>
      <c r="I11" s="29">
        <f t="shared" ref="I11:K11" si="5">SUM(I9:I10)</f>
        <v>94718</v>
      </c>
      <c r="J11" s="29">
        <f t="shared" si="5"/>
        <v>504</v>
      </c>
      <c r="K11" s="26">
        <f t="shared" si="5"/>
        <v>1058</v>
      </c>
      <c r="L11" s="28">
        <f>SUM(H11:J11)</f>
        <v>123982</v>
      </c>
      <c r="N11" s="74"/>
      <c r="O11" s="100"/>
      <c r="P11" s="97" t="s">
        <v>10</v>
      </c>
      <c r="Q11" s="98"/>
      <c r="R11" s="26">
        <f>SUM(R9:R10)</f>
        <v>84047</v>
      </c>
      <c r="S11" s="27">
        <f>SUM(S9:S10)</f>
        <v>14</v>
      </c>
      <c r="T11" s="28">
        <f t="shared" si="0"/>
        <v>84061</v>
      </c>
      <c r="U11" s="29">
        <f t="shared" ref="U11:W11" si="6">SUM(U9:U10)</f>
        <v>284785</v>
      </c>
      <c r="V11" s="29">
        <f t="shared" si="6"/>
        <v>1528</v>
      </c>
      <c r="W11" s="26">
        <f t="shared" si="6"/>
        <v>2731</v>
      </c>
      <c r="X11" s="28">
        <f t="shared" si="1"/>
        <v>370374</v>
      </c>
    </row>
    <row r="12" spans="1:24" s="13" customFormat="1" ht="7.5" customHeight="1" x14ac:dyDescent="0.2">
      <c r="A12" s="9"/>
      <c r="B12" s="74"/>
      <c r="C12" s="76" t="s">
        <v>26</v>
      </c>
      <c r="D12" s="79" t="s">
        <v>27</v>
      </c>
      <c r="E12" s="80"/>
      <c r="F12" s="26">
        <v>16161</v>
      </c>
      <c r="G12" s="27">
        <v>1</v>
      </c>
      <c r="H12" s="28">
        <f t="shared" si="2"/>
        <v>16162</v>
      </c>
      <c r="I12" s="29">
        <v>58728</v>
      </c>
      <c r="J12" s="29">
        <v>291</v>
      </c>
      <c r="K12" s="26">
        <v>678</v>
      </c>
      <c r="L12" s="28">
        <f t="shared" si="3"/>
        <v>75181</v>
      </c>
      <c r="N12" s="74"/>
      <c r="O12" s="100" t="s">
        <v>208</v>
      </c>
      <c r="P12" s="97" t="s">
        <v>29</v>
      </c>
      <c r="Q12" s="98"/>
      <c r="R12" s="26">
        <v>151499</v>
      </c>
      <c r="S12" s="27">
        <v>27</v>
      </c>
      <c r="T12" s="28">
        <f t="shared" si="0"/>
        <v>151526</v>
      </c>
      <c r="U12" s="29">
        <v>297773</v>
      </c>
      <c r="V12" s="29">
        <v>2055</v>
      </c>
      <c r="W12" s="26">
        <v>2574</v>
      </c>
      <c r="X12" s="28">
        <f t="shared" si="1"/>
        <v>451354</v>
      </c>
    </row>
    <row r="13" spans="1:24" s="13" customFormat="1" ht="7.5" customHeight="1" x14ac:dyDescent="0.2">
      <c r="A13" s="9"/>
      <c r="B13" s="74"/>
      <c r="C13" s="77"/>
      <c r="D13" s="79" t="s">
        <v>30</v>
      </c>
      <c r="E13" s="80"/>
      <c r="F13" s="26">
        <v>5726</v>
      </c>
      <c r="G13" s="27">
        <v>1</v>
      </c>
      <c r="H13" s="28">
        <f t="shared" si="2"/>
        <v>5727</v>
      </c>
      <c r="I13" s="29">
        <v>10323</v>
      </c>
      <c r="J13" s="29">
        <v>70</v>
      </c>
      <c r="K13" s="26">
        <v>142</v>
      </c>
      <c r="L13" s="28">
        <f t="shared" si="3"/>
        <v>16120</v>
      </c>
      <c r="N13" s="74"/>
      <c r="O13" s="100"/>
      <c r="P13" s="101" t="s">
        <v>32</v>
      </c>
      <c r="Q13" s="30" t="s">
        <v>32</v>
      </c>
      <c r="R13" s="31">
        <v>82791</v>
      </c>
      <c r="S13" s="32">
        <v>13</v>
      </c>
      <c r="T13" s="28">
        <f t="shared" si="0"/>
        <v>82804</v>
      </c>
      <c r="U13" s="33">
        <v>165208</v>
      </c>
      <c r="V13" s="33">
        <v>1151</v>
      </c>
      <c r="W13" s="31">
        <v>1697</v>
      </c>
      <c r="X13" s="28">
        <f t="shared" si="1"/>
        <v>249163</v>
      </c>
    </row>
    <row r="14" spans="1:24" s="13" customFormat="1" ht="7.5" customHeight="1" x14ac:dyDescent="0.2">
      <c r="A14" s="9"/>
      <c r="B14" s="74"/>
      <c r="C14" s="78"/>
      <c r="D14" s="97" t="s">
        <v>10</v>
      </c>
      <c r="E14" s="98"/>
      <c r="F14" s="26">
        <f>SUM(F12:F13)</f>
        <v>21887</v>
      </c>
      <c r="G14" s="27">
        <f>SUM(G12:G13)</f>
        <v>2</v>
      </c>
      <c r="H14" s="28">
        <f t="shared" si="2"/>
        <v>21889</v>
      </c>
      <c r="I14" s="29">
        <f t="shared" ref="I14:J14" si="7">SUM(I12:I13)</f>
        <v>69051</v>
      </c>
      <c r="J14" s="29">
        <f t="shared" si="7"/>
        <v>361</v>
      </c>
      <c r="K14" s="26">
        <f>SUM(K12:K13)</f>
        <v>820</v>
      </c>
      <c r="L14" s="28">
        <f t="shared" si="3"/>
        <v>91301</v>
      </c>
      <c r="N14" s="74"/>
      <c r="O14" s="100"/>
      <c r="P14" s="102"/>
      <c r="Q14" s="30" t="s">
        <v>33</v>
      </c>
      <c r="R14" s="31">
        <v>25925</v>
      </c>
      <c r="S14" s="32">
        <v>7</v>
      </c>
      <c r="T14" s="28">
        <f t="shared" si="0"/>
        <v>25932</v>
      </c>
      <c r="U14" s="33">
        <v>59002</v>
      </c>
      <c r="V14" s="33">
        <v>354</v>
      </c>
      <c r="W14" s="31">
        <v>490</v>
      </c>
      <c r="X14" s="28">
        <f t="shared" si="1"/>
        <v>85288</v>
      </c>
    </row>
    <row r="15" spans="1:24" s="13" customFormat="1" ht="7.5" customHeight="1" x14ac:dyDescent="0.2">
      <c r="A15" s="9"/>
      <c r="B15" s="74"/>
      <c r="C15" s="99" t="s">
        <v>209</v>
      </c>
      <c r="D15" s="79" t="s">
        <v>210</v>
      </c>
      <c r="E15" s="80"/>
      <c r="F15" s="26">
        <v>8680</v>
      </c>
      <c r="G15" s="27">
        <v>1</v>
      </c>
      <c r="H15" s="28">
        <f t="shared" si="2"/>
        <v>8681</v>
      </c>
      <c r="I15" s="29">
        <v>41194</v>
      </c>
      <c r="J15" s="29">
        <v>193</v>
      </c>
      <c r="K15" s="26">
        <v>573</v>
      </c>
      <c r="L15" s="28">
        <f t="shared" si="3"/>
        <v>50068</v>
      </c>
      <c r="N15" s="74"/>
      <c r="O15" s="100"/>
      <c r="P15" s="102"/>
      <c r="Q15" s="30" t="s">
        <v>211</v>
      </c>
      <c r="R15" s="31">
        <v>15280</v>
      </c>
      <c r="S15" s="32">
        <v>1</v>
      </c>
      <c r="T15" s="28">
        <f t="shared" si="0"/>
        <v>15281</v>
      </c>
      <c r="U15" s="33">
        <v>34651</v>
      </c>
      <c r="V15" s="33">
        <v>163</v>
      </c>
      <c r="W15" s="31">
        <v>279</v>
      </c>
      <c r="X15" s="28">
        <f t="shared" si="1"/>
        <v>50095</v>
      </c>
    </row>
    <row r="16" spans="1:24" s="13" customFormat="1" ht="7.5" customHeight="1" x14ac:dyDescent="0.2">
      <c r="A16" s="9"/>
      <c r="B16" s="74"/>
      <c r="C16" s="84"/>
      <c r="D16" s="95" t="s">
        <v>212</v>
      </c>
      <c r="E16" s="80"/>
      <c r="F16" s="26">
        <v>18300</v>
      </c>
      <c r="G16" s="27">
        <v>2</v>
      </c>
      <c r="H16" s="28">
        <f>SUM(F16:G16)</f>
        <v>18302</v>
      </c>
      <c r="I16" s="29">
        <v>39158</v>
      </c>
      <c r="J16" s="29">
        <v>210</v>
      </c>
      <c r="K16" s="26">
        <v>460</v>
      </c>
      <c r="L16" s="28">
        <f t="shared" si="3"/>
        <v>57670</v>
      </c>
      <c r="N16" s="74"/>
      <c r="O16" s="100"/>
      <c r="P16" s="102"/>
      <c r="Q16" s="30" t="s">
        <v>213</v>
      </c>
      <c r="R16" s="31">
        <v>28111</v>
      </c>
      <c r="S16" s="32">
        <v>7</v>
      </c>
      <c r="T16" s="28">
        <f t="shared" si="0"/>
        <v>28118</v>
      </c>
      <c r="U16" s="33">
        <v>48585</v>
      </c>
      <c r="V16" s="33">
        <v>385</v>
      </c>
      <c r="W16" s="31">
        <v>396</v>
      </c>
      <c r="X16" s="28">
        <f>SUM(T16:V16)</f>
        <v>77088</v>
      </c>
    </row>
    <row r="17" spans="1:24" s="13" customFormat="1" ht="7.5" customHeight="1" x14ac:dyDescent="0.2">
      <c r="A17" s="9"/>
      <c r="B17" s="74"/>
      <c r="C17" s="85"/>
      <c r="D17" s="95" t="s">
        <v>10</v>
      </c>
      <c r="E17" s="80"/>
      <c r="F17" s="26">
        <f>SUM(F15:F16)</f>
        <v>26980</v>
      </c>
      <c r="G17" s="27">
        <f>SUM(G15:G16)</f>
        <v>3</v>
      </c>
      <c r="H17" s="28">
        <f t="shared" si="2"/>
        <v>26983</v>
      </c>
      <c r="I17" s="29">
        <f t="shared" ref="I17:K17" si="8">SUM(I15:I16)</f>
        <v>80352</v>
      </c>
      <c r="J17" s="29">
        <f t="shared" si="8"/>
        <v>403</v>
      </c>
      <c r="K17" s="26">
        <f t="shared" si="8"/>
        <v>1033</v>
      </c>
      <c r="L17" s="28">
        <f t="shared" si="3"/>
        <v>107738</v>
      </c>
      <c r="N17" s="74"/>
      <c r="O17" s="100"/>
      <c r="P17" s="102"/>
      <c r="Q17" s="30" t="s">
        <v>10</v>
      </c>
      <c r="R17" s="26">
        <f>SUM(R13:R16)</f>
        <v>152107</v>
      </c>
      <c r="S17" s="27">
        <f>SUM(S13:S16)</f>
        <v>28</v>
      </c>
      <c r="T17" s="28">
        <f t="shared" si="0"/>
        <v>152135</v>
      </c>
      <c r="U17" s="29">
        <f>SUM(U13:U16)</f>
        <v>307446</v>
      </c>
      <c r="V17" s="29">
        <f>SUM(V13:V16)</f>
        <v>2053</v>
      </c>
      <c r="W17" s="26">
        <f>SUM(W13:W16)</f>
        <v>2862</v>
      </c>
      <c r="X17" s="28">
        <f>SUM(T17:V17)</f>
        <v>461634</v>
      </c>
    </row>
    <row r="18" spans="1:24" s="13" customFormat="1" ht="7.5" customHeight="1" x14ac:dyDescent="0.2">
      <c r="A18" s="9"/>
      <c r="B18" s="74"/>
      <c r="C18" s="76" t="s">
        <v>35</v>
      </c>
      <c r="D18" s="79" t="s">
        <v>36</v>
      </c>
      <c r="E18" s="80"/>
      <c r="F18" s="26">
        <v>22381</v>
      </c>
      <c r="G18" s="27">
        <v>2</v>
      </c>
      <c r="H18" s="28">
        <f t="shared" si="2"/>
        <v>22383</v>
      </c>
      <c r="I18" s="29">
        <v>59224</v>
      </c>
      <c r="J18" s="29">
        <v>373</v>
      </c>
      <c r="K18" s="26">
        <v>655</v>
      </c>
      <c r="L18" s="28">
        <f t="shared" si="3"/>
        <v>81980</v>
      </c>
      <c r="N18" s="75"/>
      <c r="O18" s="103" t="s">
        <v>37</v>
      </c>
      <c r="P18" s="104"/>
      <c r="Q18" s="105"/>
      <c r="R18" s="34">
        <f>SUM(R4,R11:R12,R17,R7:R8)</f>
        <v>676032</v>
      </c>
      <c r="S18" s="35">
        <f>SUM(S4,S11:S12,S17,S7:S8)</f>
        <v>89</v>
      </c>
      <c r="T18" s="36">
        <f t="shared" ref="T18" si="9">SUM(R18:S18)</f>
        <v>676121</v>
      </c>
      <c r="U18" s="34">
        <f>SUM(U4,U11:U12,U17,U7:U8)</f>
        <v>1822043</v>
      </c>
      <c r="V18" s="34">
        <f>SUM(V4,V11:V12,V17,V7:V8)</f>
        <v>10604</v>
      </c>
      <c r="W18" s="34">
        <f>SUM(W4,W11:W12,W17,W7:W8)</f>
        <v>14594</v>
      </c>
      <c r="X18" s="36">
        <f t="shared" ref="X18" si="10">SUM(T18:V18)</f>
        <v>2508768</v>
      </c>
    </row>
    <row r="19" spans="1:24" s="13" customFormat="1" ht="7.5" customHeight="1" x14ac:dyDescent="0.2">
      <c r="A19" s="9"/>
      <c r="B19" s="74"/>
      <c r="C19" s="77"/>
      <c r="D19" s="79" t="s">
        <v>30</v>
      </c>
      <c r="E19" s="80"/>
      <c r="F19" s="26">
        <v>2800</v>
      </c>
      <c r="G19" s="27">
        <v>0</v>
      </c>
      <c r="H19" s="28">
        <f t="shared" si="2"/>
        <v>2800</v>
      </c>
      <c r="I19" s="29">
        <v>4250</v>
      </c>
      <c r="J19" s="29">
        <v>39</v>
      </c>
      <c r="K19" s="26">
        <v>55</v>
      </c>
      <c r="L19" s="28">
        <f t="shared" si="3"/>
        <v>7089</v>
      </c>
      <c r="N19" s="73" t="s">
        <v>38</v>
      </c>
      <c r="O19" s="91" t="s">
        <v>39</v>
      </c>
      <c r="P19" s="92"/>
      <c r="Q19" s="93"/>
      <c r="R19" s="26">
        <v>78836</v>
      </c>
      <c r="S19" s="27">
        <v>4</v>
      </c>
      <c r="T19" s="28">
        <f t="shared" ref="T19:T82" si="11">SUM(R19:S19)</f>
        <v>78840</v>
      </c>
      <c r="U19" s="29">
        <v>211957</v>
      </c>
      <c r="V19" s="29">
        <v>1182</v>
      </c>
      <c r="W19" s="26">
        <v>1419</v>
      </c>
      <c r="X19" s="28">
        <f t="shared" si="1"/>
        <v>291979</v>
      </c>
    </row>
    <row r="20" spans="1:24" s="13" customFormat="1" ht="7.5" customHeight="1" x14ac:dyDescent="0.2">
      <c r="A20" s="9"/>
      <c r="B20" s="74"/>
      <c r="C20" s="78"/>
      <c r="D20" s="97" t="s">
        <v>10</v>
      </c>
      <c r="E20" s="98"/>
      <c r="F20" s="26">
        <f>SUM(F18:F19)</f>
        <v>25181</v>
      </c>
      <c r="G20" s="27">
        <f>SUM(G18:G19)</f>
        <v>2</v>
      </c>
      <c r="H20" s="28">
        <f t="shared" si="2"/>
        <v>25183</v>
      </c>
      <c r="I20" s="29">
        <f t="shared" ref="I20:K20" si="12">SUM(I18:I19)</f>
        <v>63474</v>
      </c>
      <c r="J20" s="29">
        <f t="shared" si="12"/>
        <v>412</v>
      </c>
      <c r="K20" s="26">
        <f t="shared" si="12"/>
        <v>710</v>
      </c>
      <c r="L20" s="28">
        <f t="shared" si="3"/>
        <v>89069</v>
      </c>
      <c r="N20" s="74"/>
      <c r="O20" s="99" t="s">
        <v>40</v>
      </c>
      <c r="P20" s="79" t="s">
        <v>41</v>
      </c>
      <c r="Q20" s="80"/>
      <c r="R20" s="26">
        <v>150930</v>
      </c>
      <c r="S20" s="27">
        <v>28</v>
      </c>
      <c r="T20" s="28">
        <f t="shared" si="11"/>
        <v>150958</v>
      </c>
      <c r="U20" s="29">
        <v>480107</v>
      </c>
      <c r="V20" s="29">
        <v>2411</v>
      </c>
      <c r="W20" s="26">
        <v>4381</v>
      </c>
      <c r="X20" s="28">
        <f t="shared" si="1"/>
        <v>633476</v>
      </c>
    </row>
    <row r="21" spans="1:24" s="13" customFormat="1" ht="7.5" customHeight="1" x14ac:dyDescent="0.2">
      <c r="A21" s="9"/>
      <c r="B21" s="75"/>
      <c r="C21" s="103" t="s">
        <v>37</v>
      </c>
      <c r="D21" s="104"/>
      <c r="E21" s="105"/>
      <c r="F21" s="34">
        <f>SUM(F6:F8,F11,F14,F17,F20)</f>
        <v>266133</v>
      </c>
      <c r="G21" s="37">
        <f>SUM(G6:G8,G11,G14,G17,G20)</f>
        <v>25</v>
      </c>
      <c r="H21" s="36">
        <f>SUM(F21:G21)</f>
        <v>266158</v>
      </c>
      <c r="I21" s="38">
        <f>SUM(I6:I8,I11,I14,I17,I20)</f>
        <v>947964</v>
      </c>
      <c r="J21" s="38">
        <f>SUM(J6:J8,J11,J14,J17,J20)</f>
        <v>6675</v>
      </c>
      <c r="K21" s="34">
        <f>SUM(K6:K8,K11,K14,K17,K20)</f>
        <v>18941</v>
      </c>
      <c r="L21" s="36">
        <f>SUM(H21:J21)</f>
        <v>1220797</v>
      </c>
      <c r="N21" s="74"/>
      <c r="O21" s="84"/>
      <c r="P21" s="79" t="s">
        <v>42</v>
      </c>
      <c r="Q21" s="80"/>
      <c r="R21" s="26">
        <v>22446</v>
      </c>
      <c r="S21" s="27">
        <v>5</v>
      </c>
      <c r="T21" s="28">
        <f t="shared" si="11"/>
        <v>22451</v>
      </c>
      <c r="U21" s="29">
        <v>39337</v>
      </c>
      <c r="V21" s="29">
        <v>279</v>
      </c>
      <c r="W21" s="26">
        <v>276</v>
      </c>
      <c r="X21" s="28">
        <f t="shared" si="1"/>
        <v>62067</v>
      </c>
    </row>
    <row r="22" spans="1:24" s="13" customFormat="1" ht="7.5" customHeight="1" x14ac:dyDescent="0.2">
      <c r="A22" s="9"/>
      <c r="B22" s="73" t="s">
        <v>43</v>
      </c>
      <c r="C22" s="83" t="s">
        <v>214</v>
      </c>
      <c r="D22" s="101" t="s">
        <v>45</v>
      </c>
      <c r="E22" s="30" t="s">
        <v>46</v>
      </c>
      <c r="F22" s="26">
        <v>64287</v>
      </c>
      <c r="G22" s="27">
        <v>3</v>
      </c>
      <c r="H22" s="28">
        <f t="shared" si="2"/>
        <v>64290</v>
      </c>
      <c r="I22" s="29">
        <v>158604</v>
      </c>
      <c r="J22" s="29">
        <v>1163</v>
      </c>
      <c r="K22" s="26">
        <v>1272</v>
      </c>
      <c r="L22" s="28">
        <f t="shared" si="3"/>
        <v>224057</v>
      </c>
      <c r="N22" s="74"/>
      <c r="O22" s="85"/>
      <c r="P22" s="79" t="s">
        <v>10</v>
      </c>
      <c r="Q22" s="80"/>
      <c r="R22" s="26">
        <f>SUM(R20:R21)</f>
        <v>173376</v>
      </c>
      <c r="S22" s="27">
        <f>SUM(S20:S21)</f>
        <v>33</v>
      </c>
      <c r="T22" s="28">
        <f t="shared" si="11"/>
        <v>173409</v>
      </c>
      <c r="U22" s="29">
        <f t="shared" ref="U22:W22" si="13">SUM(U20:U21)</f>
        <v>519444</v>
      </c>
      <c r="V22" s="29">
        <f t="shared" si="13"/>
        <v>2690</v>
      </c>
      <c r="W22" s="26">
        <f t="shared" si="13"/>
        <v>4657</v>
      </c>
      <c r="X22" s="28">
        <f t="shared" si="1"/>
        <v>695543</v>
      </c>
    </row>
    <row r="23" spans="1:24" s="13" customFormat="1" ht="7.5" customHeight="1" x14ac:dyDescent="0.2">
      <c r="A23" s="9"/>
      <c r="B23" s="74"/>
      <c r="C23" s="84"/>
      <c r="D23" s="102"/>
      <c r="E23" s="30" t="s">
        <v>47</v>
      </c>
      <c r="F23" s="26">
        <v>18789</v>
      </c>
      <c r="G23" s="27">
        <v>0</v>
      </c>
      <c r="H23" s="28">
        <f t="shared" si="2"/>
        <v>18789</v>
      </c>
      <c r="I23" s="29">
        <v>46822</v>
      </c>
      <c r="J23" s="29">
        <v>323</v>
      </c>
      <c r="K23" s="26">
        <v>345</v>
      </c>
      <c r="L23" s="28">
        <f t="shared" si="3"/>
        <v>65934</v>
      </c>
      <c r="N23" s="74"/>
      <c r="O23" s="99" t="s">
        <v>48</v>
      </c>
      <c r="P23" s="79" t="s">
        <v>49</v>
      </c>
      <c r="Q23" s="80"/>
      <c r="R23" s="26">
        <v>75728</v>
      </c>
      <c r="S23" s="27">
        <v>17</v>
      </c>
      <c r="T23" s="28">
        <f t="shared" si="11"/>
        <v>75745</v>
      </c>
      <c r="U23" s="29">
        <v>272036</v>
      </c>
      <c r="V23" s="29">
        <v>1238</v>
      </c>
      <c r="W23" s="26">
        <v>2425</v>
      </c>
      <c r="X23" s="28">
        <f t="shared" si="1"/>
        <v>349019</v>
      </c>
    </row>
    <row r="24" spans="1:24" s="13" customFormat="1" ht="7.5" customHeight="1" x14ac:dyDescent="0.2">
      <c r="A24" s="9"/>
      <c r="B24" s="74"/>
      <c r="C24" s="84"/>
      <c r="D24" s="102"/>
      <c r="E24" s="30" t="s">
        <v>10</v>
      </c>
      <c r="F24" s="26">
        <f>SUM(F22:F23)</f>
        <v>83076</v>
      </c>
      <c r="G24" s="27">
        <f>SUM(G22:G23)</f>
        <v>3</v>
      </c>
      <c r="H24" s="28">
        <f t="shared" si="2"/>
        <v>83079</v>
      </c>
      <c r="I24" s="29">
        <f t="shared" ref="I24:K24" si="14">SUM(I22:I23)</f>
        <v>205426</v>
      </c>
      <c r="J24" s="29">
        <f t="shared" si="14"/>
        <v>1486</v>
      </c>
      <c r="K24" s="26">
        <f t="shared" si="14"/>
        <v>1617</v>
      </c>
      <c r="L24" s="28">
        <f t="shared" si="3"/>
        <v>289991</v>
      </c>
      <c r="N24" s="74"/>
      <c r="O24" s="84"/>
      <c r="P24" s="79" t="s">
        <v>50</v>
      </c>
      <c r="Q24" s="80"/>
      <c r="R24" s="31">
        <v>103170</v>
      </c>
      <c r="S24" s="32">
        <v>18</v>
      </c>
      <c r="T24" s="39">
        <f t="shared" si="11"/>
        <v>103188</v>
      </c>
      <c r="U24" s="33">
        <v>370421</v>
      </c>
      <c r="V24" s="33">
        <v>1325</v>
      </c>
      <c r="W24" s="31">
        <v>3616</v>
      </c>
      <c r="X24" s="39">
        <f t="shared" si="1"/>
        <v>474934</v>
      </c>
    </row>
    <row r="25" spans="1:24" s="13" customFormat="1" ht="7.5" customHeight="1" x14ac:dyDescent="0.2">
      <c r="A25" s="9"/>
      <c r="B25" s="74"/>
      <c r="C25" s="85"/>
      <c r="D25" s="79" t="s">
        <v>51</v>
      </c>
      <c r="E25" s="80"/>
      <c r="F25" s="26">
        <v>50950</v>
      </c>
      <c r="G25" s="27">
        <v>0</v>
      </c>
      <c r="H25" s="28">
        <f t="shared" si="2"/>
        <v>50950</v>
      </c>
      <c r="I25" s="29">
        <v>119630</v>
      </c>
      <c r="J25" s="29">
        <v>850</v>
      </c>
      <c r="K25" s="26">
        <v>942</v>
      </c>
      <c r="L25" s="28">
        <f t="shared" si="3"/>
        <v>171430</v>
      </c>
      <c r="N25" s="74"/>
      <c r="O25" s="84"/>
      <c r="P25" s="88" t="s">
        <v>52</v>
      </c>
      <c r="Q25" s="30" t="s">
        <v>52</v>
      </c>
      <c r="R25" s="31">
        <v>17430</v>
      </c>
      <c r="S25" s="32">
        <v>1</v>
      </c>
      <c r="T25" s="39">
        <f t="shared" si="11"/>
        <v>17431</v>
      </c>
      <c r="U25" s="33">
        <v>61418</v>
      </c>
      <c r="V25" s="33">
        <v>342</v>
      </c>
      <c r="W25" s="31">
        <v>732</v>
      </c>
      <c r="X25" s="39">
        <f t="shared" si="1"/>
        <v>79191</v>
      </c>
    </row>
    <row r="26" spans="1:24" s="13" customFormat="1" ht="7.5" customHeight="1" x14ac:dyDescent="0.2">
      <c r="A26" s="9"/>
      <c r="B26" s="74"/>
      <c r="C26" s="100" t="s">
        <v>215</v>
      </c>
      <c r="D26" s="106" t="s">
        <v>54</v>
      </c>
      <c r="E26" s="107"/>
      <c r="F26" s="26">
        <v>74581</v>
      </c>
      <c r="G26" s="27">
        <v>7</v>
      </c>
      <c r="H26" s="28">
        <f t="shared" si="2"/>
        <v>74588</v>
      </c>
      <c r="I26" s="29">
        <v>147151</v>
      </c>
      <c r="J26" s="29">
        <v>1000</v>
      </c>
      <c r="K26" s="26">
        <v>1199</v>
      </c>
      <c r="L26" s="28">
        <f t="shared" si="3"/>
        <v>222739</v>
      </c>
      <c r="N26" s="74"/>
      <c r="O26" s="84"/>
      <c r="P26" s="89"/>
      <c r="Q26" s="30" t="s">
        <v>55</v>
      </c>
      <c r="R26" s="31">
        <v>36886</v>
      </c>
      <c r="S26" s="32">
        <v>5</v>
      </c>
      <c r="T26" s="39">
        <f t="shared" si="11"/>
        <v>36891</v>
      </c>
      <c r="U26" s="33">
        <v>92135</v>
      </c>
      <c r="V26" s="33">
        <v>560</v>
      </c>
      <c r="W26" s="31">
        <v>755</v>
      </c>
      <c r="X26" s="39">
        <f t="shared" si="1"/>
        <v>129586</v>
      </c>
    </row>
    <row r="27" spans="1:24" s="13" customFormat="1" ht="7.5" customHeight="1" x14ac:dyDescent="0.2">
      <c r="A27" s="9"/>
      <c r="B27" s="74"/>
      <c r="C27" s="100"/>
      <c r="D27" s="79" t="s">
        <v>56</v>
      </c>
      <c r="E27" s="80"/>
      <c r="F27" s="26">
        <v>31063</v>
      </c>
      <c r="G27" s="27">
        <v>2</v>
      </c>
      <c r="H27" s="28">
        <f t="shared" si="2"/>
        <v>31065</v>
      </c>
      <c r="I27" s="29">
        <v>99862</v>
      </c>
      <c r="J27" s="29">
        <v>565</v>
      </c>
      <c r="K27" s="26">
        <v>1199</v>
      </c>
      <c r="L27" s="28">
        <f t="shared" si="3"/>
        <v>131492</v>
      </c>
      <c r="N27" s="74"/>
      <c r="O27" s="84"/>
      <c r="P27" s="89"/>
      <c r="Q27" s="30" t="s">
        <v>57</v>
      </c>
      <c r="R27" s="31">
        <v>42812</v>
      </c>
      <c r="S27" s="27">
        <v>10</v>
      </c>
      <c r="T27" s="28">
        <f t="shared" si="11"/>
        <v>42822</v>
      </c>
      <c r="U27" s="29">
        <v>145299</v>
      </c>
      <c r="V27" s="29">
        <v>686</v>
      </c>
      <c r="W27" s="26">
        <v>1099</v>
      </c>
      <c r="X27" s="28">
        <f t="shared" si="1"/>
        <v>188807</v>
      </c>
    </row>
    <row r="28" spans="1:24" s="13" customFormat="1" ht="7.5" customHeight="1" x14ac:dyDescent="0.2">
      <c r="A28" s="9"/>
      <c r="B28" s="74"/>
      <c r="C28" s="100"/>
      <c r="D28" s="79" t="s">
        <v>58</v>
      </c>
      <c r="E28" s="80"/>
      <c r="F28" s="26">
        <v>35300</v>
      </c>
      <c r="G28" s="27">
        <v>1</v>
      </c>
      <c r="H28" s="28">
        <f t="shared" si="2"/>
        <v>35301</v>
      </c>
      <c r="I28" s="29">
        <v>72804</v>
      </c>
      <c r="J28" s="29">
        <v>355</v>
      </c>
      <c r="K28" s="26">
        <v>440</v>
      </c>
      <c r="L28" s="28">
        <f t="shared" si="3"/>
        <v>108460</v>
      </c>
      <c r="N28" s="74"/>
      <c r="O28" s="85"/>
      <c r="P28" s="90"/>
      <c r="Q28" s="30" t="s">
        <v>10</v>
      </c>
      <c r="R28" s="26">
        <f>SUM(R25:R27)</f>
        <v>97128</v>
      </c>
      <c r="S28" s="27">
        <f>SUM(S25:S27)</f>
        <v>16</v>
      </c>
      <c r="T28" s="39">
        <f t="shared" si="11"/>
        <v>97144</v>
      </c>
      <c r="U28" s="29">
        <f t="shared" ref="U28:W28" si="15">SUM(U25:U27)</f>
        <v>298852</v>
      </c>
      <c r="V28" s="29">
        <f t="shared" si="15"/>
        <v>1588</v>
      </c>
      <c r="W28" s="26">
        <f t="shared" si="15"/>
        <v>2586</v>
      </c>
      <c r="X28" s="39">
        <f t="shared" si="1"/>
        <v>397584</v>
      </c>
    </row>
    <row r="29" spans="1:24" s="13" customFormat="1" ht="7.5" customHeight="1" x14ac:dyDescent="0.2">
      <c r="A29" s="9"/>
      <c r="B29" s="74"/>
      <c r="C29" s="100"/>
      <c r="D29" s="81" t="s">
        <v>10</v>
      </c>
      <c r="E29" s="82"/>
      <c r="F29" s="40">
        <f>SUM(F26:F28)</f>
        <v>140944</v>
      </c>
      <c r="G29" s="27">
        <f>SUM(G26:G28)</f>
        <v>10</v>
      </c>
      <c r="H29" s="28">
        <f t="shared" si="2"/>
        <v>140954</v>
      </c>
      <c r="I29" s="29">
        <f>SUM(I26:I28)</f>
        <v>319817</v>
      </c>
      <c r="J29" s="29">
        <f>SUM(J26:J28)</f>
        <v>1920</v>
      </c>
      <c r="K29" s="26">
        <f>SUM(K26:K28)</f>
        <v>2838</v>
      </c>
      <c r="L29" s="28">
        <f>SUM(H29:J29)</f>
        <v>462691</v>
      </c>
      <c r="N29" s="74"/>
      <c r="O29" s="99" t="s">
        <v>59</v>
      </c>
      <c r="P29" s="79" t="s">
        <v>60</v>
      </c>
      <c r="Q29" s="80"/>
      <c r="R29" s="26">
        <v>130784</v>
      </c>
      <c r="S29" s="27">
        <v>30</v>
      </c>
      <c r="T29" s="28">
        <f t="shared" si="11"/>
        <v>130814</v>
      </c>
      <c r="U29" s="29">
        <v>512674</v>
      </c>
      <c r="V29" s="29">
        <v>3535</v>
      </c>
      <c r="W29" s="26">
        <v>10850</v>
      </c>
      <c r="X29" s="39">
        <f t="shared" si="1"/>
        <v>647023</v>
      </c>
    </row>
    <row r="30" spans="1:24" s="13" customFormat="1" ht="7.5" customHeight="1" x14ac:dyDescent="0.2">
      <c r="A30" s="9"/>
      <c r="B30" s="74"/>
      <c r="C30" s="99" t="s">
        <v>61</v>
      </c>
      <c r="D30" s="79" t="s">
        <v>62</v>
      </c>
      <c r="E30" s="80"/>
      <c r="F30" s="26">
        <v>121462</v>
      </c>
      <c r="G30" s="27">
        <v>9</v>
      </c>
      <c r="H30" s="28">
        <f t="shared" si="2"/>
        <v>121471</v>
      </c>
      <c r="I30" s="29">
        <v>327123</v>
      </c>
      <c r="J30" s="29">
        <v>2556</v>
      </c>
      <c r="K30" s="26">
        <v>2805</v>
      </c>
      <c r="L30" s="28">
        <f t="shared" si="3"/>
        <v>451150</v>
      </c>
      <c r="N30" s="74"/>
      <c r="O30" s="84"/>
      <c r="P30" s="79" t="s">
        <v>63</v>
      </c>
      <c r="Q30" s="80"/>
      <c r="R30" s="26">
        <v>66504</v>
      </c>
      <c r="S30" s="27">
        <v>9</v>
      </c>
      <c r="T30" s="28">
        <f t="shared" si="11"/>
        <v>66513</v>
      </c>
      <c r="U30" s="29">
        <v>187312</v>
      </c>
      <c r="V30" s="29">
        <v>767</v>
      </c>
      <c r="W30" s="26">
        <v>1804</v>
      </c>
      <c r="X30" s="39">
        <f t="shared" si="1"/>
        <v>254592</v>
      </c>
    </row>
    <row r="31" spans="1:24" s="13" customFormat="1" ht="7.5" customHeight="1" x14ac:dyDescent="0.2">
      <c r="A31" s="9"/>
      <c r="B31" s="74"/>
      <c r="C31" s="84"/>
      <c r="D31" s="79" t="s">
        <v>64</v>
      </c>
      <c r="E31" s="80"/>
      <c r="F31" s="26">
        <v>33995</v>
      </c>
      <c r="G31" s="27">
        <v>3</v>
      </c>
      <c r="H31" s="28">
        <f t="shared" si="2"/>
        <v>33998</v>
      </c>
      <c r="I31" s="29">
        <v>159509</v>
      </c>
      <c r="J31" s="29">
        <v>950</v>
      </c>
      <c r="K31" s="26">
        <v>3393</v>
      </c>
      <c r="L31" s="28">
        <f t="shared" si="3"/>
        <v>194457</v>
      </c>
      <c r="N31" s="74"/>
      <c r="O31" s="84"/>
      <c r="P31" s="88" t="s">
        <v>65</v>
      </c>
      <c r="Q31" s="30" t="s">
        <v>65</v>
      </c>
      <c r="R31" s="26">
        <v>46598</v>
      </c>
      <c r="S31" s="27">
        <v>9</v>
      </c>
      <c r="T31" s="28">
        <f t="shared" si="11"/>
        <v>46607</v>
      </c>
      <c r="U31" s="29">
        <v>169216</v>
      </c>
      <c r="V31" s="29">
        <v>791</v>
      </c>
      <c r="W31" s="26">
        <v>2448</v>
      </c>
      <c r="X31" s="39">
        <f t="shared" si="1"/>
        <v>216614</v>
      </c>
    </row>
    <row r="32" spans="1:24" s="13" customFormat="1" ht="7.5" customHeight="1" x14ac:dyDescent="0.2">
      <c r="A32" s="9"/>
      <c r="B32" s="74"/>
      <c r="C32" s="85"/>
      <c r="D32" s="79" t="s">
        <v>10</v>
      </c>
      <c r="E32" s="80"/>
      <c r="F32" s="40">
        <f>SUM(F30:F31)</f>
        <v>155457</v>
      </c>
      <c r="G32" s="27">
        <f>SUM(G30:G31)</f>
        <v>12</v>
      </c>
      <c r="H32" s="28">
        <f t="shared" si="2"/>
        <v>155469</v>
      </c>
      <c r="I32" s="26">
        <f>SUM(I30:I31)</f>
        <v>486632</v>
      </c>
      <c r="J32" s="26">
        <f>SUM(J30:J31)</f>
        <v>3506</v>
      </c>
      <c r="K32" s="26">
        <f>SUM(K30:K31)</f>
        <v>6198</v>
      </c>
      <c r="L32" s="28">
        <f t="shared" si="3"/>
        <v>645607</v>
      </c>
      <c r="N32" s="74"/>
      <c r="O32" s="84"/>
      <c r="P32" s="89"/>
      <c r="Q32" s="30" t="s">
        <v>66</v>
      </c>
      <c r="R32" s="26">
        <v>23648</v>
      </c>
      <c r="S32" s="27">
        <v>5</v>
      </c>
      <c r="T32" s="28">
        <f t="shared" si="11"/>
        <v>23653</v>
      </c>
      <c r="U32" s="29">
        <v>93761</v>
      </c>
      <c r="V32" s="29">
        <v>376</v>
      </c>
      <c r="W32" s="26">
        <v>1253</v>
      </c>
      <c r="X32" s="39">
        <f t="shared" si="1"/>
        <v>117790</v>
      </c>
    </row>
    <row r="33" spans="1:24" s="13" customFormat="1" ht="7.5" customHeight="1" x14ac:dyDescent="0.2">
      <c r="A33" s="41"/>
      <c r="B33" s="74"/>
      <c r="C33" s="94" t="s">
        <v>67</v>
      </c>
      <c r="D33" s="95"/>
      <c r="E33" s="80"/>
      <c r="F33" s="26">
        <v>118141</v>
      </c>
      <c r="G33" s="27">
        <v>6</v>
      </c>
      <c r="H33" s="28">
        <f t="shared" si="2"/>
        <v>118147</v>
      </c>
      <c r="I33" s="29">
        <v>250475</v>
      </c>
      <c r="J33" s="29">
        <v>1922</v>
      </c>
      <c r="K33" s="26">
        <v>2041</v>
      </c>
      <c r="L33" s="28">
        <f t="shared" si="3"/>
        <v>370544</v>
      </c>
      <c r="N33" s="74"/>
      <c r="O33" s="84"/>
      <c r="P33" s="89"/>
      <c r="Q33" s="30" t="s">
        <v>68</v>
      </c>
      <c r="R33" s="40">
        <v>25541</v>
      </c>
      <c r="S33" s="27">
        <v>12</v>
      </c>
      <c r="T33" s="28">
        <f t="shared" si="11"/>
        <v>25553</v>
      </c>
      <c r="U33" s="26">
        <v>84638</v>
      </c>
      <c r="V33" s="26">
        <v>451</v>
      </c>
      <c r="W33" s="26">
        <v>1087</v>
      </c>
      <c r="X33" s="28">
        <f t="shared" si="1"/>
        <v>110642</v>
      </c>
    </row>
    <row r="34" spans="1:24" s="13" customFormat="1" ht="7.5" customHeight="1" x14ac:dyDescent="0.2">
      <c r="A34" s="42"/>
      <c r="B34" s="74"/>
      <c r="C34" s="99" t="s">
        <v>69</v>
      </c>
      <c r="D34" s="79" t="s">
        <v>70</v>
      </c>
      <c r="E34" s="80"/>
      <c r="F34" s="26">
        <v>90983</v>
      </c>
      <c r="G34" s="27">
        <v>7</v>
      </c>
      <c r="H34" s="28">
        <f t="shared" si="2"/>
        <v>90990</v>
      </c>
      <c r="I34" s="29">
        <v>212653</v>
      </c>
      <c r="J34" s="29">
        <v>1564</v>
      </c>
      <c r="K34" s="26">
        <v>1661</v>
      </c>
      <c r="L34" s="28">
        <f t="shared" si="3"/>
        <v>305207</v>
      </c>
      <c r="N34" s="74"/>
      <c r="O34" s="84"/>
      <c r="P34" s="90"/>
      <c r="Q34" s="30" t="s">
        <v>10</v>
      </c>
      <c r="R34" s="26">
        <f>SUM(R31:R33)</f>
        <v>95787</v>
      </c>
      <c r="S34" s="27">
        <f>SUM(S31:S33)</f>
        <v>26</v>
      </c>
      <c r="T34" s="28">
        <f t="shared" si="11"/>
        <v>95813</v>
      </c>
      <c r="U34" s="29">
        <f t="shared" ref="U34:W34" si="16">SUM(U31:U33)</f>
        <v>347615</v>
      </c>
      <c r="V34" s="29">
        <f t="shared" si="16"/>
        <v>1618</v>
      </c>
      <c r="W34" s="26">
        <f t="shared" si="16"/>
        <v>4788</v>
      </c>
      <c r="X34" s="39">
        <f t="shared" si="1"/>
        <v>445046</v>
      </c>
    </row>
    <row r="35" spans="1:24" s="13" customFormat="1" ht="7.5" customHeight="1" x14ac:dyDescent="0.2">
      <c r="A35" s="42"/>
      <c r="B35" s="74"/>
      <c r="C35" s="85"/>
      <c r="D35" s="79" t="s">
        <v>71</v>
      </c>
      <c r="E35" s="80"/>
      <c r="F35" s="26">
        <v>32194</v>
      </c>
      <c r="G35" s="27">
        <v>2</v>
      </c>
      <c r="H35" s="28">
        <f t="shared" si="2"/>
        <v>32196</v>
      </c>
      <c r="I35" s="29">
        <v>75535</v>
      </c>
      <c r="J35" s="29">
        <v>686</v>
      </c>
      <c r="K35" s="26">
        <v>421</v>
      </c>
      <c r="L35" s="28">
        <f t="shared" si="3"/>
        <v>108417</v>
      </c>
      <c r="N35" s="74"/>
      <c r="O35" s="84"/>
      <c r="P35" s="88" t="s">
        <v>72</v>
      </c>
      <c r="Q35" s="30" t="s">
        <v>73</v>
      </c>
      <c r="R35" s="26">
        <v>42803</v>
      </c>
      <c r="S35" s="27">
        <v>10</v>
      </c>
      <c r="T35" s="28">
        <f t="shared" si="11"/>
        <v>42813</v>
      </c>
      <c r="U35" s="29">
        <v>193042</v>
      </c>
      <c r="V35" s="29">
        <v>993</v>
      </c>
      <c r="W35" s="26">
        <v>2973</v>
      </c>
      <c r="X35" s="39">
        <f t="shared" si="1"/>
        <v>236848</v>
      </c>
    </row>
    <row r="36" spans="1:24" s="13" customFormat="1" ht="7.5" customHeight="1" x14ac:dyDescent="0.2">
      <c r="A36" s="42"/>
      <c r="B36" s="74"/>
      <c r="C36" s="99" t="s">
        <v>75</v>
      </c>
      <c r="D36" s="88" t="s">
        <v>75</v>
      </c>
      <c r="E36" s="30" t="s">
        <v>75</v>
      </c>
      <c r="F36" s="26">
        <v>81456</v>
      </c>
      <c r="G36" s="27">
        <v>4</v>
      </c>
      <c r="H36" s="28">
        <f t="shared" si="2"/>
        <v>81460</v>
      </c>
      <c r="I36" s="29">
        <v>193715</v>
      </c>
      <c r="J36" s="29">
        <v>1213</v>
      </c>
      <c r="K36" s="26">
        <v>1346</v>
      </c>
      <c r="L36" s="28">
        <f t="shared" si="3"/>
        <v>276388</v>
      </c>
      <c r="N36" s="74"/>
      <c r="O36" s="84"/>
      <c r="P36" s="89"/>
      <c r="Q36" s="30" t="s">
        <v>76</v>
      </c>
      <c r="R36" s="26">
        <v>14317</v>
      </c>
      <c r="S36" s="27">
        <v>5</v>
      </c>
      <c r="T36" s="28">
        <f t="shared" si="11"/>
        <v>14322</v>
      </c>
      <c r="U36" s="29">
        <v>81546</v>
      </c>
      <c r="V36" s="29">
        <v>516</v>
      </c>
      <c r="W36" s="26">
        <v>1131</v>
      </c>
      <c r="X36" s="39">
        <f t="shared" si="1"/>
        <v>96384</v>
      </c>
    </row>
    <row r="37" spans="1:24" s="13" customFormat="1" ht="7.5" customHeight="1" x14ac:dyDescent="0.2">
      <c r="A37" s="42"/>
      <c r="B37" s="74"/>
      <c r="C37" s="84"/>
      <c r="D37" s="89"/>
      <c r="E37" s="30" t="s">
        <v>77</v>
      </c>
      <c r="F37" s="26">
        <v>34397</v>
      </c>
      <c r="G37" s="27">
        <v>2</v>
      </c>
      <c r="H37" s="28">
        <f t="shared" si="2"/>
        <v>34399</v>
      </c>
      <c r="I37" s="29">
        <v>61767</v>
      </c>
      <c r="J37" s="29">
        <v>778</v>
      </c>
      <c r="K37" s="26">
        <v>580</v>
      </c>
      <c r="L37" s="28">
        <f t="shared" si="3"/>
        <v>96944</v>
      </c>
      <c r="N37" s="74"/>
      <c r="O37" s="84"/>
      <c r="P37" s="89"/>
      <c r="Q37" s="30" t="s">
        <v>78</v>
      </c>
      <c r="R37" s="26">
        <v>10823</v>
      </c>
      <c r="S37" s="27">
        <v>2</v>
      </c>
      <c r="T37" s="28">
        <f t="shared" si="11"/>
        <v>10825</v>
      </c>
      <c r="U37" s="29">
        <v>56503</v>
      </c>
      <c r="V37" s="29">
        <v>260</v>
      </c>
      <c r="W37" s="26">
        <v>705</v>
      </c>
      <c r="X37" s="28">
        <f t="shared" si="1"/>
        <v>67588</v>
      </c>
    </row>
    <row r="38" spans="1:24" s="13" customFormat="1" ht="7.5" customHeight="1" x14ac:dyDescent="0.2">
      <c r="A38" s="42"/>
      <c r="B38" s="74"/>
      <c r="C38" s="84"/>
      <c r="D38" s="89"/>
      <c r="E38" s="30" t="s">
        <v>79</v>
      </c>
      <c r="F38" s="26">
        <v>22550</v>
      </c>
      <c r="G38" s="27">
        <v>0</v>
      </c>
      <c r="H38" s="28">
        <f t="shared" si="2"/>
        <v>22550</v>
      </c>
      <c r="I38" s="29">
        <v>75708</v>
      </c>
      <c r="J38" s="29">
        <v>500</v>
      </c>
      <c r="K38" s="26">
        <v>965</v>
      </c>
      <c r="L38" s="28">
        <f t="shared" si="3"/>
        <v>98758</v>
      </c>
      <c r="N38" s="74"/>
      <c r="O38" s="85"/>
      <c r="P38" s="90"/>
      <c r="Q38" s="30" t="s">
        <v>10</v>
      </c>
      <c r="R38" s="26">
        <f>SUM(R35:R37)</f>
        <v>67943</v>
      </c>
      <c r="S38" s="27">
        <f>SUM(S35:S37)</f>
        <v>17</v>
      </c>
      <c r="T38" s="28">
        <f t="shared" si="11"/>
        <v>67960</v>
      </c>
      <c r="U38" s="29">
        <f t="shared" ref="U38:W38" si="17">SUM(U35:U37)</f>
        <v>331091</v>
      </c>
      <c r="V38" s="29">
        <f t="shared" si="17"/>
        <v>1769</v>
      </c>
      <c r="W38" s="26">
        <f t="shared" si="17"/>
        <v>4809</v>
      </c>
      <c r="X38" s="39">
        <f t="shared" si="1"/>
        <v>400820</v>
      </c>
    </row>
    <row r="39" spans="1:24" s="13" customFormat="1" ht="7.5" customHeight="1" x14ac:dyDescent="0.2">
      <c r="A39" s="42"/>
      <c r="B39" s="74"/>
      <c r="C39" s="84"/>
      <c r="D39" s="89"/>
      <c r="E39" s="30" t="s">
        <v>80</v>
      </c>
      <c r="F39" s="40">
        <v>12107</v>
      </c>
      <c r="G39" s="27">
        <v>0</v>
      </c>
      <c r="H39" s="28">
        <f t="shared" si="2"/>
        <v>12107</v>
      </c>
      <c r="I39" s="40">
        <v>27887</v>
      </c>
      <c r="J39" s="40">
        <v>205</v>
      </c>
      <c r="K39" s="26">
        <v>238</v>
      </c>
      <c r="L39" s="28">
        <f t="shared" si="3"/>
        <v>40199</v>
      </c>
      <c r="N39" s="74"/>
      <c r="O39" s="99" t="s">
        <v>81</v>
      </c>
      <c r="P39" s="79" t="s">
        <v>82</v>
      </c>
      <c r="Q39" s="80"/>
      <c r="R39" s="26">
        <v>101247</v>
      </c>
      <c r="S39" s="27">
        <v>8</v>
      </c>
      <c r="T39" s="28">
        <f t="shared" ref="T39:T41" si="18">SUM(R39:S39)</f>
        <v>101255</v>
      </c>
      <c r="U39" s="29">
        <v>272416</v>
      </c>
      <c r="V39" s="29">
        <v>1935</v>
      </c>
      <c r="W39" s="26">
        <v>2364</v>
      </c>
      <c r="X39" s="39">
        <f t="shared" si="1"/>
        <v>375606</v>
      </c>
    </row>
    <row r="40" spans="1:24" s="13" customFormat="1" ht="7.5" customHeight="1" x14ac:dyDescent="0.2">
      <c r="A40" s="42"/>
      <c r="B40" s="74"/>
      <c r="C40" s="84"/>
      <c r="D40" s="90"/>
      <c r="E40" s="30" t="s">
        <v>10</v>
      </c>
      <c r="F40" s="40">
        <f>SUM(F36:F39)</f>
        <v>150510</v>
      </c>
      <c r="G40" s="27">
        <f>SUM(G36:G39)</f>
        <v>6</v>
      </c>
      <c r="H40" s="28">
        <f t="shared" si="2"/>
        <v>150516</v>
      </c>
      <c r="I40" s="26">
        <f>SUM(I36:I39)</f>
        <v>359077</v>
      </c>
      <c r="J40" s="26">
        <f>SUM(J36:J39)</f>
        <v>2696</v>
      </c>
      <c r="K40" s="26">
        <f>SUM(K36:K39)</f>
        <v>3129</v>
      </c>
      <c r="L40" s="28">
        <f t="shared" si="3"/>
        <v>512289</v>
      </c>
      <c r="N40" s="74"/>
      <c r="O40" s="84"/>
      <c r="P40" s="79" t="s">
        <v>83</v>
      </c>
      <c r="Q40" s="80"/>
      <c r="R40" s="26">
        <v>23573</v>
      </c>
      <c r="S40" s="27">
        <v>6</v>
      </c>
      <c r="T40" s="28">
        <f t="shared" si="18"/>
        <v>23579</v>
      </c>
      <c r="U40" s="29">
        <v>72102</v>
      </c>
      <c r="V40" s="29">
        <v>334</v>
      </c>
      <c r="W40" s="26">
        <v>805</v>
      </c>
      <c r="X40" s="39">
        <f t="shared" si="1"/>
        <v>96015</v>
      </c>
    </row>
    <row r="41" spans="1:24" s="13" customFormat="1" ht="7.5" customHeight="1" x14ac:dyDescent="0.2">
      <c r="A41" s="42"/>
      <c r="B41" s="74"/>
      <c r="C41" s="85"/>
      <c r="D41" s="79" t="s">
        <v>84</v>
      </c>
      <c r="E41" s="80"/>
      <c r="F41" s="26">
        <v>45197</v>
      </c>
      <c r="G41" s="27">
        <v>2</v>
      </c>
      <c r="H41" s="28">
        <f t="shared" si="2"/>
        <v>45199</v>
      </c>
      <c r="I41" s="29">
        <v>111207</v>
      </c>
      <c r="J41" s="29">
        <v>653</v>
      </c>
      <c r="K41" s="26">
        <v>823</v>
      </c>
      <c r="L41" s="28">
        <f t="shared" si="3"/>
        <v>157059</v>
      </c>
      <c r="N41" s="74"/>
      <c r="O41" s="84"/>
      <c r="P41" s="79" t="s">
        <v>85</v>
      </c>
      <c r="Q41" s="80"/>
      <c r="R41" s="26">
        <v>28408</v>
      </c>
      <c r="S41" s="27">
        <v>0</v>
      </c>
      <c r="T41" s="28">
        <f t="shared" si="18"/>
        <v>28408</v>
      </c>
      <c r="U41" s="29">
        <v>71510</v>
      </c>
      <c r="V41" s="29">
        <v>596</v>
      </c>
      <c r="W41" s="26">
        <v>392</v>
      </c>
      <c r="X41" s="39">
        <f t="shared" si="1"/>
        <v>100514</v>
      </c>
    </row>
    <row r="42" spans="1:24" s="13" customFormat="1" ht="7.5" customHeight="1" x14ac:dyDescent="0.2">
      <c r="A42" s="42"/>
      <c r="B42" s="75"/>
      <c r="C42" s="103" t="s">
        <v>37</v>
      </c>
      <c r="D42" s="104"/>
      <c r="E42" s="105"/>
      <c r="F42" s="43">
        <f>SUM(F24:F25,F29,F32:F35,F40:F41)</f>
        <v>867452</v>
      </c>
      <c r="G42" s="37">
        <f>SUM(G24:G25,G29,G32:G35,G40:G41)</f>
        <v>48</v>
      </c>
      <c r="H42" s="36">
        <f t="shared" si="2"/>
        <v>867500</v>
      </c>
      <c r="I42" s="34">
        <f t="shared" ref="I42:K42" si="19">SUM(I24:I25,I29,I32:I35,I40:I41)</f>
        <v>2140452</v>
      </c>
      <c r="J42" s="34">
        <f t="shared" si="19"/>
        <v>15283</v>
      </c>
      <c r="K42" s="34">
        <f t="shared" si="19"/>
        <v>19670</v>
      </c>
      <c r="L42" s="44">
        <f>SUM(H42:J42)</f>
        <v>3023235</v>
      </c>
      <c r="N42" s="74"/>
      <c r="O42" s="84"/>
      <c r="P42" s="79" t="s">
        <v>86</v>
      </c>
      <c r="Q42" s="80"/>
      <c r="R42" s="31">
        <v>22813</v>
      </c>
      <c r="S42" s="32">
        <v>12</v>
      </c>
      <c r="T42" s="28">
        <f t="shared" si="11"/>
        <v>22825</v>
      </c>
      <c r="U42" s="33">
        <v>76582</v>
      </c>
      <c r="V42" s="33">
        <v>529</v>
      </c>
      <c r="W42" s="31">
        <v>985</v>
      </c>
      <c r="X42" s="39">
        <f t="shared" si="1"/>
        <v>99936</v>
      </c>
    </row>
    <row r="43" spans="1:24" s="13" customFormat="1" ht="7.5" customHeight="1" x14ac:dyDescent="0.2">
      <c r="A43" s="42"/>
      <c r="B43" s="73" t="s">
        <v>87</v>
      </c>
      <c r="C43" s="83" t="s">
        <v>216</v>
      </c>
      <c r="D43" s="108" t="s">
        <v>89</v>
      </c>
      <c r="E43" s="93"/>
      <c r="F43" s="14">
        <v>134162</v>
      </c>
      <c r="G43" s="15">
        <v>10</v>
      </c>
      <c r="H43" s="16">
        <f t="shared" si="2"/>
        <v>134172</v>
      </c>
      <c r="I43" s="17">
        <v>335880</v>
      </c>
      <c r="J43" s="17">
        <v>1709</v>
      </c>
      <c r="K43" s="14">
        <v>3023</v>
      </c>
      <c r="L43" s="16">
        <f t="shared" si="3"/>
        <v>471761</v>
      </c>
      <c r="N43" s="74"/>
      <c r="O43" s="85"/>
      <c r="P43" s="79" t="s">
        <v>10</v>
      </c>
      <c r="Q43" s="80"/>
      <c r="R43" s="26">
        <f>SUM(R39:R42)</f>
        <v>176041</v>
      </c>
      <c r="S43" s="27">
        <f>SUM(S39:S42)</f>
        <v>26</v>
      </c>
      <c r="T43" s="28">
        <f t="shared" si="11"/>
        <v>176067</v>
      </c>
      <c r="U43" s="29">
        <f t="shared" ref="U43:W43" si="20">SUM(U39:U42)</f>
        <v>492610</v>
      </c>
      <c r="V43" s="29">
        <f t="shared" si="20"/>
        <v>3394</v>
      </c>
      <c r="W43" s="26">
        <f t="shared" si="20"/>
        <v>4546</v>
      </c>
      <c r="X43" s="28">
        <f t="shared" si="1"/>
        <v>672071</v>
      </c>
    </row>
    <row r="44" spans="1:24" s="13" customFormat="1" ht="7.5" customHeight="1" x14ac:dyDescent="0.2">
      <c r="A44" s="42"/>
      <c r="B44" s="74"/>
      <c r="C44" s="84"/>
      <c r="D44" s="88" t="s">
        <v>90</v>
      </c>
      <c r="E44" s="30" t="s">
        <v>91</v>
      </c>
      <c r="F44" s="26">
        <v>53588</v>
      </c>
      <c r="G44" s="27">
        <v>5</v>
      </c>
      <c r="H44" s="28">
        <f t="shared" si="2"/>
        <v>53593</v>
      </c>
      <c r="I44" s="29">
        <v>156560</v>
      </c>
      <c r="J44" s="29">
        <v>812</v>
      </c>
      <c r="K44" s="26">
        <v>1931</v>
      </c>
      <c r="L44" s="28">
        <f t="shared" si="3"/>
        <v>210965</v>
      </c>
      <c r="N44" s="75"/>
      <c r="O44" s="103" t="s">
        <v>37</v>
      </c>
      <c r="P44" s="104"/>
      <c r="Q44" s="105"/>
      <c r="R44" s="34">
        <f>SUM(R19,R22:R24,R28:R30,R34,R38,R43)</f>
        <v>1065297</v>
      </c>
      <c r="S44" s="35">
        <f>SUM(S19,S22:S24,S28:S30,S34,S38,S43)</f>
        <v>196</v>
      </c>
      <c r="T44" s="36">
        <f t="shared" si="11"/>
        <v>1065493</v>
      </c>
      <c r="U44" s="34">
        <f t="shared" ref="U44:W44" si="21">SUM(U19,U22:U24,U28:U30,U34,U38,U43)</f>
        <v>3544012</v>
      </c>
      <c r="V44" s="34">
        <f t="shared" si="21"/>
        <v>19106</v>
      </c>
      <c r="W44" s="34">
        <f t="shared" si="21"/>
        <v>41500</v>
      </c>
      <c r="X44" s="36">
        <f t="shared" si="1"/>
        <v>4628611</v>
      </c>
    </row>
    <row r="45" spans="1:24" s="13" customFormat="1" ht="7.5" customHeight="1" x14ac:dyDescent="0.2">
      <c r="A45" s="42"/>
      <c r="B45" s="74"/>
      <c r="C45" s="84"/>
      <c r="D45" s="89"/>
      <c r="E45" s="30" t="s">
        <v>92</v>
      </c>
      <c r="F45" s="26">
        <v>83974</v>
      </c>
      <c r="G45" s="27">
        <v>6</v>
      </c>
      <c r="H45" s="28">
        <f t="shared" si="2"/>
        <v>83980</v>
      </c>
      <c r="I45" s="29">
        <v>217118</v>
      </c>
      <c r="J45" s="29">
        <v>957</v>
      </c>
      <c r="K45" s="26">
        <v>2270</v>
      </c>
      <c r="L45" s="28">
        <f t="shared" si="3"/>
        <v>302055</v>
      </c>
      <c r="N45" s="73" t="s">
        <v>93</v>
      </c>
      <c r="O45" s="91" t="s">
        <v>94</v>
      </c>
      <c r="P45" s="92"/>
      <c r="Q45" s="93"/>
      <c r="R45" s="26">
        <v>116350</v>
      </c>
      <c r="S45" s="27">
        <v>14</v>
      </c>
      <c r="T45" s="28">
        <f t="shared" si="11"/>
        <v>116364</v>
      </c>
      <c r="U45" s="29">
        <v>361441</v>
      </c>
      <c r="V45" s="29">
        <v>2357</v>
      </c>
      <c r="W45" s="26">
        <v>3841</v>
      </c>
      <c r="X45" s="28">
        <f t="shared" si="1"/>
        <v>480162</v>
      </c>
    </row>
    <row r="46" spans="1:24" s="13" customFormat="1" ht="7.5" customHeight="1" x14ac:dyDescent="0.2">
      <c r="A46" s="42"/>
      <c r="B46" s="74"/>
      <c r="C46" s="85"/>
      <c r="D46" s="90"/>
      <c r="E46" s="30" t="s">
        <v>10</v>
      </c>
      <c r="F46" s="40">
        <f>SUM(F44:F45)</f>
        <v>137562</v>
      </c>
      <c r="G46" s="27">
        <f>SUM(G44:G45)</f>
        <v>11</v>
      </c>
      <c r="H46" s="28">
        <f t="shared" si="2"/>
        <v>137573</v>
      </c>
      <c r="I46" s="26">
        <f>SUM(I44:I45)</f>
        <v>373678</v>
      </c>
      <c r="J46" s="26">
        <f>SUM(J44:J45)</f>
        <v>1769</v>
      </c>
      <c r="K46" s="26">
        <f>SUM(K44:K45)</f>
        <v>4201</v>
      </c>
      <c r="L46" s="28">
        <f t="shared" si="3"/>
        <v>513020</v>
      </c>
      <c r="N46" s="74"/>
      <c r="O46" s="94" t="s">
        <v>95</v>
      </c>
      <c r="P46" s="95"/>
      <c r="Q46" s="80"/>
      <c r="R46" s="26">
        <v>146686</v>
      </c>
      <c r="S46" s="27">
        <v>27</v>
      </c>
      <c r="T46" s="28">
        <f t="shared" si="11"/>
        <v>146713</v>
      </c>
      <c r="U46" s="29">
        <v>375010</v>
      </c>
      <c r="V46" s="29">
        <v>3711</v>
      </c>
      <c r="W46" s="26">
        <v>7632</v>
      </c>
      <c r="X46" s="28">
        <f t="shared" si="1"/>
        <v>525434</v>
      </c>
    </row>
    <row r="47" spans="1:24" s="13" customFormat="1" ht="7.5" customHeight="1" x14ac:dyDescent="0.2">
      <c r="A47" s="42"/>
      <c r="B47" s="74"/>
      <c r="C47" s="100" t="s">
        <v>217</v>
      </c>
      <c r="D47" s="101" t="s">
        <v>217</v>
      </c>
      <c r="E47" s="30" t="s">
        <v>97</v>
      </c>
      <c r="F47" s="26">
        <v>84451</v>
      </c>
      <c r="G47" s="27">
        <v>19</v>
      </c>
      <c r="H47" s="28">
        <f t="shared" si="2"/>
        <v>84470</v>
      </c>
      <c r="I47" s="29">
        <v>238098</v>
      </c>
      <c r="J47" s="29">
        <v>1266</v>
      </c>
      <c r="K47" s="26">
        <v>2376</v>
      </c>
      <c r="L47" s="28">
        <f t="shared" si="3"/>
        <v>323834</v>
      </c>
      <c r="N47" s="74"/>
      <c r="O47" s="99" t="s">
        <v>98</v>
      </c>
      <c r="P47" s="79" t="s">
        <v>99</v>
      </c>
      <c r="Q47" s="80"/>
      <c r="R47" s="45">
        <v>84611</v>
      </c>
      <c r="S47" s="46">
        <v>15</v>
      </c>
      <c r="T47" s="47">
        <f t="shared" si="11"/>
        <v>84626</v>
      </c>
      <c r="U47" s="48">
        <v>137877</v>
      </c>
      <c r="V47" s="48">
        <v>3208</v>
      </c>
      <c r="W47" s="45">
        <v>10228</v>
      </c>
      <c r="X47" s="47">
        <f t="shared" si="1"/>
        <v>225711</v>
      </c>
    </row>
    <row r="48" spans="1:24" s="13" customFormat="1" ht="7.5" customHeight="1" x14ac:dyDescent="0.2">
      <c r="A48" s="42"/>
      <c r="B48" s="74"/>
      <c r="C48" s="100"/>
      <c r="D48" s="101"/>
      <c r="E48" s="30" t="s">
        <v>100</v>
      </c>
      <c r="F48" s="26">
        <v>24995</v>
      </c>
      <c r="G48" s="27">
        <v>5</v>
      </c>
      <c r="H48" s="28">
        <f t="shared" si="2"/>
        <v>25000</v>
      </c>
      <c r="I48" s="29">
        <v>59444</v>
      </c>
      <c r="J48" s="29">
        <v>318</v>
      </c>
      <c r="K48" s="26">
        <v>380</v>
      </c>
      <c r="L48" s="28">
        <f t="shared" si="3"/>
        <v>84762</v>
      </c>
      <c r="N48" s="74"/>
      <c r="O48" s="84"/>
      <c r="P48" s="79" t="s">
        <v>101</v>
      </c>
      <c r="Q48" s="80"/>
      <c r="R48" s="26">
        <v>130384</v>
      </c>
      <c r="S48" s="27">
        <v>23</v>
      </c>
      <c r="T48" s="28">
        <f t="shared" si="11"/>
        <v>130407</v>
      </c>
      <c r="U48" s="29">
        <v>340208</v>
      </c>
      <c r="V48" s="29">
        <v>4147</v>
      </c>
      <c r="W48" s="26">
        <v>13974</v>
      </c>
      <c r="X48" s="28">
        <f t="shared" si="1"/>
        <v>474762</v>
      </c>
    </row>
    <row r="49" spans="1:24" s="13" customFormat="1" ht="7.5" customHeight="1" x14ac:dyDescent="0.2">
      <c r="A49" s="42"/>
      <c r="B49" s="74"/>
      <c r="C49" s="100"/>
      <c r="D49" s="101"/>
      <c r="E49" s="30" t="s">
        <v>218</v>
      </c>
      <c r="F49" s="40">
        <v>8922</v>
      </c>
      <c r="G49" s="27">
        <v>1</v>
      </c>
      <c r="H49" s="28">
        <f t="shared" si="2"/>
        <v>8923</v>
      </c>
      <c r="I49" s="40">
        <v>23006</v>
      </c>
      <c r="J49" s="40">
        <v>126</v>
      </c>
      <c r="K49" s="26">
        <v>179</v>
      </c>
      <c r="L49" s="28">
        <f t="shared" si="3"/>
        <v>32055</v>
      </c>
      <c r="N49" s="74"/>
      <c r="O49" s="84"/>
      <c r="P49" s="88" t="s">
        <v>102</v>
      </c>
      <c r="Q49" s="30" t="s">
        <v>103</v>
      </c>
      <c r="R49" s="26">
        <v>85386</v>
      </c>
      <c r="S49" s="27">
        <v>16</v>
      </c>
      <c r="T49" s="28">
        <f t="shared" si="11"/>
        <v>85402</v>
      </c>
      <c r="U49" s="29">
        <v>286671</v>
      </c>
      <c r="V49" s="29">
        <v>2220</v>
      </c>
      <c r="W49" s="26">
        <v>4513</v>
      </c>
      <c r="X49" s="28">
        <f t="shared" ref="X49:X80" si="22">SUM(T49:V49)</f>
        <v>374293</v>
      </c>
    </row>
    <row r="50" spans="1:24" s="13" customFormat="1" ht="7.5" customHeight="1" x14ac:dyDescent="0.2">
      <c r="A50" s="42"/>
      <c r="B50" s="74"/>
      <c r="C50" s="100"/>
      <c r="D50" s="101"/>
      <c r="E50" s="30" t="s">
        <v>10</v>
      </c>
      <c r="F50" s="40">
        <f>SUM(F47:F49)</f>
        <v>118368</v>
      </c>
      <c r="G50" s="27">
        <f>SUM(G47:G49)</f>
        <v>25</v>
      </c>
      <c r="H50" s="28">
        <f>SUM(F50:G50)</f>
        <v>118393</v>
      </c>
      <c r="I50" s="26">
        <f>SUM(I47:I49)</f>
        <v>320548</v>
      </c>
      <c r="J50" s="26">
        <f>SUM(J47:J49)</f>
        <v>1710</v>
      </c>
      <c r="K50" s="26">
        <f>SUM(K47:K49)</f>
        <v>2935</v>
      </c>
      <c r="L50" s="28">
        <f t="shared" si="3"/>
        <v>440651</v>
      </c>
      <c r="N50" s="74"/>
      <c r="O50" s="84"/>
      <c r="P50" s="89"/>
      <c r="Q50" s="30" t="s">
        <v>105</v>
      </c>
      <c r="R50" s="26">
        <v>37572</v>
      </c>
      <c r="S50" s="27">
        <v>7</v>
      </c>
      <c r="T50" s="28">
        <f t="shared" si="11"/>
        <v>37579</v>
      </c>
      <c r="U50" s="29">
        <v>109272</v>
      </c>
      <c r="V50" s="29">
        <v>963</v>
      </c>
      <c r="W50" s="26">
        <v>2765</v>
      </c>
      <c r="X50" s="28">
        <f t="shared" si="22"/>
        <v>147814</v>
      </c>
    </row>
    <row r="51" spans="1:24" s="13" customFormat="1" ht="7.5" customHeight="1" x14ac:dyDescent="0.2">
      <c r="A51" s="42"/>
      <c r="B51" s="74"/>
      <c r="C51" s="100"/>
      <c r="D51" s="79" t="s">
        <v>104</v>
      </c>
      <c r="E51" s="80"/>
      <c r="F51" s="26">
        <v>44323</v>
      </c>
      <c r="G51" s="27">
        <v>2</v>
      </c>
      <c r="H51" s="28">
        <f t="shared" si="2"/>
        <v>44325</v>
      </c>
      <c r="I51" s="29">
        <v>158465</v>
      </c>
      <c r="J51" s="29">
        <v>737</v>
      </c>
      <c r="K51" s="26">
        <v>1398</v>
      </c>
      <c r="L51" s="28">
        <f t="shared" si="3"/>
        <v>203527</v>
      </c>
      <c r="N51" s="74"/>
      <c r="O51" s="84"/>
      <c r="P51" s="89"/>
      <c r="Q51" s="30" t="s">
        <v>10</v>
      </c>
      <c r="R51" s="26">
        <f>SUM(R49:R50)</f>
        <v>122958</v>
      </c>
      <c r="S51" s="27">
        <f>SUM(S49:S50)</f>
        <v>23</v>
      </c>
      <c r="T51" s="28">
        <f t="shared" si="11"/>
        <v>122981</v>
      </c>
      <c r="U51" s="29">
        <f>SUM(U49:U50)</f>
        <v>395943</v>
      </c>
      <c r="V51" s="29">
        <f>SUM(V49:V50)</f>
        <v>3183</v>
      </c>
      <c r="W51" s="26">
        <f>SUM(W49:W50)</f>
        <v>7278</v>
      </c>
      <c r="X51" s="28">
        <f t="shared" si="22"/>
        <v>522107</v>
      </c>
    </row>
    <row r="52" spans="1:24" s="13" customFormat="1" ht="7.5" customHeight="1" x14ac:dyDescent="0.2">
      <c r="A52" s="42"/>
      <c r="B52" s="74"/>
      <c r="C52" s="100" t="s">
        <v>106</v>
      </c>
      <c r="D52" s="79" t="s">
        <v>107</v>
      </c>
      <c r="E52" s="80"/>
      <c r="F52" s="26">
        <v>125735</v>
      </c>
      <c r="G52" s="27">
        <v>13</v>
      </c>
      <c r="H52" s="28">
        <f t="shared" si="2"/>
        <v>125748</v>
      </c>
      <c r="I52" s="29">
        <v>340169</v>
      </c>
      <c r="J52" s="29">
        <v>1930</v>
      </c>
      <c r="K52" s="26">
        <v>3062</v>
      </c>
      <c r="L52" s="28">
        <f t="shared" si="3"/>
        <v>467847</v>
      </c>
      <c r="N52" s="74"/>
      <c r="O52" s="84" t="s">
        <v>109</v>
      </c>
      <c r="P52" s="79" t="s">
        <v>110</v>
      </c>
      <c r="Q52" s="80"/>
      <c r="R52" s="26">
        <v>76283</v>
      </c>
      <c r="S52" s="27">
        <v>13</v>
      </c>
      <c r="T52" s="28">
        <f t="shared" si="11"/>
        <v>76296</v>
      </c>
      <c r="U52" s="29">
        <v>233298</v>
      </c>
      <c r="V52" s="29">
        <v>1916</v>
      </c>
      <c r="W52" s="26">
        <v>3003</v>
      </c>
      <c r="X52" s="28">
        <f t="shared" si="22"/>
        <v>311510</v>
      </c>
    </row>
    <row r="53" spans="1:24" s="13" customFormat="1" ht="7.5" customHeight="1" x14ac:dyDescent="0.2">
      <c r="A53" s="42"/>
      <c r="B53" s="74"/>
      <c r="C53" s="100"/>
      <c r="D53" s="79" t="s">
        <v>108</v>
      </c>
      <c r="E53" s="80"/>
      <c r="F53" s="26">
        <v>35040</v>
      </c>
      <c r="G53" s="27">
        <v>9</v>
      </c>
      <c r="H53" s="28">
        <f t="shared" si="2"/>
        <v>35049</v>
      </c>
      <c r="I53" s="29">
        <v>105110</v>
      </c>
      <c r="J53" s="29">
        <v>600</v>
      </c>
      <c r="K53" s="26">
        <v>1003</v>
      </c>
      <c r="L53" s="28">
        <f t="shared" si="3"/>
        <v>140759</v>
      </c>
      <c r="N53" s="74"/>
      <c r="O53" s="84"/>
      <c r="P53" s="79" t="s">
        <v>112</v>
      </c>
      <c r="Q53" s="80"/>
      <c r="R53" s="26">
        <v>11143</v>
      </c>
      <c r="S53" s="27">
        <v>5</v>
      </c>
      <c r="T53" s="28">
        <f t="shared" si="11"/>
        <v>11148</v>
      </c>
      <c r="U53" s="29">
        <v>40120</v>
      </c>
      <c r="V53" s="29">
        <v>239</v>
      </c>
      <c r="W53" s="26">
        <v>437</v>
      </c>
      <c r="X53" s="28">
        <f t="shared" si="22"/>
        <v>51507</v>
      </c>
    </row>
    <row r="54" spans="1:24" s="13" customFormat="1" ht="7.5" customHeight="1" x14ac:dyDescent="0.2">
      <c r="A54" s="42"/>
      <c r="B54" s="74"/>
      <c r="C54" s="100"/>
      <c r="D54" s="79" t="s">
        <v>111</v>
      </c>
      <c r="E54" s="80"/>
      <c r="F54" s="40">
        <v>28479</v>
      </c>
      <c r="G54" s="27">
        <v>3</v>
      </c>
      <c r="H54" s="28">
        <f t="shared" si="2"/>
        <v>28482</v>
      </c>
      <c r="I54" s="40">
        <v>90852</v>
      </c>
      <c r="J54" s="40">
        <v>594</v>
      </c>
      <c r="K54" s="26">
        <v>981</v>
      </c>
      <c r="L54" s="28">
        <f t="shared" si="3"/>
        <v>119928</v>
      </c>
      <c r="N54" s="74"/>
      <c r="O54" s="84"/>
      <c r="P54" s="79" t="s">
        <v>10</v>
      </c>
      <c r="Q54" s="80"/>
      <c r="R54" s="26">
        <f>SUM(R52:R53)</f>
        <v>87426</v>
      </c>
      <c r="S54" s="27">
        <f>SUM(S52:S53)</f>
        <v>18</v>
      </c>
      <c r="T54" s="28">
        <f t="shared" si="11"/>
        <v>87444</v>
      </c>
      <c r="U54" s="29">
        <f>SUM(U52:U53)</f>
        <v>273418</v>
      </c>
      <c r="V54" s="29">
        <f>SUM(V52:V53)</f>
        <v>2155</v>
      </c>
      <c r="W54" s="26">
        <f>SUM(W52:W53)</f>
        <v>3440</v>
      </c>
      <c r="X54" s="28">
        <f t="shared" si="22"/>
        <v>363017</v>
      </c>
    </row>
    <row r="55" spans="1:24" s="13" customFormat="1" ht="7.5" customHeight="1" x14ac:dyDescent="0.2">
      <c r="A55" s="42"/>
      <c r="B55" s="74"/>
      <c r="C55" s="100"/>
      <c r="D55" s="79" t="s">
        <v>10</v>
      </c>
      <c r="E55" s="80"/>
      <c r="F55" s="40">
        <f>SUM(F52:F54)</f>
        <v>189254</v>
      </c>
      <c r="G55" s="27">
        <f>SUM(G52:G54)</f>
        <v>25</v>
      </c>
      <c r="H55" s="28">
        <f t="shared" ref="H55:H102" si="23">SUM(F55:G55)</f>
        <v>189279</v>
      </c>
      <c r="I55" s="40">
        <f>SUM(I52:I54)</f>
        <v>536131</v>
      </c>
      <c r="J55" s="40">
        <f>SUM(J52:J54)</f>
        <v>3124</v>
      </c>
      <c r="K55" s="40">
        <f>SUM(K52:K54)</f>
        <v>5046</v>
      </c>
      <c r="L55" s="28">
        <f t="shared" ref="L55:L102" si="24">SUM(H55:J55)</f>
        <v>728534</v>
      </c>
      <c r="N55" s="74"/>
      <c r="O55" s="94" t="s">
        <v>116</v>
      </c>
      <c r="P55" s="95"/>
      <c r="Q55" s="80"/>
      <c r="R55" s="26">
        <v>117106</v>
      </c>
      <c r="S55" s="27">
        <v>19</v>
      </c>
      <c r="T55" s="28">
        <f t="shared" si="11"/>
        <v>117125</v>
      </c>
      <c r="U55" s="29">
        <v>278803</v>
      </c>
      <c r="V55" s="29">
        <v>2498</v>
      </c>
      <c r="W55" s="26">
        <v>2186</v>
      </c>
      <c r="X55" s="28">
        <f t="shared" si="22"/>
        <v>398426</v>
      </c>
    </row>
    <row r="56" spans="1:24" s="13" customFormat="1" ht="7.5" customHeight="1" x14ac:dyDescent="0.2">
      <c r="A56" s="42"/>
      <c r="B56" s="74"/>
      <c r="C56" s="99" t="s">
        <v>113</v>
      </c>
      <c r="D56" s="101" t="s">
        <v>114</v>
      </c>
      <c r="E56" s="30" t="s">
        <v>115</v>
      </c>
      <c r="F56" s="26">
        <v>64191</v>
      </c>
      <c r="G56" s="27">
        <v>13</v>
      </c>
      <c r="H56" s="28">
        <f t="shared" si="23"/>
        <v>64204</v>
      </c>
      <c r="I56" s="29">
        <v>235745</v>
      </c>
      <c r="J56" s="29">
        <v>1807</v>
      </c>
      <c r="K56" s="26">
        <v>7092</v>
      </c>
      <c r="L56" s="28">
        <f t="shared" si="24"/>
        <v>301756</v>
      </c>
      <c r="N56" s="74"/>
      <c r="O56" s="76" t="s">
        <v>118</v>
      </c>
      <c r="P56" s="79" t="s">
        <v>119</v>
      </c>
      <c r="Q56" s="80"/>
      <c r="R56" s="26">
        <v>172393</v>
      </c>
      <c r="S56" s="27">
        <v>41</v>
      </c>
      <c r="T56" s="28">
        <f t="shared" si="11"/>
        <v>172434</v>
      </c>
      <c r="U56" s="29">
        <v>461929</v>
      </c>
      <c r="V56" s="29">
        <v>4217</v>
      </c>
      <c r="W56" s="26">
        <v>11182</v>
      </c>
      <c r="X56" s="28">
        <f t="shared" si="22"/>
        <v>638580</v>
      </c>
    </row>
    <row r="57" spans="1:24" s="13" customFormat="1" ht="7.5" customHeight="1" x14ac:dyDescent="0.2">
      <c r="A57" s="42"/>
      <c r="B57" s="74"/>
      <c r="C57" s="84"/>
      <c r="D57" s="101"/>
      <c r="E57" s="30" t="s">
        <v>117</v>
      </c>
      <c r="F57" s="26">
        <v>18630</v>
      </c>
      <c r="G57" s="27">
        <v>3</v>
      </c>
      <c r="H57" s="28">
        <f t="shared" si="23"/>
        <v>18633</v>
      </c>
      <c r="I57" s="29">
        <v>53204</v>
      </c>
      <c r="J57" s="29">
        <v>608</v>
      </c>
      <c r="K57" s="26">
        <v>2987</v>
      </c>
      <c r="L57" s="28">
        <f t="shared" si="24"/>
        <v>72445</v>
      </c>
      <c r="N57" s="74"/>
      <c r="O57" s="77"/>
      <c r="P57" s="79" t="s">
        <v>120</v>
      </c>
      <c r="Q57" s="80"/>
      <c r="R57" s="26">
        <v>123185</v>
      </c>
      <c r="S57" s="27">
        <v>32</v>
      </c>
      <c r="T57" s="28">
        <f t="shared" si="11"/>
        <v>123217</v>
      </c>
      <c r="U57" s="29">
        <v>358271</v>
      </c>
      <c r="V57" s="29">
        <v>2440</v>
      </c>
      <c r="W57" s="26">
        <v>3230</v>
      </c>
      <c r="X57" s="28">
        <f t="shared" si="22"/>
        <v>483928</v>
      </c>
    </row>
    <row r="58" spans="1:24" s="13" customFormat="1" ht="7.5" customHeight="1" x14ac:dyDescent="0.2">
      <c r="A58" s="42"/>
      <c r="B58" s="74"/>
      <c r="C58" s="84"/>
      <c r="D58" s="101"/>
      <c r="E58" s="30" t="s">
        <v>10</v>
      </c>
      <c r="F58" s="40">
        <f>SUM(F56:F57)</f>
        <v>82821</v>
      </c>
      <c r="G58" s="27">
        <f>SUM(G56:G57)</f>
        <v>16</v>
      </c>
      <c r="H58" s="28">
        <f t="shared" si="23"/>
        <v>82837</v>
      </c>
      <c r="I58" s="40">
        <f>SUM(I56:I57)</f>
        <v>288949</v>
      </c>
      <c r="J58" s="40">
        <f>SUM(J56:J57)</f>
        <v>2415</v>
      </c>
      <c r="K58" s="40">
        <f>SUM(K56:K57)</f>
        <v>10079</v>
      </c>
      <c r="L58" s="28">
        <f t="shared" si="24"/>
        <v>374201</v>
      </c>
      <c r="N58" s="74"/>
      <c r="O58" s="103" t="s">
        <v>37</v>
      </c>
      <c r="P58" s="104"/>
      <c r="Q58" s="105"/>
      <c r="R58" s="34">
        <f>SUM(R45:R48,R54:R57,R51)</f>
        <v>1101099</v>
      </c>
      <c r="S58" s="35">
        <f>SUM(S45:S48,S54:S57,S51)</f>
        <v>212</v>
      </c>
      <c r="T58" s="36">
        <f>SUM(R58:S58)</f>
        <v>1101311</v>
      </c>
      <c r="U58" s="34">
        <f>SUM(U45:U48,U54:U57,U51)</f>
        <v>2982900</v>
      </c>
      <c r="V58" s="34">
        <f>SUM(V45:V48,V54:V57,V51)</f>
        <v>27916</v>
      </c>
      <c r="W58" s="34">
        <f>SUM(W45:W48,W54:W57,W51)</f>
        <v>62991</v>
      </c>
      <c r="X58" s="36">
        <f t="shared" si="22"/>
        <v>4112127</v>
      </c>
    </row>
    <row r="59" spans="1:24" ht="7.5" customHeight="1" x14ac:dyDescent="0.15">
      <c r="A59" s="42"/>
      <c r="B59" s="74"/>
      <c r="C59" s="84"/>
      <c r="D59" s="110" t="s">
        <v>121</v>
      </c>
      <c r="E59" s="30" t="s">
        <v>121</v>
      </c>
      <c r="F59" s="26">
        <v>45203</v>
      </c>
      <c r="G59" s="27">
        <v>8</v>
      </c>
      <c r="H59" s="28">
        <f t="shared" si="23"/>
        <v>45211</v>
      </c>
      <c r="I59" s="29">
        <v>169990</v>
      </c>
      <c r="J59" s="29">
        <v>1148</v>
      </c>
      <c r="K59" s="26">
        <v>4593</v>
      </c>
      <c r="L59" s="28">
        <f t="shared" si="24"/>
        <v>216349</v>
      </c>
      <c r="M59" s="13"/>
      <c r="N59" s="73" t="s">
        <v>123</v>
      </c>
      <c r="O59" s="91" t="s">
        <v>124</v>
      </c>
      <c r="P59" s="92"/>
      <c r="Q59" s="93"/>
      <c r="R59" s="26">
        <v>73830</v>
      </c>
      <c r="S59" s="27">
        <v>4</v>
      </c>
      <c r="T59" s="28">
        <f t="shared" si="11"/>
        <v>73834</v>
      </c>
      <c r="U59" s="29">
        <v>167312</v>
      </c>
      <c r="V59" s="29">
        <v>932</v>
      </c>
      <c r="W59" s="26">
        <v>1201</v>
      </c>
      <c r="X59" s="28">
        <f t="shared" si="22"/>
        <v>242078</v>
      </c>
    </row>
    <row r="60" spans="1:24" ht="7.5" customHeight="1" x14ac:dyDescent="0.15">
      <c r="A60" s="42"/>
      <c r="B60" s="74"/>
      <c r="C60" s="84"/>
      <c r="D60" s="111"/>
      <c r="E60" s="30" t="s">
        <v>122</v>
      </c>
      <c r="F60" s="26">
        <v>11477</v>
      </c>
      <c r="G60" s="27">
        <v>3</v>
      </c>
      <c r="H60" s="28">
        <f t="shared" si="23"/>
        <v>11480</v>
      </c>
      <c r="I60" s="29">
        <v>41461</v>
      </c>
      <c r="J60" s="29">
        <v>438</v>
      </c>
      <c r="K60" s="26">
        <v>1784</v>
      </c>
      <c r="L60" s="28">
        <f t="shared" si="24"/>
        <v>53379</v>
      </c>
      <c r="M60" s="13"/>
      <c r="N60" s="74"/>
      <c r="O60" s="76" t="s">
        <v>125</v>
      </c>
      <c r="P60" s="79" t="s">
        <v>126</v>
      </c>
      <c r="Q60" s="80"/>
      <c r="R60" s="26">
        <v>63913</v>
      </c>
      <c r="S60" s="27">
        <v>3</v>
      </c>
      <c r="T60" s="28">
        <f t="shared" si="11"/>
        <v>63916</v>
      </c>
      <c r="U60" s="29">
        <v>140827</v>
      </c>
      <c r="V60" s="29">
        <v>1142</v>
      </c>
      <c r="W60" s="26">
        <v>1202</v>
      </c>
      <c r="X60" s="28">
        <f t="shared" si="22"/>
        <v>205885</v>
      </c>
    </row>
    <row r="61" spans="1:24" ht="7.5" customHeight="1" x14ac:dyDescent="0.15">
      <c r="A61" s="42"/>
      <c r="B61" s="74"/>
      <c r="C61" s="84"/>
      <c r="D61" s="112"/>
      <c r="E61" s="30" t="s">
        <v>10</v>
      </c>
      <c r="F61" s="40">
        <f>SUM(F59:F60)</f>
        <v>56680</v>
      </c>
      <c r="G61" s="27">
        <f>SUM(G59:G60)</f>
        <v>11</v>
      </c>
      <c r="H61" s="28">
        <f t="shared" si="23"/>
        <v>56691</v>
      </c>
      <c r="I61" s="40">
        <f>SUM(I59:I60)</f>
        <v>211451</v>
      </c>
      <c r="J61" s="40">
        <f>SUM(J59:J60)</f>
        <v>1586</v>
      </c>
      <c r="K61" s="40">
        <f>SUM(K59:K60)</f>
        <v>6377</v>
      </c>
      <c r="L61" s="28">
        <f t="shared" si="24"/>
        <v>269728</v>
      </c>
      <c r="M61" s="13"/>
      <c r="N61" s="74"/>
      <c r="O61" s="84"/>
      <c r="P61" s="79" t="s">
        <v>129</v>
      </c>
      <c r="Q61" s="80"/>
      <c r="R61" s="31">
        <v>24043</v>
      </c>
      <c r="S61" s="32">
        <v>1</v>
      </c>
      <c r="T61" s="28">
        <f t="shared" si="11"/>
        <v>24044</v>
      </c>
      <c r="U61" s="33">
        <v>61432</v>
      </c>
      <c r="V61" s="33">
        <v>412</v>
      </c>
      <c r="W61" s="31">
        <v>381</v>
      </c>
      <c r="X61" s="39">
        <f t="shared" si="22"/>
        <v>85888</v>
      </c>
    </row>
    <row r="62" spans="1:24" ht="7.5" customHeight="1" x14ac:dyDescent="0.15">
      <c r="A62" s="42"/>
      <c r="B62" s="74"/>
      <c r="C62" s="84"/>
      <c r="D62" s="101" t="s">
        <v>127</v>
      </c>
      <c r="E62" s="30" t="s">
        <v>128</v>
      </c>
      <c r="F62" s="26">
        <v>57144</v>
      </c>
      <c r="G62" s="27">
        <v>14</v>
      </c>
      <c r="H62" s="28">
        <f t="shared" si="23"/>
        <v>57158</v>
      </c>
      <c r="I62" s="29">
        <v>202136</v>
      </c>
      <c r="J62" s="29">
        <v>1248</v>
      </c>
      <c r="K62" s="26">
        <v>5803</v>
      </c>
      <c r="L62" s="28">
        <f t="shared" si="24"/>
        <v>260542</v>
      </c>
      <c r="M62" s="13"/>
      <c r="N62" s="74"/>
      <c r="O62" s="85"/>
      <c r="P62" s="79" t="s">
        <v>10</v>
      </c>
      <c r="Q62" s="80"/>
      <c r="R62" s="31">
        <f>SUM(R60:R61)</f>
        <v>87956</v>
      </c>
      <c r="S62" s="32">
        <f>SUM(S60:S61)</f>
        <v>4</v>
      </c>
      <c r="T62" s="28">
        <f t="shared" si="11"/>
        <v>87960</v>
      </c>
      <c r="U62" s="33">
        <f>SUM(U60:U61)</f>
        <v>202259</v>
      </c>
      <c r="V62" s="33">
        <f>SUM(V60:V61)</f>
        <v>1554</v>
      </c>
      <c r="W62" s="31">
        <f>SUM(W60:W61)</f>
        <v>1583</v>
      </c>
      <c r="X62" s="39">
        <f t="shared" si="22"/>
        <v>291773</v>
      </c>
    </row>
    <row r="63" spans="1:24" ht="7.5" customHeight="1" x14ac:dyDescent="0.15">
      <c r="A63" s="42"/>
      <c r="B63" s="74"/>
      <c r="C63" s="84"/>
      <c r="D63" s="101"/>
      <c r="E63" s="30" t="s">
        <v>130</v>
      </c>
      <c r="F63" s="26">
        <v>26064</v>
      </c>
      <c r="G63" s="27">
        <v>6</v>
      </c>
      <c r="H63" s="28">
        <f t="shared" si="23"/>
        <v>26070</v>
      </c>
      <c r="I63" s="29">
        <v>103238</v>
      </c>
      <c r="J63" s="29">
        <v>451</v>
      </c>
      <c r="K63" s="26">
        <v>1854</v>
      </c>
      <c r="L63" s="28">
        <f t="shared" si="24"/>
        <v>129759</v>
      </c>
      <c r="M63" s="13"/>
      <c r="N63" s="74"/>
      <c r="O63" s="99" t="s">
        <v>131</v>
      </c>
      <c r="P63" s="79" t="s">
        <v>132</v>
      </c>
      <c r="Q63" s="80"/>
      <c r="R63" s="31">
        <v>137198</v>
      </c>
      <c r="S63" s="32">
        <v>32</v>
      </c>
      <c r="T63" s="28">
        <f t="shared" si="11"/>
        <v>137230</v>
      </c>
      <c r="U63" s="33">
        <v>346517</v>
      </c>
      <c r="V63" s="33">
        <v>2372</v>
      </c>
      <c r="W63" s="31">
        <v>3772</v>
      </c>
      <c r="X63" s="39">
        <f t="shared" si="22"/>
        <v>486119</v>
      </c>
    </row>
    <row r="64" spans="1:24" ht="7.5" customHeight="1" x14ac:dyDescent="0.15">
      <c r="A64" s="42"/>
      <c r="B64" s="74"/>
      <c r="C64" s="84"/>
      <c r="D64" s="101"/>
      <c r="E64" s="30" t="s">
        <v>10</v>
      </c>
      <c r="F64" s="40">
        <f>SUM(F62:F63)</f>
        <v>83208</v>
      </c>
      <c r="G64" s="27">
        <f>SUM(G62:G63)</f>
        <v>20</v>
      </c>
      <c r="H64" s="28">
        <f t="shared" si="23"/>
        <v>83228</v>
      </c>
      <c r="I64" s="26">
        <f>SUM(I62:I63)</f>
        <v>305374</v>
      </c>
      <c r="J64" s="26">
        <f>SUM(J62:J63)</f>
        <v>1699</v>
      </c>
      <c r="K64" s="26">
        <f>SUM(K62:K63)</f>
        <v>7657</v>
      </c>
      <c r="L64" s="28">
        <f t="shared" si="24"/>
        <v>390301</v>
      </c>
      <c r="M64" s="13"/>
      <c r="N64" s="74"/>
      <c r="O64" s="84"/>
      <c r="P64" s="79" t="s">
        <v>134</v>
      </c>
      <c r="Q64" s="80"/>
      <c r="R64" s="31">
        <v>57499</v>
      </c>
      <c r="S64" s="32">
        <v>12</v>
      </c>
      <c r="T64" s="28">
        <f t="shared" si="11"/>
        <v>57511</v>
      </c>
      <c r="U64" s="33">
        <v>189768</v>
      </c>
      <c r="V64" s="33">
        <v>887</v>
      </c>
      <c r="W64" s="31">
        <v>1403</v>
      </c>
      <c r="X64" s="39">
        <f t="shared" si="22"/>
        <v>248166</v>
      </c>
    </row>
    <row r="65" spans="1:24" ht="7.5" customHeight="1" x14ac:dyDescent="0.15">
      <c r="A65" s="42"/>
      <c r="B65" s="74"/>
      <c r="C65" s="85"/>
      <c r="D65" s="79" t="s">
        <v>133</v>
      </c>
      <c r="E65" s="80"/>
      <c r="F65" s="26">
        <v>100515</v>
      </c>
      <c r="G65" s="27">
        <v>17</v>
      </c>
      <c r="H65" s="28">
        <f t="shared" si="23"/>
        <v>100532</v>
      </c>
      <c r="I65" s="29">
        <v>315358</v>
      </c>
      <c r="J65" s="29">
        <v>1602</v>
      </c>
      <c r="K65" s="26">
        <v>2990</v>
      </c>
      <c r="L65" s="28">
        <f t="shared" si="24"/>
        <v>417492</v>
      </c>
      <c r="M65" s="13"/>
      <c r="N65" s="74"/>
      <c r="O65" s="85"/>
      <c r="P65" s="79" t="s">
        <v>10</v>
      </c>
      <c r="Q65" s="80"/>
      <c r="R65" s="26">
        <f>SUM(R63:R64)</f>
        <v>194697</v>
      </c>
      <c r="S65" s="27">
        <f>SUM(S63:S64)</f>
        <v>44</v>
      </c>
      <c r="T65" s="28">
        <f t="shared" si="11"/>
        <v>194741</v>
      </c>
      <c r="U65" s="29">
        <f>SUM(U63:U64)</f>
        <v>536285</v>
      </c>
      <c r="V65" s="29">
        <f>SUM(V63:V64)</f>
        <v>3259</v>
      </c>
      <c r="W65" s="26">
        <f>SUM(W63:W64)</f>
        <v>5175</v>
      </c>
      <c r="X65" s="28">
        <f t="shared" si="22"/>
        <v>734285</v>
      </c>
    </row>
    <row r="66" spans="1:24" ht="7.5" customHeight="1" x14ac:dyDescent="0.15">
      <c r="A66" s="42"/>
      <c r="B66" s="74"/>
      <c r="C66" s="99" t="s">
        <v>135</v>
      </c>
      <c r="D66" s="88" t="s">
        <v>136</v>
      </c>
      <c r="E66" s="25" t="s">
        <v>137</v>
      </c>
      <c r="F66" s="26">
        <v>98174</v>
      </c>
      <c r="G66" s="27">
        <v>14</v>
      </c>
      <c r="H66" s="28">
        <f t="shared" si="23"/>
        <v>98188</v>
      </c>
      <c r="I66" s="29">
        <v>283754</v>
      </c>
      <c r="J66" s="29">
        <v>1639</v>
      </c>
      <c r="K66" s="26">
        <v>5627</v>
      </c>
      <c r="L66" s="28">
        <f t="shared" si="24"/>
        <v>383581</v>
      </c>
      <c r="M66" s="13"/>
      <c r="N66" s="74"/>
      <c r="O66" s="99" t="s">
        <v>139</v>
      </c>
      <c r="P66" s="79" t="s">
        <v>123</v>
      </c>
      <c r="Q66" s="80"/>
      <c r="R66" s="26">
        <v>126040</v>
      </c>
      <c r="S66" s="27">
        <v>23</v>
      </c>
      <c r="T66" s="28">
        <f t="shared" si="11"/>
        <v>126063</v>
      </c>
      <c r="U66" s="29">
        <v>407940</v>
      </c>
      <c r="V66" s="29">
        <v>2359</v>
      </c>
      <c r="W66" s="26">
        <v>6032</v>
      </c>
      <c r="X66" s="39">
        <f t="shared" si="22"/>
        <v>536362</v>
      </c>
    </row>
    <row r="67" spans="1:24" ht="7.5" customHeight="1" x14ac:dyDescent="0.15">
      <c r="A67" s="42"/>
      <c r="B67" s="74"/>
      <c r="C67" s="84"/>
      <c r="D67" s="113"/>
      <c r="E67" s="25" t="s">
        <v>138</v>
      </c>
      <c r="F67" s="26">
        <v>32796</v>
      </c>
      <c r="G67" s="27">
        <v>1</v>
      </c>
      <c r="H67" s="28">
        <f t="shared" si="23"/>
        <v>32797</v>
      </c>
      <c r="I67" s="29">
        <v>71367</v>
      </c>
      <c r="J67" s="29">
        <v>376</v>
      </c>
      <c r="K67" s="26">
        <v>1121</v>
      </c>
      <c r="L67" s="28">
        <f t="shared" si="24"/>
        <v>104540</v>
      </c>
      <c r="M67" s="13"/>
      <c r="N67" s="74"/>
      <c r="O67" s="85"/>
      <c r="P67" s="79" t="s">
        <v>140</v>
      </c>
      <c r="Q67" s="80"/>
      <c r="R67" s="26">
        <v>75416</v>
      </c>
      <c r="S67" s="27">
        <v>13</v>
      </c>
      <c r="T67" s="28">
        <f t="shared" si="11"/>
        <v>75429</v>
      </c>
      <c r="U67" s="29">
        <v>228704</v>
      </c>
      <c r="V67" s="29">
        <v>1216</v>
      </c>
      <c r="W67" s="26">
        <v>1848</v>
      </c>
      <c r="X67" s="28">
        <f t="shared" si="22"/>
        <v>305349</v>
      </c>
    </row>
    <row r="68" spans="1:24" ht="7.5" customHeight="1" x14ac:dyDescent="0.15">
      <c r="A68" s="42"/>
      <c r="B68" s="74"/>
      <c r="C68" s="84"/>
      <c r="D68" s="113"/>
      <c r="E68" s="30" t="s">
        <v>10</v>
      </c>
      <c r="F68" s="40">
        <f>SUM(F66:F67)</f>
        <v>130970</v>
      </c>
      <c r="G68" s="27">
        <f>SUM(G66:G67)</f>
        <v>15</v>
      </c>
      <c r="H68" s="28">
        <f t="shared" si="23"/>
        <v>130985</v>
      </c>
      <c r="I68" s="26">
        <f>SUM(I66:I67)</f>
        <v>355121</v>
      </c>
      <c r="J68" s="26">
        <f>SUM(J66:J67)</f>
        <v>2015</v>
      </c>
      <c r="K68" s="26">
        <f>SUM(K66:K67)</f>
        <v>6748</v>
      </c>
      <c r="L68" s="28">
        <f t="shared" si="24"/>
        <v>488121</v>
      </c>
      <c r="M68" s="13"/>
      <c r="N68" s="74"/>
      <c r="O68" s="99" t="s">
        <v>143</v>
      </c>
      <c r="P68" s="79" t="s">
        <v>144</v>
      </c>
      <c r="Q68" s="80"/>
      <c r="R68" s="26">
        <v>106391</v>
      </c>
      <c r="S68" s="27">
        <v>11</v>
      </c>
      <c r="T68" s="28">
        <f t="shared" si="11"/>
        <v>106402</v>
      </c>
      <c r="U68" s="29">
        <v>300271</v>
      </c>
      <c r="V68" s="29">
        <v>1626</v>
      </c>
      <c r="W68" s="26">
        <v>2176</v>
      </c>
      <c r="X68" s="28">
        <f t="shared" si="22"/>
        <v>408299</v>
      </c>
    </row>
    <row r="69" spans="1:24" ht="7.5" customHeight="1" x14ac:dyDescent="0.15">
      <c r="A69" s="42"/>
      <c r="B69" s="74"/>
      <c r="C69" s="84"/>
      <c r="D69" s="88" t="s">
        <v>141</v>
      </c>
      <c r="E69" s="30" t="s">
        <v>142</v>
      </c>
      <c r="F69" s="26">
        <v>24455</v>
      </c>
      <c r="G69" s="27">
        <v>2</v>
      </c>
      <c r="H69" s="28">
        <f t="shared" ref="H69:H75" si="25">SUM(F69:G69)</f>
        <v>24457</v>
      </c>
      <c r="I69" s="29">
        <v>89552</v>
      </c>
      <c r="J69" s="29">
        <v>538</v>
      </c>
      <c r="K69" s="26">
        <v>2335</v>
      </c>
      <c r="L69" s="28">
        <f t="shared" ref="L69:L75" si="26">SUM(H69:J69)</f>
        <v>114547</v>
      </c>
      <c r="M69" s="13"/>
      <c r="N69" s="74"/>
      <c r="O69" s="84"/>
      <c r="P69" s="79" t="s">
        <v>146</v>
      </c>
      <c r="Q69" s="80"/>
      <c r="R69" s="31">
        <v>20272</v>
      </c>
      <c r="S69" s="32">
        <v>0</v>
      </c>
      <c r="T69" s="28">
        <f t="shared" si="11"/>
        <v>20272</v>
      </c>
      <c r="U69" s="33">
        <v>66325</v>
      </c>
      <c r="V69" s="33">
        <v>367</v>
      </c>
      <c r="W69" s="31">
        <v>584</v>
      </c>
      <c r="X69" s="28">
        <f t="shared" si="22"/>
        <v>86964</v>
      </c>
    </row>
    <row r="70" spans="1:24" ht="7.5" customHeight="1" x14ac:dyDescent="0.15">
      <c r="A70" s="42"/>
      <c r="B70" s="74"/>
      <c r="C70" s="84"/>
      <c r="D70" s="89"/>
      <c r="E70" s="30" t="s">
        <v>145</v>
      </c>
      <c r="F70" s="26">
        <v>10009</v>
      </c>
      <c r="G70" s="27">
        <v>1</v>
      </c>
      <c r="H70" s="28">
        <f t="shared" si="25"/>
        <v>10010</v>
      </c>
      <c r="I70" s="29">
        <v>27096</v>
      </c>
      <c r="J70" s="29">
        <v>273</v>
      </c>
      <c r="K70" s="26">
        <v>1707</v>
      </c>
      <c r="L70" s="28">
        <f t="shared" si="26"/>
        <v>37379</v>
      </c>
      <c r="M70" s="13"/>
      <c r="N70" s="74"/>
      <c r="O70" s="85"/>
      <c r="P70" s="79" t="s">
        <v>10</v>
      </c>
      <c r="Q70" s="80"/>
      <c r="R70" s="26">
        <f>SUM(R68:R69)</f>
        <v>126663</v>
      </c>
      <c r="S70" s="27">
        <f>SUM(S68:S69)</f>
        <v>11</v>
      </c>
      <c r="T70" s="28">
        <f t="shared" si="11"/>
        <v>126674</v>
      </c>
      <c r="U70" s="29">
        <f>SUM(U68:U69)</f>
        <v>366596</v>
      </c>
      <c r="V70" s="29">
        <f>SUM(V68:V69)</f>
        <v>1993</v>
      </c>
      <c r="W70" s="26">
        <f>SUM(W68:W69)</f>
        <v>2760</v>
      </c>
      <c r="X70" s="28">
        <f t="shared" si="22"/>
        <v>495263</v>
      </c>
    </row>
    <row r="71" spans="1:24" ht="7.5" customHeight="1" x14ac:dyDescent="0.15">
      <c r="A71" s="42"/>
      <c r="B71" s="74"/>
      <c r="C71" s="84"/>
      <c r="D71" s="89"/>
      <c r="E71" s="30" t="s">
        <v>147</v>
      </c>
      <c r="F71" s="26">
        <v>15366</v>
      </c>
      <c r="G71" s="27">
        <v>0</v>
      </c>
      <c r="H71" s="28">
        <f t="shared" si="25"/>
        <v>15366</v>
      </c>
      <c r="I71" s="29">
        <v>52528</v>
      </c>
      <c r="J71" s="29">
        <v>479</v>
      </c>
      <c r="K71" s="26">
        <v>2267</v>
      </c>
      <c r="L71" s="28">
        <f t="shared" si="26"/>
        <v>68373</v>
      </c>
      <c r="M71" s="13"/>
      <c r="N71" s="75"/>
      <c r="O71" s="103" t="s">
        <v>37</v>
      </c>
      <c r="P71" s="104"/>
      <c r="Q71" s="105"/>
      <c r="R71" s="34">
        <f>SUM(R59,R65:R67,R70,R62)</f>
        <v>684602</v>
      </c>
      <c r="S71" s="35">
        <f>SUM(S59,S65:S67,S70,S62)</f>
        <v>99</v>
      </c>
      <c r="T71" s="36">
        <f t="shared" si="11"/>
        <v>684701</v>
      </c>
      <c r="U71" s="34">
        <f>SUM(U59,U65:U67,U70,U62)</f>
        <v>1909096</v>
      </c>
      <c r="V71" s="34">
        <f>SUM(V59,V65:V67,V70,V62)</f>
        <v>11313</v>
      </c>
      <c r="W71" s="34">
        <f>SUM(W59,W65:W67,W70,W62)</f>
        <v>18599</v>
      </c>
      <c r="X71" s="36">
        <f t="shared" si="22"/>
        <v>2605110</v>
      </c>
    </row>
    <row r="72" spans="1:24" ht="7.5" customHeight="1" x14ac:dyDescent="0.15">
      <c r="A72" s="42"/>
      <c r="B72" s="74"/>
      <c r="C72" s="84"/>
      <c r="D72" s="90"/>
      <c r="E72" s="30" t="s">
        <v>10</v>
      </c>
      <c r="F72" s="40">
        <f>SUM(F69:F71)</f>
        <v>49830</v>
      </c>
      <c r="G72" s="27">
        <f>SUM(G69:G71)</f>
        <v>3</v>
      </c>
      <c r="H72" s="28">
        <f t="shared" si="25"/>
        <v>49833</v>
      </c>
      <c r="I72" s="26">
        <f t="shared" ref="I72:K72" si="27">SUM(I69:I71)</f>
        <v>169176</v>
      </c>
      <c r="J72" s="26">
        <f t="shared" si="27"/>
        <v>1290</v>
      </c>
      <c r="K72" s="26">
        <f t="shared" si="27"/>
        <v>6309</v>
      </c>
      <c r="L72" s="28">
        <f t="shared" si="26"/>
        <v>220299</v>
      </c>
      <c r="M72" s="13"/>
      <c r="N72" s="73" t="s">
        <v>150</v>
      </c>
      <c r="O72" s="91" t="s">
        <v>151</v>
      </c>
      <c r="P72" s="92"/>
      <c r="Q72" s="93"/>
      <c r="R72" s="31">
        <v>89211</v>
      </c>
      <c r="S72" s="32">
        <v>12</v>
      </c>
      <c r="T72" s="39">
        <f t="shared" si="11"/>
        <v>89223</v>
      </c>
      <c r="U72" s="33">
        <v>210924</v>
      </c>
      <c r="V72" s="33">
        <v>1127</v>
      </c>
      <c r="W72" s="31">
        <v>1825</v>
      </c>
      <c r="X72" s="39">
        <f t="shared" si="22"/>
        <v>301274</v>
      </c>
    </row>
    <row r="73" spans="1:24" ht="7.5" customHeight="1" x14ac:dyDescent="0.15">
      <c r="A73" s="42"/>
      <c r="B73" s="74"/>
      <c r="C73" s="84"/>
      <c r="D73" s="110" t="s">
        <v>148</v>
      </c>
      <c r="E73" s="30" t="s">
        <v>149</v>
      </c>
      <c r="F73" s="26">
        <v>77362</v>
      </c>
      <c r="G73" s="27">
        <v>4</v>
      </c>
      <c r="H73" s="28">
        <f t="shared" si="25"/>
        <v>77366</v>
      </c>
      <c r="I73" s="29">
        <v>178615</v>
      </c>
      <c r="J73" s="29">
        <v>969</v>
      </c>
      <c r="K73" s="26">
        <v>1491</v>
      </c>
      <c r="L73" s="28">
        <f t="shared" si="26"/>
        <v>256950</v>
      </c>
      <c r="M73" s="13"/>
      <c r="N73" s="74"/>
      <c r="O73" s="76" t="s">
        <v>153</v>
      </c>
      <c r="P73" s="79" t="s">
        <v>154</v>
      </c>
      <c r="Q73" s="80"/>
      <c r="R73" s="26">
        <v>70128</v>
      </c>
      <c r="S73" s="27">
        <v>19</v>
      </c>
      <c r="T73" s="28">
        <f t="shared" si="11"/>
        <v>70147</v>
      </c>
      <c r="U73" s="29">
        <v>173456</v>
      </c>
      <c r="V73" s="29">
        <v>1090</v>
      </c>
      <c r="W73" s="26">
        <v>1432</v>
      </c>
      <c r="X73" s="28">
        <f t="shared" si="22"/>
        <v>244693</v>
      </c>
    </row>
    <row r="74" spans="1:24" ht="7.5" customHeight="1" x14ac:dyDescent="0.15">
      <c r="A74" s="42"/>
      <c r="B74" s="74"/>
      <c r="C74" s="84"/>
      <c r="D74" s="111"/>
      <c r="E74" s="30" t="s">
        <v>152</v>
      </c>
      <c r="F74" s="26">
        <v>20255</v>
      </c>
      <c r="G74" s="27">
        <v>0</v>
      </c>
      <c r="H74" s="28">
        <f t="shared" si="25"/>
        <v>20255</v>
      </c>
      <c r="I74" s="29">
        <v>59684</v>
      </c>
      <c r="J74" s="29">
        <v>317</v>
      </c>
      <c r="K74" s="26">
        <v>748</v>
      </c>
      <c r="L74" s="28">
        <f t="shared" si="26"/>
        <v>80256</v>
      </c>
      <c r="M74" s="5"/>
      <c r="N74" s="74"/>
      <c r="O74" s="84"/>
      <c r="P74" s="79" t="s">
        <v>155</v>
      </c>
      <c r="Q74" s="80"/>
      <c r="R74" s="31">
        <v>30127</v>
      </c>
      <c r="S74" s="32">
        <v>10</v>
      </c>
      <c r="T74" s="28">
        <f t="shared" si="11"/>
        <v>30137</v>
      </c>
      <c r="U74" s="33">
        <v>108224</v>
      </c>
      <c r="V74" s="33">
        <v>680</v>
      </c>
      <c r="W74" s="31">
        <v>1363</v>
      </c>
      <c r="X74" s="39">
        <f t="shared" si="22"/>
        <v>139041</v>
      </c>
    </row>
    <row r="75" spans="1:24" ht="7.5" customHeight="1" x14ac:dyDescent="0.15">
      <c r="A75" s="42"/>
      <c r="B75" s="74"/>
      <c r="C75" s="84"/>
      <c r="D75" s="112"/>
      <c r="E75" s="30" t="s">
        <v>10</v>
      </c>
      <c r="F75" s="40">
        <f>SUM(F73:F74)</f>
        <v>97617</v>
      </c>
      <c r="G75" s="27">
        <f>SUM(G73:G74)</f>
        <v>4</v>
      </c>
      <c r="H75" s="28">
        <f t="shared" si="25"/>
        <v>97621</v>
      </c>
      <c r="I75" s="26">
        <f>SUM(I73:I74)</f>
        <v>238299</v>
      </c>
      <c r="J75" s="26">
        <f>SUM(J73:J74)</f>
        <v>1286</v>
      </c>
      <c r="K75" s="26">
        <f>SUM(K73:K74)</f>
        <v>2239</v>
      </c>
      <c r="L75" s="28">
        <f t="shared" si="26"/>
        <v>337206</v>
      </c>
      <c r="M75" s="5"/>
      <c r="N75" s="74"/>
      <c r="O75" s="85"/>
      <c r="P75" s="79" t="s">
        <v>10</v>
      </c>
      <c r="Q75" s="80"/>
      <c r="R75" s="31">
        <f>SUM(R73:R74)</f>
        <v>100255</v>
      </c>
      <c r="S75" s="32">
        <f>SUM(S73:S74)</f>
        <v>29</v>
      </c>
      <c r="T75" s="28">
        <f t="shared" si="11"/>
        <v>100284</v>
      </c>
      <c r="U75" s="33">
        <f>SUM(U73:U74)</f>
        <v>281680</v>
      </c>
      <c r="V75" s="33">
        <f>SUM(V73:V74)</f>
        <v>1770</v>
      </c>
      <c r="W75" s="31">
        <f>SUM(W73:W74)</f>
        <v>2795</v>
      </c>
      <c r="X75" s="39">
        <f t="shared" si="22"/>
        <v>383734</v>
      </c>
    </row>
    <row r="76" spans="1:24" ht="7.5" customHeight="1" x14ac:dyDescent="0.15">
      <c r="A76" s="42"/>
      <c r="B76" s="74"/>
      <c r="C76" s="84"/>
      <c r="D76" s="88" t="s">
        <v>156</v>
      </c>
      <c r="E76" s="30" t="s">
        <v>156</v>
      </c>
      <c r="F76" s="26">
        <v>14129</v>
      </c>
      <c r="G76" s="27">
        <v>5</v>
      </c>
      <c r="H76" s="28">
        <f t="shared" si="23"/>
        <v>14134</v>
      </c>
      <c r="I76" s="29">
        <v>54303</v>
      </c>
      <c r="J76" s="29">
        <v>316</v>
      </c>
      <c r="K76" s="26">
        <v>1074</v>
      </c>
      <c r="L76" s="28">
        <f t="shared" si="24"/>
        <v>68753</v>
      </c>
      <c r="M76" s="5"/>
      <c r="N76" s="74"/>
      <c r="O76" s="94" t="s">
        <v>158</v>
      </c>
      <c r="P76" s="95"/>
      <c r="Q76" s="80"/>
      <c r="R76" s="26">
        <v>149270</v>
      </c>
      <c r="S76" s="27">
        <v>30</v>
      </c>
      <c r="T76" s="28">
        <f t="shared" si="11"/>
        <v>149300</v>
      </c>
      <c r="U76" s="29">
        <v>369450</v>
      </c>
      <c r="V76" s="29">
        <v>2668</v>
      </c>
      <c r="W76" s="26">
        <v>3547</v>
      </c>
      <c r="X76" s="28">
        <f t="shared" si="22"/>
        <v>521418</v>
      </c>
    </row>
    <row r="77" spans="1:24" ht="7.5" customHeight="1" x14ac:dyDescent="0.15">
      <c r="A77" s="42"/>
      <c r="B77" s="74"/>
      <c r="C77" s="84"/>
      <c r="D77" s="89"/>
      <c r="E77" s="30" t="s">
        <v>157</v>
      </c>
      <c r="F77" s="26">
        <v>17878</v>
      </c>
      <c r="G77" s="27">
        <v>1</v>
      </c>
      <c r="H77" s="28">
        <f t="shared" si="23"/>
        <v>17879</v>
      </c>
      <c r="I77" s="29">
        <v>67086</v>
      </c>
      <c r="J77" s="29">
        <v>472</v>
      </c>
      <c r="K77" s="26">
        <v>1938</v>
      </c>
      <c r="L77" s="28">
        <f t="shared" si="24"/>
        <v>85437</v>
      </c>
      <c r="M77" s="5"/>
      <c r="N77" s="74"/>
      <c r="O77" s="94" t="s">
        <v>160</v>
      </c>
      <c r="P77" s="95"/>
      <c r="Q77" s="80"/>
      <c r="R77" s="26">
        <v>96624</v>
      </c>
      <c r="S77" s="27">
        <v>21</v>
      </c>
      <c r="T77" s="28">
        <f t="shared" si="11"/>
        <v>96645</v>
      </c>
      <c r="U77" s="29">
        <v>203742</v>
      </c>
      <c r="V77" s="29">
        <v>1219</v>
      </c>
      <c r="W77" s="26">
        <v>1728</v>
      </c>
      <c r="X77" s="28">
        <f t="shared" si="22"/>
        <v>301606</v>
      </c>
    </row>
    <row r="78" spans="1:24" ht="7.5" customHeight="1" x14ac:dyDescent="0.15">
      <c r="A78" s="42"/>
      <c r="B78" s="74"/>
      <c r="C78" s="84"/>
      <c r="D78" s="89"/>
      <c r="E78" s="30" t="s">
        <v>159</v>
      </c>
      <c r="F78" s="45">
        <v>12977</v>
      </c>
      <c r="G78" s="46">
        <v>2</v>
      </c>
      <c r="H78" s="28">
        <f t="shared" si="23"/>
        <v>12979</v>
      </c>
      <c r="I78" s="48">
        <v>43951</v>
      </c>
      <c r="J78" s="48">
        <v>449</v>
      </c>
      <c r="K78" s="45">
        <v>2055</v>
      </c>
      <c r="L78" s="28">
        <f t="shared" si="24"/>
        <v>57379</v>
      </c>
      <c r="M78" s="5"/>
      <c r="N78" s="75"/>
      <c r="O78" s="103" t="s">
        <v>37</v>
      </c>
      <c r="P78" s="104"/>
      <c r="Q78" s="105"/>
      <c r="R78" s="34">
        <f>SUM(R75:R77,R72)</f>
        <v>435360</v>
      </c>
      <c r="S78" s="37">
        <f>SUM(S75:S77,S72)</f>
        <v>92</v>
      </c>
      <c r="T78" s="36">
        <f t="shared" si="11"/>
        <v>435452</v>
      </c>
      <c r="U78" s="38">
        <f>SUM(U75:U77,U72)</f>
        <v>1065796</v>
      </c>
      <c r="V78" s="38">
        <f>SUM(V75:V77,V72)</f>
        <v>6784</v>
      </c>
      <c r="W78" s="34">
        <f>SUM(W75:W77,W72)</f>
        <v>9895</v>
      </c>
      <c r="X78" s="36">
        <f t="shared" si="22"/>
        <v>1508032</v>
      </c>
    </row>
    <row r="79" spans="1:24" ht="7.5" customHeight="1" x14ac:dyDescent="0.15">
      <c r="A79" s="42"/>
      <c r="B79" s="74"/>
      <c r="C79" s="85"/>
      <c r="D79" s="90"/>
      <c r="E79" s="30" t="s">
        <v>10</v>
      </c>
      <c r="F79" s="40">
        <f>SUM(F76:F78)</f>
        <v>44984</v>
      </c>
      <c r="G79" s="27">
        <f>SUM(G76:G78)</f>
        <v>8</v>
      </c>
      <c r="H79" s="28">
        <f t="shared" si="23"/>
        <v>44992</v>
      </c>
      <c r="I79" s="26">
        <f t="shared" ref="I79:K79" si="28">SUM(I76:I78)</f>
        <v>165340</v>
      </c>
      <c r="J79" s="26">
        <f t="shared" si="28"/>
        <v>1237</v>
      </c>
      <c r="K79" s="26">
        <f t="shared" si="28"/>
        <v>5067</v>
      </c>
      <c r="L79" s="28">
        <f t="shared" si="24"/>
        <v>211569</v>
      </c>
      <c r="M79" s="5"/>
      <c r="N79" s="73" t="s">
        <v>164</v>
      </c>
      <c r="O79" s="83" t="s">
        <v>165</v>
      </c>
      <c r="P79" s="108" t="s">
        <v>166</v>
      </c>
      <c r="Q79" s="93"/>
      <c r="R79" s="14">
        <v>107799</v>
      </c>
      <c r="S79" s="15">
        <v>5</v>
      </c>
      <c r="T79" s="16">
        <f t="shared" si="11"/>
        <v>107804</v>
      </c>
      <c r="U79" s="17">
        <v>393811</v>
      </c>
      <c r="V79" s="17">
        <v>2513</v>
      </c>
      <c r="W79" s="14">
        <v>9254</v>
      </c>
      <c r="X79" s="16">
        <f t="shared" si="22"/>
        <v>504128</v>
      </c>
    </row>
    <row r="80" spans="1:24" ht="7.5" customHeight="1" x14ac:dyDescent="0.15">
      <c r="A80" s="42"/>
      <c r="B80" s="74"/>
      <c r="C80" s="99" t="s">
        <v>161</v>
      </c>
      <c r="D80" s="101" t="s">
        <v>162</v>
      </c>
      <c r="E80" s="30" t="s">
        <v>163</v>
      </c>
      <c r="F80" s="45">
        <v>41594</v>
      </c>
      <c r="G80" s="46">
        <v>15</v>
      </c>
      <c r="H80" s="47">
        <f>SUM(F80:G80)</f>
        <v>41609</v>
      </c>
      <c r="I80" s="48">
        <v>41789</v>
      </c>
      <c r="J80" s="48">
        <v>1500</v>
      </c>
      <c r="K80" s="45">
        <v>7562</v>
      </c>
      <c r="L80" s="47">
        <f>SUM(H80:J80)</f>
        <v>84898</v>
      </c>
      <c r="M80" s="5"/>
      <c r="N80" s="74"/>
      <c r="O80" s="84"/>
      <c r="P80" s="79" t="s">
        <v>168</v>
      </c>
      <c r="Q80" s="80"/>
      <c r="R80" s="26">
        <v>80104</v>
      </c>
      <c r="S80" s="27">
        <v>8</v>
      </c>
      <c r="T80" s="28">
        <f t="shared" si="11"/>
        <v>80112</v>
      </c>
      <c r="U80" s="29">
        <v>288091</v>
      </c>
      <c r="V80" s="29">
        <v>1378</v>
      </c>
      <c r="W80" s="26">
        <v>3104</v>
      </c>
      <c r="X80" s="28">
        <f t="shared" si="22"/>
        <v>369581</v>
      </c>
    </row>
    <row r="81" spans="1:24" ht="7.5" customHeight="1" x14ac:dyDescent="0.15">
      <c r="A81" s="42"/>
      <c r="B81" s="74"/>
      <c r="C81" s="84"/>
      <c r="D81" s="101"/>
      <c r="E81" s="30" t="s">
        <v>167</v>
      </c>
      <c r="F81" s="45">
        <v>12547</v>
      </c>
      <c r="G81" s="46">
        <v>5</v>
      </c>
      <c r="H81" s="47">
        <f>SUM(F81:G81)</f>
        <v>12552</v>
      </c>
      <c r="I81" s="48">
        <v>15217</v>
      </c>
      <c r="J81" s="48">
        <v>431</v>
      </c>
      <c r="K81" s="45">
        <v>1925</v>
      </c>
      <c r="L81" s="47">
        <f>SUM(H81:J81)</f>
        <v>28200</v>
      </c>
      <c r="M81" s="5"/>
      <c r="N81" s="74"/>
      <c r="O81" s="84"/>
      <c r="P81" s="79" t="s">
        <v>169</v>
      </c>
      <c r="Q81" s="80"/>
      <c r="R81" s="26">
        <v>91938</v>
      </c>
      <c r="S81" s="27">
        <v>6</v>
      </c>
      <c r="T81" s="28">
        <f t="shared" si="11"/>
        <v>91944</v>
      </c>
      <c r="U81" s="29">
        <v>250674</v>
      </c>
      <c r="V81" s="29">
        <v>1251</v>
      </c>
      <c r="W81" s="26">
        <v>2158</v>
      </c>
      <c r="X81" s="28">
        <f t="shared" ref="X81:X97" si="29">SUM(T81:V81)</f>
        <v>343869</v>
      </c>
    </row>
    <row r="82" spans="1:24" ht="7.5" customHeight="1" x14ac:dyDescent="0.15">
      <c r="A82" s="42"/>
      <c r="B82" s="74"/>
      <c r="C82" s="84"/>
      <c r="D82" s="101"/>
      <c r="E82" s="30" t="s">
        <v>10</v>
      </c>
      <c r="F82" s="40">
        <f>SUM(F80:F81)</f>
        <v>54141</v>
      </c>
      <c r="G82" s="27">
        <f>SUM(G80:G81)</f>
        <v>20</v>
      </c>
      <c r="H82" s="28">
        <f>SUM(F82:G82)</f>
        <v>54161</v>
      </c>
      <c r="I82" s="40">
        <f>SUM(I80:I81)</f>
        <v>57006</v>
      </c>
      <c r="J82" s="40">
        <f>SUM(J80:J81)</f>
        <v>1931</v>
      </c>
      <c r="K82" s="40">
        <f>SUM(K80:K81)</f>
        <v>9487</v>
      </c>
      <c r="L82" s="47">
        <f>SUM(H82:J82)</f>
        <v>113098</v>
      </c>
      <c r="M82" s="5"/>
      <c r="N82" s="74"/>
      <c r="O82" s="85"/>
      <c r="P82" s="79" t="s">
        <v>171</v>
      </c>
      <c r="Q82" s="80"/>
      <c r="R82" s="26">
        <v>43425</v>
      </c>
      <c r="S82" s="27">
        <v>4</v>
      </c>
      <c r="T82" s="28">
        <f t="shared" si="11"/>
        <v>43429</v>
      </c>
      <c r="U82" s="29">
        <v>126306</v>
      </c>
      <c r="V82" s="29">
        <v>529</v>
      </c>
      <c r="W82" s="26">
        <v>997</v>
      </c>
      <c r="X82" s="28">
        <f t="shared" si="29"/>
        <v>170264</v>
      </c>
    </row>
    <row r="83" spans="1:24" ht="7.5" customHeight="1" x14ac:dyDescent="0.15">
      <c r="A83" s="42"/>
      <c r="B83" s="74"/>
      <c r="C83" s="84"/>
      <c r="D83" s="88" t="s">
        <v>170</v>
      </c>
      <c r="E83" s="30" t="s">
        <v>170</v>
      </c>
      <c r="F83" s="26">
        <v>35166</v>
      </c>
      <c r="G83" s="27">
        <v>6</v>
      </c>
      <c r="H83" s="28">
        <f t="shared" si="23"/>
        <v>35172</v>
      </c>
      <c r="I83" s="29">
        <v>45937</v>
      </c>
      <c r="J83" s="29">
        <v>1150</v>
      </c>
      <c r="K83" s="26">
        <v>5749</v>
      </c>
      <c r="L83" s="28">
        <f t="shared" si="24"/>
        <v>82259</v>
      </c>
      <c r="M83" s="5"/>
      <c r="N83" s="74"/>
      <c r="O83" s="94" t="s">
        <v>173</v>
      </c>
      <c r="P83" s="95"/>
      <c r="Q83" s="80"/>
      <c r="R83" s="26">
        <v>89480</v>
      </c>
      <c r="S83" s="27">
        <v>15</v>
      </c>
      <c r="T83" s="28">
        <f t="shared" ref="T83:T90" si="30">SUM(R83:S83)</f>
        <v>89495</v>
      </c>
      <c r="U83" s="29">
        <v>252014</v>
      </c>
      <c r="V83" s="29">
        <v>1331</v>
      </c>
      <c r="W83" s="26">
        <v>1595</v>
      </c>
      <c r="X83" s="28">
        <f t="shared" si="29"/>
        <v>342840</v>
      </c>
    </row>
    <row r="84" spans="1:24" ht="7.5" customHeight="1" x14ac:dyDescent="0.15">
      <c r="A84" s="42"/>
      <c r="B84" s="74"/>
      <c r="C84" s="84"/>
      <c r="D84" s="89"/>
      <c r="E84" s="30" t="s">
        <v>172</v>
      </c>
      <c r="F84" s="45">
        <v>7508</v>
      </c>
      <c r="G84" s="46">
        <v>2</v>
      </c>
      <c r="H84" s="47">
        <f>SUM(F84:G84)</f>
        <v>7510</v>
      </c>
      <c r="I84" s="48">
        <v>9950</v>
      </c>
      <c r="J84" s="48">
        <v>252</v>
      </c>
      <c r="K84" s="45">
        <v>1109</v>
      </c>
      <c r="L84" s="47">
        <f>SUM(H84:J84)</f>
        <v>17712</v>
      </c>
      <c r="M84" s="5"/>
      <c r="N84" s="74"/>
      <c r="O84" s="99" t="s">
        <v>175</v>
      </c>
      <c r="P84" s="79" t="s">
        <v>176</v>
      </c>
      <c r="Q84" s="80"/>
      <c r="R84" s="26">
        <v>83218</v>
      </c>
      <c r="S84" s="27">
        <v>8</v>
      </c>
      <c r="T84" s="28">
        <f t="shared" si="30"/>
        <v>83226</v>
      </c>
      <c r="U84" s="29">
        <v>240651</v>
      </c>
      <c r="V84" s="29">
        <v>1286</v>
      </c>
      <c r="W84" s="26">
        <v>2253</v>
      </c>
      <c r="X84" s="28">
        <f t="shared" si="29"/>
        <v>325163</v>
      </c>
    </row>
    <row r="85" spans="1:24" ht="7.5" customHeight="1" x14ac:dyDescent="0.15">
      <c r="A85" s="42"/>
      <c r="B85" s="74"/>
      <c r="C85" s="84"/>
      <c r="D85" s="89"/>
      <c r="E85" s="30" t="s">
        <v>174</v>
      </c>
      <c r="F85" s="45">
        <v>10139</v>
      </c>
      <c r="G85" s="46">
        <v>3</v>
      </c>
      <c r="H85" s="47">
        <f>SUM(F85:G85)</f>
        <v>10142</v>
      </c>
      <c r="I85" s="48">
        <v>14307</v>
      </c>
      <c r="J85" s="48">
        <v>342</v>
      </c>
      <c r="K85" s="45">
        <v>1944</v>
      </c>
      <c r="L85" s="47">
        <f>SUM(H85:J85)</f>
        <v>24791</v>
      </c>
      <c r="M85" s="5"/>
      <c r="N85" s="74"/>
      <c r="O85" s="84"/>
      <c r="P85" s="79" t="s">
        <v>177</v>
      </c>
      <c r="Q85" s="80"/>
      <c r="R85" s="26">
        <v>41381</v>
      </c>
      <c r="S85" s="27">
        <v>4</v>
      </c>
      <c r="T85" s="28">
        <f t="shared" si="30"/>
        <v>41385</v>
      </c>
      <c r="U85" s="29">
        <v>109331</v>
      </c>
      <c r="V85" s="29">
        <v>494</v>
      </c>
      <c r="W85" s="26">
        <v>822</v>
      </c>
      <c r="X85" s="28">
        <f t="shared" si="29"/>
        <v>151210</v>
      </c>
    </row>
    <row r="86" spans="1:24" ht="7.5" customHeight="1" x14ac:dyDescent="0.15">
      <c r="A86" s="42"/>
      <c r="B86" s="74"/>
      <c r="C86" s="84"/>
      <c r="D86" s="90"/>
      <c r="E86" s="30" t="s">
        <v>10</v>
      </c>
      <c r="F86" s="40">
        <f>SUM(F83:F85)</f>
        <v>52813</v>
      </c>
      <c r="G86" s="27">
        <f>SUM(G83:G85)</f>
        <v>11</v>
      </c>
      <c r="H86" s="28">
        <f>SUM(F86:G86)</f>
        <v>52824</v>
      </c>
      <c r="I86" s="40">
        <f t="shared" ref="I86:K86" si="31">SUM(I83:I85)</f>
        <v>70194</v>
      </c>
      <c r="J86" s="40">
        <f t="shared" si="31"/>
        <v>1744</v>
      </c>
      <c r="K86" s="40">
        <f t="shared" si="31"/>
        <v>8802</v>
      </c>
      <c r="L86" s="47">
        <f>SUM(H86:J86)</f>
        <v>124762</v>
      </c>
      <c r="M86" s="5"/>
      <c r="N86" s="74"/>
      <c r="O86" s="85"/>
      <c r="P86" s="79" t="s">
        <v>179</v>
      </c>
      <c r="Q86" s="80"/>
      <c r="R86" s="26">
        <v>12391</v>
      </c>
      <c r="S86" s="27">
        <v>0</v>
      </c>
      <c r="T86" s="28">
        <f t="shared" si="30"/>
        <v>12391</v>
      </c>
      <c r="U86" s="29">
        <v>20550</v>
      </c>
      <c r="V86" s="29">
        <v>190</v>
      </c>
      <c r="W86" s="26">
        <v>158</v>
      </c>
      <c r="X86" s="28">
        <f t="shared" si="29"/>
        <v>33131</v>
      </c>
    </row>
    <row r="87" spans="1:24" ht="7.5" customHeight="1" x14ac:dyDescent="0.15">
      <c r="A87" s="51"/>
      <c r="B87" s="74"/>
      <c r="C87" s="84"/>
      <c r="D87" s="88" t="s">
        <v>178</v>
      </c>
      <c r="E87" s="25" t="s">
        <v>178</v>
      </c>
      <c r="F87" s="45">
        <v>31337</v>
      </c>
      <c r="G87" s="46">
        <v>5</v>
      </c>
      <c r="H87" s="47">
        <f>SUM(F87:G87)</f>
        <v>31342</v>
      </c>
      <c r="I87" s="48">
        <v>47465</v>
      </c>
      <c r="J87" s="48">
        <v>1106</v>
      </c>
      <c r="K87" s="45">
        <v>5521</v>
      </c>
      <c r="L87" s="47">
        <f>SUM(H87:J87)</f>
        <v>79913</v>
      </c>
      <c r="M87" s="5"/>
      <c r="N87" s="74"/>
      <c r="O87" s="94" t="s">
        <v>181</v>
      </c>
      <c r="P87" s="95"/>
      <c r="Q87" s="80"/>
      <c r="R87" s="26">
        <v>185450</v>
      </c>
      <c r="S87" s="27">
        <v>13</v>
      </c>
      <c r="T87" s="28">
        <f t="shared" si="30"/>
        <v>185463</v>
      </c>
      <c r="U87" s="29">
        <v>486107</v>
      </c>
      <c r="V87" s="29">
        <v>3397</v>
      </c>
      <c r="W87" s="26">
        <v>4057</v>
      </c>
      <c r="X87" s="28">
        <f t="shared" si="29"/>
        <v>674967</v>
      </c>
    </row>
    <row r="88" spans="1:24" ht="7.5" customHeight="1" x14ac:dyDescent="0.15">
      <c r="A88" s="5"/>
      <c r="B88" s="74"/>
      <c r="C88" s="84"/>
      <c r="D88" s="89"/>
      <c r="E88" s="30" t="s">
        <v>180</v>
      </c>
      <c r="F88" s="45">
        <v>7578</v>
      </c>
      <c r="G88" s="46">
        <v>0</v>
      </c>
      <c r="H88" s="47">
        <f>SUM(F88:G88)</f>
        <v>7578</v>
      </c>
      <c r="I88" s="48">
        <v>8148</v>
      </c>
      <c r="J88" s="48">
        <v>569</v>
      </c>
      <c r="K88" s="45">
        <v>1969</v>
      </c>
      <c r="L88" s="47">
        <f>SUM(H88:J88)</f>
        <v>16295</v>
      </c>
      <c r="M88" s="49"/>
      <c r="N88" s="74"/>
      <c r="O88" s="94" t="s">
        <v>183</v>
      </c>
      <c r="P88" s="95"/>
      <c r="Q88" s="80"/>
      <c r="R88" s="26">
        <v>124573</v>
      </c>
      <c r="S88" s="27">
        <v>14</v>
      </c>
      <c r="T88" s="28">
        <f t="shared" si="30"/>
        <v>124587</v>
      </c>
      <c r="U88" s="50">
        <v>325379</v>
      </c>
      <c r="V88" s="50">
        <v>1811</v>
      </c>
      <c r="W88" s="26">
        <v>2560</v>
      </c>
      <c r="X88" s="28">
        <f t="shared" si="29"/>
        <v>451777</v>
      </c>
    </row>
    <row r="89" spans="1:24" ht="7.5" customHeight="1" x14ac:dyDescent="0.15">
      <c r="A89" s="5"/>
      <c r="B89" s="74"/>
      <c r="C89" s="84"/>
      <c r="D89" s="89"/>
      <c r="E89" s="30" t="s">
        <v>182</v>
      </c>
      <c r="F89" s="26">
        <v>9637</v>
      </c>
      <c r="G89" s="27">
        <v>6</v>
      </c>
      <c r="H89" s="28">
        <f t="shared" si="23"/>
        <v>9643</v>
      </c>
      <c r="I89" s="29">
        <v>18342</v>
      </c>
      <c r="J89" s="29">
        <v>340</v>
      </c>
      <c r="K89" s="26">
        <v>1914</v>
      </c>
      <c r="L89" s="28">
        <f t="shared" si="24"/>
        <v>28325</v>
      </c>
      <c r="M89" s="49"/>
      <c r="N89" s="74"/>
      <c r="O89" s="94" t="s">
        <v>184</v>
      </c>
      <c r="P89" s="95"/>
      <c r="Q89" s="80"/>
      <c r="R89" s="26">
        <v>144015</v>
      </c>
      <c r="S89" s="27">
        <v>6</v>
      </c>
      <c r="T89" s="28">
        <f t="shared" si="30"/>
        <v>144021</v>
      </c>
      <c r="U89" s="50">
        <v>326273</v>
      </c>
      <c r="V89" s="50">
        <v>1728</v>
      </c>
      <c r="W89" s="52">
        <v>2149</v>
      </c>
      <c r="X89" s="28">
        <f t="shared" si="29"/>
        <v>472022</v>
      </c>
    </row>
    <row r="90" spans="1:24" ht="7.5" customHeight="1" x14ac:dyDescent="0.15">
      <c r="A90" s="5"/>
      <c r="B90" s="74"/>
      <c r="C90" s="84"/>
      <c r="D90" s="89"/>
      <c r="E90" s="30" t="s">
        <v>219</v>
      </c>
      <c r="F90" s="40">
        <v>15296</v>
      </c>
      <c r="G90" s="27">
        <v>3</v>
      </c>
      <c r="H90" s="28">
        <f t="shared" si="23"/>
        <v>15299</v>
      </c>
      <c r="I90" s="40">
        <v>25114</v>
      </c>
      <c r="J90" s="40">
        <v>591</v>
      </c>
      <c r="K90" s="40">
        <v>3303</v>
      </c>
      <c r="L90" s="28">
        <f t="shared" si="24"/>
        <v>41004</v>
      </c>
      <c r="M90" s="49"/>
      <c r="N90" s="74"/>
      <c r="O90" s="124" t="s">
        <v>186</v>
      </c>
      <c r="P90" s="79" t="s">
        <v>187</v>
      </c>
      <c r="Q90" s="80"/>
      <c r="R90" s="26">
        <v>193274</v>
      </c>
      <c r="S90" s="27">
        <v>11</v>
      </c>
      <c r="T90" s="28">
        <f t="shared" si="30"/>
        <v>193285</v>
      </c>
      <c r="U90" s="50">
        <v>441995</v>
      </c>
      <c r="V90" s="50">
        <v>2229</v>
      </c>
      <c r="W90" s="52">
        <v>3345</v>
      </c>
      <c r="X90" s="28">
        <f t="shared" si="29"/>
        <v>637509</v>
      </c>
    </row>
    <row r="91" spans="1:24" ht="7.5" customHeight="1" x14ac:dyDescent="0.15">
      <c r="B91" s="74"/>
      <c r="C91" s="84"/>
      <c r="D91" s="90"/>
      <c r="E91" s="30" t="s">
        <v>10</v>
      </c>
      <c r="F91" s="40">
        <f>SUM(F87:F90)</f>
        <v>63848</v>
      </c>
      <c r="G91" s="27">
        <f>SUM(G87:G90)</f>
        <v>14</v>
      </c>
      <c r="H91" s="28">
        <f t="shared" si="23"/>
        <v>63862</v>
      </c>
      <c r="I91" s="40">
        <f>SUM(I87:I90)</f>
        <v>99069</v>
      </c>
      <c r="J91" s="40">
        <f>SUM(J87:J90)</f>
        <v>2606</v>
      </c>
      <c r="K91" s="40">
        <f>SUM(K87:K90)</f>
        <v>12707</v>
      </c>
      <c r="L91" s="28">
        <f t="shared" si="24"/>
        <v>165537</v>
      </c>
      <c r="M91" s="49"/>
      <c r="N91" s="74"/>
      <c r="O91" s="125"/>
      <c r="P91" s="116" t="s">
        <v>189</v>
      </c>
      <c r="Q91" s="117"/>
      <c r="R91" s="26">
        <f t="shared" ref="R91:W91" si="32">SUM(R105:R106)</f>
        <v>24652</v>
      </c>
      <c r="S91" s="52">
        <f t="shared" si="32"/>
        <v>0</v>
      </c>
      <c r="T91" s="28">
        <f t="shared" si="32"/>
        <v>24652</v>
      </c>
      <c r="U91" s="50">
        <f t="shared" si="32"/>
        <v>36002</v>
      </c>
      <c r="V91" s="50">
        <f t="shared" si="32"/>
        <v>279</v>
      </c>
      <c r="W91" s="52">
        <f t="shared" si="32"/>
        <v>402</v>
      </c>
      <c r="X91" s="28">
        <f t="shared" si="29"/>
        <v>60933</v>
      </c>
    </row>
    <row r="92" spans="1:24" ht="7.5" customHeight="1" x14ac:dyDescent="0.15">
      <c r="B92" s="74"/>
      <c r="C92" s="84"/>
      <c r="D92" s="79" t="s">
        <v>185</v>
      </c>
      <c r="E92" s="80"/>
      <c r="F92" s="26">
        <v>48772</v>
      </c>
      <c r="G92" s="27">
        <v>13</v>
      </c>
      <c r="H92" s="28">
        <f t="shared" si="23"/>
        <v>48785</v>
      </c>
      <c r="I92" s="29">
        <v>151195</v>
      </c>
      <c r="J92" s="29">
        <v>1105</v>
      </c>
      <c r="K92" s="26">
        <v>4242</v>
      </c>
      <c r="L92" s="28">
        <f t="shared" si="24"/>
        <v>201085</v>
      </c>
      <c r="M92" s="49"/>
      <c r="N92" s="74"/>
      <c r="O92" s="103" t="s">
        <v>37</v>
      </c>
      <c r="P92" s="104"/>
      <c r="Q92" s="105"/>
      <c r="R92" s="34">
        <f>SUM(R79:R91)</f>
        <v>1221700</v>
      </c>
      <c r="S92" s="37">
        <f>SUM(S79:S91)</f>
        <v>94</v>
      </c>
      <c r="T92" s="36">
        <f t="shared" ref="T92:T97" si="33">SUM(R92:S92)</f>
        <v>1221794</v>
      </c>
      <c r="U92" s="44">
        <f>SUM(U79:U91)</f>
        <v>3297184</v>
      </c>
      <c r="V92" s="44">
        <f>SUM(V79:V91)</f>
        <v>18416</v>
      </c>
      <c r="W92" s="35">
        <f>SUM(W79:W91)</f>
        <v>32854</v>
      </c>
      <c r="X92" s="36">
        <f t="shared" si="29"/>
        <v>4537394</v>
      </c>
    </row>
    <row r="93" spans="1:24" ht="7.5" customHeight="1" x14ac:dyDescent="0.15">
      <c r="B93" s="74"/>
      <c r="C93" s="85"/>
      <c r="D93" s="79" t="s">
        <v>188</v>
      </c>
      <c r="E93" s="80"/>
      <c r="F93" s="26">
        <v>76656</v>
      </c>
      <c r="G93" s="27">
        <v>22</v>
      </c>
      <c r="H93" s="28">
        <f t="shared" si="23"/>
        <v>76678</v>
      </c>
      <c r="I93" s="29">
        <v>199031</v>
      </c>
      <c r="J93" s="29">
        <v>1958</v>
      </c>
      <c r="K93" s="26">
        <v>9341</v>
      </c>
      <c r="L93" s="28">
        <f t="shared" si="24"/>
        <v>277667</v>
      </c>
      <c r="N93" s="73" t="s">
        <v>193</v>
      </c>
      <c r="O93" s="91" t="s">
        <v>194</v>
      </c>
      <c r="P93" s="92"/>
      <c r="Q93" s="93"/>
      <c r="R93" s="14">
        <v>122045</v>
      </c>
      <c r="S93" s="15">
        <v>3</v>
      </c>
      <c r="T93" s="16">
        <f t="shared" si="33"/>
        <v>122048</v>
      </c>
      <c r="U93" s="53">
        <v>441883</v>
      </c>
      <c r="V93" s="17">
        <v>2533</v>
      </c>
      <c r="W93" s="14">
        <v>2864</v>
      </c>
      <c r="X93" s="16">
        <f t="shared" si="29"/>
        <v>566464</v>
      </c>
    </row>
    <row r="94" spans="1:24" ht="7.5" customHeight="1" x14ac:dyDescent="0.15">
      <c r="B94" s="74"/>
      <c r="C94" s="100" t="s">
        <v>190</v>
      </c>
      <c r="D94" s="110" t="s">
        <v>190</v>
      </c>
      <c r="E94" s="25" t="s">
        <v>191</v>
      </c>
      <c r="F94" s="26">
        <v>112901</v>
      </c>
      <c r="G94" s="27">
        <v>26</v>
      </c>
      <c r="H94" s="28">
        <f t="shared" si="23"/>
        <v>112927</v>
      </c>
      <c r="I94" s="29">
        <v>279261</v>
      </c>
      <c r="J94" s="29">
        <v>3590</v>
      </c>
      <c r="K94" s="26">
        <v>14215</v>
      </c>
      <c r="L94" s="28">
        <f t="shared" si="24"/>
        <v>395778</v>
      </c>
      <c r="N94" s="74"/>
      <c r="O94" s="94" t="s">
        <v>195</v>
      </c>
      <c r="P94" s="95"/>
      <c r="Q94" s="80"/>
      <c r="R94" s="26">
        <v>11906</v>
      </c>
      <c r="S94" s="27">
        <v>0</v>
      </c>
      <c r="T94" s="28">
        <f t="shared" si="33"/>
        <v>11906</v>
      </c>
      <c r="U94" s="29">
        <v>22845</v>
      </c>
      <c r="V94" s="29">
        <v>242</v>
      </c>
      <c r="W94" s="26">
        <v>139</v>
      </c>
      <c r="X94" s="28">
        <f t="shared" si="29"/>
        <v>34993</v>
      </c>
    </row>
    <row r="95" spans="1:24" ht="7.5" customHeight="1" x14ac:dyDescent="0.15">
      <c r="B95" s="74"/>
      <c r="C95" s="100"/>
      <c r="D95" s="111"/>
      <c r="E95" s="25" t="s">
        <v>192</v>
      </c>
      <c r="F95" s="26">
        <v>28679</v>
      </c>
      <c r="G95" s="27">
        <v>5</v>
      </c>
      <c r="H95" s="28">
        <f t="shared" si="23"/>
        <v>28684</v>
      </c>
      <c r="I95" s="29">
        <v>56568</v>
      </c>
      <c r="J95" s="29">
        <v>969</v>
      </c>
      <c r="K95" s="26">
        <v>4841</v>
      </c>
      <c r="L95" s="28">
        <f t="shared" si="24"/>
        <v>86221</v>
      </c>
      <c r="N95" s="74"/>
      <c r="O95" s="94" t="s">
        <v>197</v>
      </c>
      <c r="P95" s="95"/>
      <c r="Q95" s="80"/>
      <c r="R95" s="26">
        <v>11118</v>
      </c>
      <c r="S95" s="27">
        <v>0</v>
      </c>
      <c r="T95" s="28">
        <f t="shared" si="33"/>
        <v>11118</v>
      </c>
      <c r="U95" s="29">
        <v>20149</v>
      </c>
      <c r="V95" s="29">
        <v>196</v>
      </c>
      <c r="W95" s="26">
        <v>214</v>
      </c>
      <c r="X95" s="28">
        <f t="shared" si="29"/>
        <v>31463</v>
      </c>
    </row>
    <row r="96" spans="1:24" ht="7.5" customHeight="1" x14ac:dyDescent="0.15">
      <c r="B96" s="74"/>
      <c r="C96" s="100"/>
      <c r="D96" s="112"/>
      <c r="E96" s="25" t="s">
        <v>10</v>
      </c>
      <c r="F96" s="26">
        <f>SUM(F94:F95)</f>
        <v>141580</v>
      </c>
      <c r="G96" s="27">
        <f>SUM(G94:G95)</f>
        <v>31</v>
      </c>
      <c r="H96" s="28">
        <f t="shared" si="23"/>
        <v>141611</v>
      </c>
      <c r="I96" s="29">
        <f>SUM(I94:I95)</f>
        <v>335829</v>
      </c>
      <c r="J96" s="29">
        <f>SUM(J94:J95)</f>
        <v>4559</v>
      </c>
      <c r="K96" s="26">
        <f>SUM(K94:K95)</f>
        <v>19056</v>
      </c>
      <c r="L96" s="28">
        <f t="shared" si="24"/>
        <v>481999</v>
      </c>
      <c r="N96" s="75"/>
      <c r="O96" s="103" t="s">
        <v>37</v>
      </c>
      <c r="P96" s="104"/>
      <c r="Q96" s="105"/>
      <c r="R96" s="34">
        <f>SUM(R93:R95)</f>
        <v>145069</v>
      </c>
      <c r="S96" s="37">
        <f>SUM(S93:S95)</f>
        <v>3</v>
      </c>
      <c r="T96" s="36">
        <f t="shared" si="33"/>
        <v>145072</v>
      </c>
      <c r="U96" s="38">
        <f>SUM(U93:U95)</f>
        <v>484877</v>
      </c>
      <c r="V96" s="38">
        <f>SUM(V93:V95)</f>
        <v>2971</v>
      </c>
      <c r="W96" s="34">
        <f>SUM(W93:W95)</f>
        <v>3217</v>
      </c>
      <c r="X96" s="36">
        <f t="shared" si="29"/>
        <v>632920</v>
      </c>
    </row>
    <row r="97" spans="2:24" ht="7.5" customHeight="1" x14ac:dyDescent="0.15">
      <c r="B97" s="74"/>
      <c r="C97" s="100"/>
      <c r="D97" s="79" t="s">
        <v>196</v>
      </c>
      <c r="E97" s="80"/>
      <c r="F97" s="26">
        <v>75922</v>
      </c>
      <c r="G97" s="27">
        <v>10</v>
      </c>
      <c r="H97" s="28">
        <f t="shared" si="23"/>
        <v>75932</v>
      </c>
      <c r="I97" s="29">
        <v>230080</v>
      </c>
      <c r="J97" s="29">
        <v>1651</v>
      </c>
      <c r="K97" s="26">
        <v>4681</v>
      </c>
      <c r="L97" s="28">
        <f t="shared" si="24"/>
        <v>307663</v>
      </c>
      <c r="N97" s="120" t="s">
        <v>201</v>
      </c>
      <c r="O97" s="121"/>
      <c r="P97" s="121"/>
      <c r="Q97" s="122"/>
      <c r="R97" s="55">
        <f>SUM(F42,F21,F102,R18,R44,R58,R71,R78,R92,R96)</f>
        <v>8424554</v>
      </c>
      <c r="S97" s="55">
        <f>SUM(G42,G21,G102,S18,S44,S58,S71,S78,S92,S96)</f>
        <v>1192</v>
      </c>
      <c r="T97" s="56">
        <f t="shared" si="33"/>
        <v>8425746</v>
      </c>
      <c r="U97" s="57">
        <f>SUM(I42,I21,I102,U18,U44,U58,U71,U78,U92,U96)</f>
        <v>23552433</v>
      </c>
      <c r="V97" s="57">
        <f>SUM(J42,J21,J102,V18,V44,V58,V71,V78,V92,V96)</f>
        <v>160120</v>
      </c>
      <c r="W97" s="58">
        <f>SUM(K42,K21,K102,W18,W44,W58,W71,W78,W92,W96)</f>
        <v>363669</v>
      </c>
      <c r="X97" s="56">
        <f t="shared" si="29"/>
        <v>32138299</v>
      </c>
    </row>
    <row r="98" spans="2:24" ht="7.5" customHeight="1" x14ac:dyDescent="0.15">
      <c r="B98" s="74"/>
      <c r="C98" s="100"/>
      <c r="D98" s="79" t="s">
        <v>198</v>
      </c>
      <c r="E98" s="80"/>
      <c r="F98" s="26">
        <v>67349</v>
      </c>
      <c r="G98" s="27">
        <v>19</v>
      </c>
      <c r="H98" s="28">
        <f t="shared" si="23"/>
        <v>67368</v>
      </c>
      <c r="I98" s="29">
        <v>206735</v>
      </c>
      <c r="J98" s="29">
        <v>1616</v>
      </c>
      <c r="K98" s="26">
        <v>6778</v>
      </c>
      <c r="L98" s="28">
        <f t="shared" si="24"/>
        <v>275719</v>
      </c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2:24" ht="7.5" customHeight="1" x14ac:dyDescent="0.15">
      <c r="B99" s="74"/>
      <c r="C99" s="100" t="s">
        <v>199</v>
      </c>
      <c r="D99" s="79" t="s">
        <v>200</v>
      </c>
      <c r="E99" s="80"/>
      <c r="F99" s="26">
        <v>98882</v>
      </c>
      <c r="G99" s="27">
        <v>23</v>
      </c>
      <c r="H99" s="28">
        <f t="shared" si="23"/>
        <v>98905</v>
      </c>
      <c r="I99" s="29">
        <v>207402</v>
      </c>
      <c r="J99" s="29">
        <v>1485</v>
      </c>
      <c r="K99" s="26">
        <v>2100</v>
      </c>
      <c r="L99" s="28">
        <f t="shared" si="24"/>
        <v>307792</v>
      </c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ht="7.5" customHeight="1" x14ac:dyDescent="0.15">
      <c r="B100" s="74"/>
      <c r="C100" s="100"/>
      <c r="D100" s="79" t="s">
        <v>202</v>
      </c>
      <c r="E100" s="80"/>
      <c r="F100" s="26">
        <v>11553</v>
      </c>
      <c r="G100" s="27">
        <v>4</v>
      </c>
      <c r="H100" s="28">
        <f t="shared" si="23"/>
        <v>11557</v>
      </c>
      <c r="I100" s="29">
        <v>27798</v>
      </c>
      <c r="J100" s="29">
        <v>218</v>
      </c>
      <c r="K100" s="26">
        <v>145</v>
      </c>
      <c r="L100" s="28">
        <f t="shared" si="24"/>
        <v>39573</v>
      </c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7.5" customHeight="1" x14ac:dyDescent="0.15">
      <c r="B101" s="74"/>
      <c r="C101" s="100"/>
      <c r="D101" s="79" t="s">
        <v>10</v>
      </c>
      <c r="E101" s="80"/>
      <c r="F101" s="40">
        <f>SUM(F99:F100)</f>
        <v>110435</v>
      </c>
      <c r="G101" s="27">
        <f>SUM(G99:G100)</f>
        <v>27</v>
      </c>
      <c r="H101" s="28">
        <f t="shared" si="23"/>
        <v>110462</v>
      </c>
      <c r="I101" s="26">
        <f>SUM(I99:I100)</f>
        <v>235200</v>
      </c>
      <c r="J101" s="26">
        <f>SUM(J99:J100)</f>
        <v>1703</v>
      </c>
      <c r="K101" s="26">
        <f>SUM(K99:K100)</f>
        <v>2245</v>
      </c>
      <c r="L101" s="28">
        <f t="shared" si="24"/>
        <v>347365</v>
      </c>
      <c r="N101" s="49"/>
      <c r="O101" s="49"/>
      <c r="P101" s="59"/>
      <c r="Q101" s="59"/>
      <c r="R101" s="60"/>
      <c r="S101" s="60"/>
      <c r="T101" s="60"/>
      <c r="U101" s="60"/>
      <c r="V101" s="60"/>
      <c r="W101" s="60"/>
      <c r="X101" s="60"/>
    </row>
    <row r="102" spans="2:24" ht="7.5" customHeight="1" x14ac:dyDescent="0.15">
      <c r="B102" s="75"/>
      <c r="C102" s="103" t="s">
        <v>37</v>
      </c>
      <c r="D102" s="104"/>
      <c r="E102" s="105"/>
      <c r="F102" s="43">
        <f>SUM(F43,F46,F50:F51,F55,F58,F61,F64:F65,F68,F72,F75,F79,F82,F86,F91:F93,F96:F98,F101)</f>
        <v>1961810</v>
      </c>
      <c r="G102" s="37">
        <f>SUM(G43,G46,G50:G51,G55,G58,G61,G64:G65,G68,G72,G75,G79,G82,G86,G91:G93,G96:G98,G101)</f>
        <v>334</v>
      </c>
      <c r="H102" s="36">
        <f t="shared" si="23"/>
        <v>1962144</v>
      </c>
      <c r="I102" s="34">
        <f>SUM(I43,I46,I50:I51,I55,I58,I61,I64:I65,I68,I72,I75,I79,I82,I86,I91:I93,I96:I98,I101)</f>
        <v>5358109</v>
      </c>
      <c r="J102" s="34">
        <f>SUM(J43,J46,J50:J51,J55,J58,J61,J64:J65,J68,J72,J75,J79,J82,J86,J91:J93,J96:J98,J101)</f>
        <v>41052</v>
      </c>
      <c r="K102" s="34">
        <f>SUM(K43,K46,K50:K51,K55,K58,K61,K64:K65,K68,K72,K75,K79,K82,K86,K91:K93,K96:K98,K101)</f>
        <v>141408</v>
      </c>
      <c r="L102" s="36">
        <f t="shared" si="24"/>
        <v>7361305</v>
      </c>
      <c r="N102" s="49"/>
      <c r="O102" s="49"/>
      <c r="P102" s="59"/>
      <c r="Q102" s="59"/>
      <c r="R102" s="60"/>
      <c r="S102" s="60"/>
      <c r="T102" s="60"/>
      <c r="U102" s="60"/>
      <c r="V102" s="60"/>
      <c r="W102" s="60"/>
      <c r="X102" s="60"/>
    </row>
    <row r="103" spans="2:24" x14ac:dyDescent="0.15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N103" s="63"/>
      <c r="O103" s="64"/>
      <c r="P103" s="63"/>
      <c r="Q103" s="65"/>
      <c r="R103" s="60"/>
      <c r="S103" s="60"/>
      <c r="T103" s="60"/>
      <c r="U103" s="60"/>
      <c r="V103" s="60"/>
      <c r="W103" s="60"/>
      <c r="X103" s="60"/>
    </row>
    <row r="104" spans="2:24" x14ac:dyDescent="0.15">
      <c r="B104" s="5"/>
      <c r="C104" s="5"/>
      <c r="D104" s="6"/>
      <c r="E104" s="6"/>
      <c r="F104" s="7"/>
      <c r="G104" s="7"/>
      <c r="H104" s="7"/>
      <c r="I104" s="7"/>
      <c r="J104" s="7"/>
      <c r="K104" s="7"/>
      <c r="L104" s="7"/>
      <c r="N104" s="63"/>
      <c r="O104" s="64"/>
      <c r="P104" s="63"/>
      <c r="Q104" s="65"/>
      <c r="R104" s="60"/>
      <c r="S104" s="60"/>
      <c r="T104" s="60"/>
      <c r="U104" s="60"/>
      <c r="V104" s="60"/>
      <c r="W104" s="60"/>
      <c r="X104" s="60"/>
    </row>
    <row r="105" spans="2:24" ht="19.5" hidden="1" customHeight="1" x14ac:dyDescent="0.15">
      <c r="B105" s="5"/>
      <c r="C105" s="5"/>
      <c r="D105" s="6"/>
      <c r="E105" s="6"/>
      <c r="F105" s="7"/>
      <c r="G105" s="7"/>
      <c r="H105" s="7"/>
      <c r="I105" s="7"/>
      <c r="J105" s="7"/>
      <c r="K105" s="7"/>
      <c r="L105" s="7"/>
      <c r="N105" s="73" t="s">
        <v>203</v>
      </c>
      <c r="O105" s="118" t="s">
        <v>186</v>
      </c>
      <c r="P105" s="73" t="s">
        <v>204</v>
      </c>
      <c r="Q105" s="54" t="s">
        <v>186</v>
      </c>
      <c r="R105" s="61">
        <v>721</v>
      </c>
      <c r="S105" s="61">
        <v>0</v>
      </c>
      <c r="T105" s="61">
        <f>SUM(R105:S105)</f>
        <v>721</v>
      </c>
      <c r="U105" s="61">
        <v>316</v>
      </c>
      <c r="V105" s="61">
        <v>3</v>
      </c>
      <c r="W105" s="61">
        <v>12</v>
      </c>
      <c r="X105" s="61">
        <f t="shared" ref="X105:X106" si="34">SUM(T105:V105)</f>
        <v>1040</v>
      </c>
    </row>
    <row r="106" spans="2:24" hidden="1" x14ac:dyDescent="0.15">
      <c r="B106" s="5"/>
      <c r="C106" s="5"/>
      <c r="D106" s="6"/>
      <c r="E106" s="6"/>
      <c r="F106" s="7"/>
      <c r="G106" s="7"/>
      <c r="H106" s="7"/>
      <c r="I106" s="7"/>
      <c r="J106" s="7"/>
      <c r="K106" s="7"/>
      <c r="L106" s="7"/>
      <c r="N106" s="75"/>
      <c r="O106" s="119"/>
      <c r="P106" s="75"/>
      <c r="Q106" s="54" t="s">
        <v>205</v>
      </c>
      <c r="R106" s="61">
        <v>23931</v>
      </c>
      <c r="S106" s="61">
        <v>0</v>
      </c>
      <c r="T106" s="61">
        <f>SUM(R106:S106)</f>
        <v>23931</v>
      </c>
      <c r="U106" s="61">
        <v>35686</v>
      </c>
      <c r="V106" s="61">
        <v>276</v>
      </c>
      <c r="W106" s="61">
        <v>390</v>
      </c>
      <c r="X106" s="61">
        <f t="shared" si="34"/>
        <v>59893</v>
      </c>
    </row>
    <row r="107" spans="2:24" x14ac:dyDescent="0.15">
      <c r="B107" s="5"/>
      <c r="C107" s="5"/>
      <c r="D107" s="6"/>
      <c r="E107" s="6"/>
      <c r="F107" s="7"/>
      <c r="G107" s="7"/>
      <c r="H107" s="7"/>
      <c r="I107" s="7"/>
      <c r="J107" s="7"/>
      <c r="K107" s="7"/>
      <c r="L107" s="7"/>
    </row>
  </sheetData>
  <mergeCells count="189">
    <mergeCell ref="N105:N106"/>
    <mergeCell ref="O105:O106"/>
    <mergeCell ref="P105:P106"/>
    <mergeCell ref="D97:E97"/>
    <mergeCell ref="N97:Q97"/>
    <mergeCell ref="D98:E98"/>
    <mergeCell ref="C99:C101"/>
    <mergeCell ref="D99:E99"/>
    <mergeCell ref="D100:E100"/>
    <mergeCell ref="D101:E101"/>
    <mergeCell ref="D93:E93"/>
    <mergeCell ref="N93:N96"/>
    <mergeCell ref="O93:Q93"/>
    <mergeCell ref="C94:C98"/>
    <mergeCell ref="D94:D96"/>
    <mergeCell ref="O94:Q94"/>
    <mergeCell ref="O95:Q95"/>
    <mergeCell ref="O96:Q96"/>
    <mergeCell ref="C102:E102"/>
    <mergeCell ref="C80:C93"/>
    <mergeCell ref="D80:D82"/>
    <mergeCell ref="P80:Q80"/>
    <mergeCell ref="P81:Q81"/>
    <mergeCell ref="P82:Q82"/>
    <mergeCell ref="C66:C79"/>
    <mergeCell ref="D66:D68"/>
    <mergeCell ref="O66:O67"/>
    <mergeCell ref="P66:Q66"/>
    <mergeCell ref="P67:Q67"/>
    <mergeCell ref="O68:O70"/>
    <mergeCell ref="P68:Q68"/>
    <mergeCell ref="D87:D91"/>
    <mergeCell ref="O87:Q87"/>
    <mergeCell ref="O88:Q88"/>
    <mergeCell ref="O89:Q89"/>
    <mergeCell ref="O90:O91"/>
    <mergeCell ref="P90:Q90"/>
    <mergeCell ref="P91:Q91"/>
    <mergeCell ref="D83:D86"/>
    <mergeCell ref="O83:Q83"/>
    <mergeCell ref="O84:O86"/>
    <mergeCell ref="P84:Q84"/>
    <mergeCell ref="P85:Q85"/>
    <mergeCell ref="P65:Q65"/>
    <mergeCell ref="O71:Q71"/>
    <mergeCell ref="N72:N78"/>
    <mergeCell ref="O72:Q72"/>
    <mergeCell ref="D73:D75"/>
    <mergeCell ref="O73:O75"/>
    <mergeCell ref="P73:Q73"/>
    <mergeCell ref="P74:Q74"/>
    <mergeCell ref="P75:Q75"/>
    <mergeCell ref="D76:D79"/>
    <mergeCell ref="O76:Q76"/>
    <mergeCell ref="D69:D72"/>
    <mergeCell ref="P69:Q69"/>
    <mergeCell ref="P70:Q70"/>
    <mergeCell ref="O77:Q77"/>
    <mergeCell ref="O78:Q78"/>
    <mergeCell ref="N79:N92"/>
    <mergeCell ref="O79:O82"/>
    <mergeCell ref="P79:Q79"/>
    <mergeCell ref="P86:Q86"/>
    <mergeCell ref="D92:E92"/>
    <mergeCell ref="O92:Q92"/>
    <mergeCell ref="D53:E53"/>
    <mergeCell ref="P53:Q53"/>
    <mergeCell ref="D54:E54"/>
    <mergeCell ref="P54:Q54"/>
    <mergeCell ref="D55:E55"/>
    <mergeCell ref="O55:Q55"/>
    <mergeCell ref="C56:C65"/>
    <mergeCell ref="D56:D58"/>
    <mergeCell ref="O56:O57"/>
    <mergeCell ref="P56:Q56"/>
    <mergeCell ref="P57:Q57"/>
    <mergeCell ref="O58:Q58"/>
    <mergeCell ref="D59:D61"/>
    <mergeCell ref="N59:N71"/>
    <mergeCell ref="O59:Q59"/>
    <mergeCell ref="O60:O62"/>
    <mergeCell ref="P60:Q60"/>
    <mergeCell ref="P61:Q61"/>
    <mergeCell ref="D62:D64"/>
    <mergeCell ref="P62:Q62"/>
    <mergeCell ref="O63:O65"/>
    <mergeCell ref="P63:Q63"/>
    <mergeCell ref="P64:Q64"/>
    <mergeCell ref="D65:E65"/>
    <mergeCell ref="B43:B102"/>
    <mergeCell ref="C43:C46"/>
    <mergeCell ref="D43:E43"/>
    <mergeCell ref="P43:Q43"/>
    <mergeCell ref="D44:D46"/>
    <mergeCell ref="B22:B42"/>
    <mergeCell ref="C22:C25"/>
    <mergeCell ref="D22:D24"/>
    <mergeCell ref="P22:Q22"/>
    <mergeCell ref="O44:Q44"/>
    <mergeCell ref="N45:N58"/>
    <mergeCell ref="O45:Q45"/>
    <mergeCell ref="O46:Q46"/>
    <mergeCell ref="C47:C51"/>
    <mergeCell ref="D47:D50"/>
    <mergeCell ref="O47:O51"/>
    <mergeCell ref="P47:Q47"/>
    <mergeCell ref="P48:Q48"/>
    <mergeCell ref="P49:P51"/>
    <mergeCell ref="D51:E51"/>
    <mergeCell ref="C52:C55"/>
    <mergeCell ref="D52:E52"/>
    <mergeCell ref="O52:O54"/>
    <mergeCell ref="P52:Q52"/>
    <mergeCell ref="P25:P28"/>
    <mergeCell ref="C26:C29"/>
    <mergeCell ref="D32:E32"/>
    <mergeCell ref="C33:E33"/>
    <mergeCell ref="C34:C35"/>
    <mergeCell ref="D34:E34"/>
    <mergeCell ref="D35:E35"/>
    <mergeCell ref="P35:P38"/>
    <mergeCell ref="C36:C41"/>
    <mergeCell ref="D36:D40"/>
    <mergeCell ref="O39:O43"/>
    <mergeCell ref="P39:Q39"/>
    <mergeCell ref="P40:Q40"/>
    <mergeCell ref="D41:E41"/>
    <mergeCell ref="P41:Q41"/>
    <mergeCell ref="C42:E42"/>
    <mergeCell ref="P42:Q42"/>
    <mergeCell ref="O18:Q18"/>
    <mergeCell ref="D19:E19"/>
    <mergeCell ref="N19:N44"/>
    <mergeCell ref="O19:Q19"/>
    <mergeCell ref="D20:E20"/>
    <mergeCell ref="O20:O22"/>
    <mergeCell ref="P20:Q20"/>
    <mergeCell ref="C21:E21"/>
    <mergeCell ref="P21:Q21"/>
    <mergeCell ref="D26:E26"/>
    <mergeCell ref="D27:E27"/>
    <mergeCell ref="D28:E28"/>
    <mergeCell ref="D29:E29"/>
    <mergeCell ref="O29:O38"/>
    <mergeCell ref="P29:Q29"/>
    <mergeCell ref="C30:C32"/>
    <mergeCell ref="D30:E30"/>
    <mergeCell ref="P30:Q30"/>
    <mergeCell ref="D31:E31"/>
    <mergeCell ref="P31:P34"/>
    <mergeCell ref="O23:O28"/>
    <mergeCell ref="P23:Q23"/>
    <mergeCell ref="P24:Q24"/>
    <mergeCell ref="D25:E25"/>
    <mergeCell ref="P4:Q4"/>
    <mergeCell ref="P5:P7"/>
    <mergeCell ref="O12:O17"/>
    <mergeCell ref="P12:Q12"/>
    <mergeCell ref="D13:E13"/>
    <mergeCell ref="P13:P17"/>
    <mergeCell ref="D14:E14"/>
    <mergeCell ref="C15:C17"/>
    <mergeCell ref="D15:E15"/>
    <mergeCell ref="D16:E16"/>
    <mergeCell ref="D17:E17"/>
    <mergeCell ref="B6:B21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8"/>
    <mergeCell ref="C12:C14"/>
    <mergeCell ref="D12:E12"/>
    <mergeCell ref="C18:C20"/>
    <mergeCell ref="D18:E18"/>
    <mergeCell ref="O9:O11"/>
    <mergeCell ref="P9:Q9"/>
    <mergeCell ref="D10:E10"/>
    <mergeCell ref="P10:Q10"/>
    <mergeCell ref="D11:E11"/>
    <mergeCell ref="P11:Q11"/>
    <mergeCell ref="O4:O7"/>
  </mergeCells>
  <phoneticPr fontId="2"/>
  <printOptions horizontalCentered="1"/>
  <pageMargins left="0" right="0" top="0.19685039370078741" bottom="0.19685039370078741" header="0" footer="0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E3BC3-7E2D-4F0F-B9E8-8A769DBDB21C}">
  <sheetPr>
    <pageSetUpPr fitToPage="1"/>
  </sheetPr>
  <dimension ref="A1:X107"/>
  <sheetViews>
    <sheetView tabSelected="1" topLeftCell="B1" zoomScaleNormal="100" zoomScaleSheetLayoutView="100" workbookViewId="0"/>
  </sheetViews>
  <sheetFormatPr defaultColWidth="9" defaultRowHeight="10.8" x14ac:dyDescent="0.15"/>
  <cols>
    <col min="1" max="1" width="0.21875" style="2" hidden="1" customWidth="1"/>
    <col min="2" max="2" width="2.77734375" style="2" customWidth="1"/>
    <col min="3" max="3" width="3.109375" style="2" customWidth="1"/>
    <col min="4" max="4" width="3.109375" style="62" customWidth="1"/>
    <col min="5" max="5" width="6.6640625" style="62" customWidth="1"/>
    <col min="6" max="6" width="9.109375" style="3" customWidth="1"/>
    <col min="7" max="7" width="7.109375" style="3" customWidth="1"/>
    <col min="8" max="10" width="9.109375" style="3" customWidth="1"/>
    <col min="11" max="12" width="8.109375" style="3" customWidth="1"/>
    <col min="13" max="13" width="3.77734375" style="2" customWidth="1"/>
    <col min="14" max="14" width="2.77734375" style="2" customWidth="1"/>
    <col min="15" max="15" width="3.109375" style="2" customWidth="1"/>
    <col min="16" max="16" width="3.109375" style="62" customWidth="1"/>
    <col min="17" max="17" width="6.6640625" style="62" customWidth="1"/>
    <col min="18" max="18" width="9.109375" style="3" customWidth="1"/>
    <col min="19" max="19" width="7.109375" style="3" customWidth="1"/>
    <col min="20" max="22" width="9.109375" style="3" customWidth="1"/>
    <col min="23" max="24" width="8.109375" style="3" customWidth="1"/>
    <col min="25" max="16384" width="9" style="2"/>
  </cols>
  <sheetData>
    <row r="1" spans="1:24" ht="17.25" customHeight="1" x14ac:dyDescent="0.2">
      <c r="A1" s="1"/>
      <c r="B1" s="66" t="s">
        <v>0</v>
      </c>
      <c r="C1" s="66"/>
      <c r="D1" s="66"/>
      <c r="E1" s="66"/>
      <c r="F1" s="66"/>
      <c r="G1" s="66"/>
      <c r="H1" s="66"/>
      <c r="I1" s="66"/>
      <c r="J1" s="66"/>
      <c r="K1" s="66"/>
      <c r="L1" s="66"/>
      <c r="N1" s="3"/>
      <c r="O1" s="3"/>
      <c r="P1" s="3"/>
      <c r="Q1" s="3"/>
    </row>
    <row r="2" spans="1:24" s="5" customFormat="1" ht="6" customHeight="1" x14ac:dyDescent="0.15">
      <c r="A2" s="4"/>
      <c r="D2" s="6"/>
      <c r="E2" s="6"/>
      <c r="F2" s="7"/>
      <c r="G2" s="7"/>
      <c r="H2" s="7"/>
      <c r="I2" s="7"/>
      <c r="J2" s="7"/>
      <c r="K2" s="7"/>
      <c r="L2" s="7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5" customFormat="1" ht="9.9" customHeight="1" x14ac:dyDescent="0.15">
      <c r="A3" s="4"/>
      <c r="B3" s="8" t="s">
        <v>222</v>
      </c>
      <c r="C3" s="8"/>
      <c r="D3" s="6"/>
      <c r="E3" s="6"/>
      <c r="F3" s="7"/>
      <c r="G3" s="7"/>
      <c r="H3" s="7"/>
      <c r="I3" s="7"/>
      <c r="J3" s="7"/>
      <c r="K3" s="7"/>
      <c r="L3" s="7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3" customFormat="1" ht="7.5" customHeight="1" x14ac:dyDescent="0.2">
      <c r="A4" s="9"/>
      <c r="B4" s="10"/>
      <c r="C4" s="11"/>
      <c r="D4" s="11"/>
      <c r="E4" s="12"/>
      <c r="F4" s="67" t="s">
        <v>2</v>
      </c>
      <c r="G4" s="68"/>
      <c r="H4" s="69"/>
      <c r="I4" s="70" t="s">
        <v>3</v>
      </c>
      <c r="J4" s="71" t="s">
        <v>4</v>
      </c>
      <c r="K4" s="67" t="s">
        <v>5</v>
      </c>
      <c r="L4" s="72"/>
      <c r="N4" s="73" t="s">
        <v>6</v>
      </c>
      <c r="O4" s="83" t="s">
        <v>207</v>
      </c>
      <c r="P4" s="86" t="s">
        <v>6</v>
      </c>
      <c r="Q4" s="87"/>
      <c r="R4" s="14">
        <v>110590</v>
      </c>
      <c r="S4" s="15">
        <v>5</v>
      </c>
      <c r="T4" s="16">
        <f t="shared" ref="T4:T17" si="0">SUM(R4:S4)</f>
        <v>110595</v>
      </c>
      <c r="U4" s="17">
        <v>388382</v>
      </c>
      <c r="V4" s="17">
        <v>2225</v>
      </c>
      <c r="W4" s="14">
        <v>2675</v>
      </c>
      <c r="X4" s="16">
        <f t="shared" ref="X4:X48" si="1">SUM(T4:V4)</f>
        <v>501202</v>
      </c>
    </row>
    <row r="5" spans="1:24" s="13" customFormat="1" ht="7.5" customHeight="1" x14ac:dyDescent="0.2">
      <c r="A5" s="9"/>
      <c r="B5" s="18"/>
      <c r="C5" s="19"/>
      <c r="D5" s="19"/>
      <c r="E5" s="20"/>
      <c r="F5" s="21" t="s">
        <v>8</v>
      </c>
      <c r="G5" s="22" t="s">
        <v>9</v>
      </c>
      <c r="H5" s="23" t="s">
        <v>10</v>
      </c>
      <c r="I5" s="70"/>
      <c r="J5" s="71"/>
      <c r="K5" s="21" t="s">
        <v>11</v>
      </c>
      <c r="L5" s="24"/>
      <c r="N5" s="74"/>
      <c r="O5" s="84"/>
      <c r="P5" s="88" t="s">
        <v>12</v>
      </c>
      <c r="Q5" s="25" t="s">
        <v>13</v>
      </c>
      <c r="R5" s="26">
        <v>62105</v>
      </c>
      <c r="S5" s="27">
        <v>3</v>
      </c>
      <c r="T5" s="28">
        <f t="shared" si="0"/>
        <v>62108</v>
      </c>
      <c r="U5" s="29">
        <v>171034</v>
      </c>
      <c r="V5" s="29">
        <v>1130</v>
      </c>
      <c r="W5" s="26">
        <v>1059</v>
      </c>
      <c r="X5" s="28">
        <f t="shared" si="1"/>
        <v>234272</v>
      </c>
    </row>
    <row r="6" spans="1:24" s="13" customFormat="1" ht="7.5" customHeight="1" x14ac:dyDescent="0.2">
      <c r="A6" s="9"/>
      <c r="B6" s="73" t="s">
        <v>14</v>
      </c>
      <c r="C6" s="91" t="s">
        <v>15</v>
      </c>
      <c r="D6" s="92"/>
      <c r="E6" s="93"/>
      <c r="F6" s="14">
        <v>92491</v>
      </c>
      <c r="G6" s="15">
        <v>9</v>
      </c>
      <c r="H6" s="16">
        <f t="shared" ref="H6:H54" si="2">SUM(F6:G6)</f>
        <v>92500</v>
      </c>
      <c r="I6" s="17">
        <v>419363</v>
      </c>
      <c r="J6" s="17">
        <v>3607</v>
      </c>
      <c r="K6" s="14">
        <v>12259</v>
      </c>
      <c r="L6" s="16">
        <f t="shared" ref="L6:L54" si="3">SUM(H6:J6)</f>
        <v>515470</v>
      </c>
      <c r="N6" s="74"/>
      <c r="O6" s="84"/>
      <c r="P6" s="89"/>
      <c r="Q6" s="30" t="s">
        <v>16</v>
      </c>
      <c r="R6" s="26">
        <v>31492</v>
      </c>
      <c r="S6" s="27">
        <v>2</v>
      </c>
      <c r="T6" s="28">
        <f t="shared" si="0"/>
        <v>31494</v>
      </c>
      <c r="U6" s="29">
        <v>78775</v>
      </c>
      <c r="V6" s="29">
        <v>333</v>
      </c>
      <c r="W6" s="26">
        <v>529</v>
      </c>
      <c r="X6" s="28">
        <f t="shared" si="1"/>
        <v>110602</v>
      </c>
    </row>
    <row r="7" spans="1:24" s="13" customFormat="1" ht="7.5" customHeight="1" x14ac:dyDescent="0.2">
      <c r="A7" s="9"/>
      <c r="B7" s="74"/>
      <c r="C7" s="94" t="s">
        <v>17</v>
      </c>
      <c r="D7" s="95"/>
      <c r="E7" s="80"/>
      <c r="F7" s="26">
        <v>28672</v>
      </c>
      <c r="G7" s="27">
        <v>2</v>
      </c>
      <c r="H7" s="28">
        <f t="shared" si="2"/>
        <v>28674</v>
      </c>
      <c r="I7" s="29">
        <v>97034</v>
      </c>
      <c r="J7" s="29">
        <v>541</v>
      </c>
      <c r="K7" s="26">
        <v>1163</v>
      </c>
      <c r="L7" s="28">
        <f t="shared" si="3"/>
        <v>126249</v>
      </c>
      <c r="N7" s="74"/>
      <c r="O7" s="85"/>
      <c r="P7" s="90"/>
      <c r="Q7" s="30" t="s">
        <v>10</v>
      </c>
      <c r="R7" s="26">
        <f>SUM(R5:R6)</f>
        <v>93597</v>
      </c>
      <c r="S7" s="27">
        <f>SUM(S5:S6)</f>
        <v>5</v>
      </c>
      <c r="T7" s="28">
        <f t="shared" si="0"/>
        <v>93602</v>
      </c>
      <c r="U7" s="29">
        <f t="shared" ref="U7:W7" si="4">SUM(U5:U6)</f>
        <v>249809</v>
      </c>
      <c r="V7" s="29">
        <f t="shared" si="4"/>
        <v>1463</v>
      </c>
      <c r="W7" s="26">
        <f t="shared" si="4"/>
        <v>1588</v>
      </c>
      <c r="X7" s="28">
        <f t="shared" si="1"/>
        <v>344874</v>
      </c>
    </row>
    <row r="8" spans="1:24" s="13" customFormat="1" ht="7.5" customHeight="1" x14ac:dyDescent="0.2">
      <c r="A8" s="9"/>
      <c r="B8" s="74"/>
      <c r="C8" s="94" t="s">
        <v>18</v>
      </c>
      <c r="D8" s="95"/>
      <c r="E8" s="80"/>
      <c r="F8" s="26">
        <v>42368</v>
      </c>
      <c r="G8" s="27">
        <v>4</v>
      </c>
      <c r="H8" s="28">
        <f t="shared" si="2"/>
        <v>42372</v>
      </c>
      <c r="I8" s="29">
        <v>125030</v>
      </c>
      <c r="J8" s="29">
        <v>829</v>
      </c>
      <c r="K8" s="26">
        <v>1911</v>
      </c>
      <c r="L8" s="28">
        <f>SUM(H8:J8)</f>
        <v>168231</v>
      </c>
      <c r="N8" s="74"/>
      <c r="O8" s="96" t="s">
        <v>19</v>
      </c>
      <c r="P8" s="97"/>
      <c r="Q8" s="98"/>
      <c r="R8" s="26">
        <v>84245</v>
      </c>
      <c r="S8" s="27">
        <v>10</v>
      </c>
      <c r="T8" s="28">
        <f t="shared" si="0"/>
        <v>84255</v>
      </c>
      <c r="U8" s="29">
        <v>294455</v>
      </c>
      <c r="V8" s="29">
        <v>1276</v>
      </c>
      <c r="W8" s="26">
        <v>2196</v>
      </c>
      <c r="X8" s="28">
        <f t="shared" si="1"/>
        <v>379986</v>
      </c>
    </row>
    <row r="9" spans="1:24" s="13" customFormat="1" ht="7.5" customHeight="1" x14ac:dyDescent="0.2">
      <c r="A9" s="9"/>
      <c r="B9" s="74"/>
      <c r="C9" s="99" t="s">
        <v>20</v>
      </c>
      <c r="D9" s="79" t="s">
        <v>21</v>
      </c>
      <c r="E9" s="80"/>
      <c r="F9" s="26">
        <v>22262</v>
      </c>
      <c r="G9" s="27">
        <v>2</v>
      </c>
      <c r="H9" s="28">
        <f t="shared" si="2"/>
        <v>22264</v>
      </c>
      <c r="I9" s="29">
        <v>56901</v>
      </c>
      <c r="J9" s="29">
        <v>309</v>
      </c>
      <c r="K9" s="26">
        <v>608</v>
      </c>
      <c r="L9" s="28">
        <f t="shared" si="3"/>
        <v>79474</v>
      </c>
      <c r="N9" s="74"/>
      <c r="O9" s="100" t="s">
        <v>22</v>
      </c>
      <c r="P9" s="97" t="s">
        <v>23</v>
      </c>
      <c r="Q9" s="98"/>
      <c r="R9" s="26">
        <v>55171</v>
      </c>
      <c r="S9" s="27">
        <v>5</v>
      </c>
      <c r="T9" s="28">
        <f t="shared" si="0"/>
        <v>55176</v>
      </c>
      <c r="U9" s="29">
        <v>153748</v>
      </c>
      <c r="V9" s="29">
        <v>789</v>
      </c>
      <c r="W9" s="26">
        <v>1093</v>
      </c>
      <c r="X9" s="28">
        <f t="shared" si="1"/>
        <v>209713</v>
      </c>
    </row>
    <row r="10" spans="1:24" s="13" customFormat="1" ht="7.5" customHeight="1" x14ac:dyDescent="0.2">
      <c r="A10" s="9"/>
      <c r="B10" s="74"/>
      <c r="C10" s="84"/>
      <c r="D10" s="97" t="s">
        <v>24</v>
      </c>
      <c r="E10" s="98"/>
      <c r="F10" s="26">
        <v>6507</v>
      </c>
      <c r="G10" s="27">
        <v>1</v>
      </c>
      <c r="H10" s="28">
        <f>SUM(F10:G10)</f>
        <v>6508</v>
      </c>
      <c r="I10" s="29">
        <v>37909</v>
      </c>
      <c r="J10" s="29">
        <v>189</v>
      </c>
      <c r="K10" s="26">
        <v>449</v>
      </c>
      <c r="L10" s="28">
        <f>SUM(H10:J10)</f>
        <v>44606</v>
      </c>
      <c r="N10" s="74"/>
      <c r="O10" s="100"/>
      <c r="P10" s="97" t="s">
        <v>25</v>
      </c>
      <c r="Q10" s="98"/>
      <c r="R10" s="26">
        <v>28910</v>
      </c>
      <c r="S10" s="27">
        <v>9</v>
      </c>
      <c r="T10" s="28">
        <f t="shared" si="0"/>
        <v>28919</v>
      </c>
      <c r="U10" s="26">
        <v>131298</v>
      </c>
      <c r="V10" s="26">
        <v>740</v>
      </c>
      <c r="W10" s="26">
        <v>1659</v>
      </c>
      <c r="X10" s="28">
        <f t="shared" si="1"/>
        <v>160957</v>
      </c>
    </row>
    <row r="11" spans="1:24" s="13" customFormat="1" ht="7.5" customHeight="1" x14ac:dyDescent="0.2">
      <c r="A11" s="9"/>
      <c r="B11" s="74"/>
      <c r="C11" s="85"/>
      <c r="D11" s="97" t="s">
        <v>10</v>
      </c>
      <c r="E11" s="98"/>
      <c r="F11" s="26">
        <f>SUM(F9:F10)</f>
        <v>28769</v>
      </c>
      <c r="G11" s="27">
        <f>SUM(G9:G10)</f>
        <v>3</v>
      </c>
      <c r="H11" s="28">
        <f>SUM(F11:G11)</f>
        <v>28772</v>
      </c>
      <c r="I11" s="29">
        <f t="shared" ref="I11:K11" si="5">SUM(I9:I10)</f>
        <v>94810</v>
      </c>
      <c r="J11" s="29">
        <f t="shared" si="5"/>
        <v>498</v>
      </c>
      <c r="K11" s="26">
        <f t="shared" si="5"/>
        <v>1057</v>
      </c>
      <c r="L11" s="28">
        <f>SUM(H11:J11)</f>
        <v>124080</v>
      </c>
      <c r="N11" s="74"/>
      <c r="O11" s="100"/>
      <c r="P11" s="97" t="s">
        <v>10</v>
      </c>
      <c r="Q11" s="98"/>
      <c r="R11" s="26">
        <f>SUM(R9:R10)</f>
        <v>84081</v>
      </c>
      <c r="S11" s="27">
        <f>SUM(S9:S10)</f>
        <v>14</v>
      </c>
      <c r="T11" s="28">
        <f t="shared" si="0"/>
        <v>84095</v>
      </c>
      <c r="U11" s="29">
        <f t="shared" ref="U11:W11" si="6">SUM(U9:U10)</f>
        <v>285046</v>
      </c>
      <c r="V11" s="29">
        <f t="shared" si="6"/>
        <v>1529</v>
      </c>
      <c r="W11" s="26">
        <f t="shared" si="6"/>
        <v>2752</v>
      </c>
      <c r="X11" s="28">
        <f t="shared" si="1"/>
        <v>370670</v>
      </c>
    </row>
    <row r="12" spans="1:24" s="13" customFormat="1" ht="7.5" customHeight="1" x14ac:dyDescent="0.2">
      <c r="A12" s="9"/>
      <c r="B12" s="74"/>
      <c r="C12" s="76" t="s">
        <v>26</v>
      </c>
      <c r="D12" s="79" t="s">
        <v>27</v>
      </c>
      <c r="E12" s="80"/>
      <c r="F12" s="26">
        <v>16176</v>
      </c>
      <c r="G12" s="27">
        <v>1</v>
      </c>
      <c r="H12" s="28">
        <f t="shared" si="2"/>
        <v>16177</v>
      </c>
      <c r="I12" s="29">
        <v>58815</v>
      </c>
      <c r="J12" s="29">
        <v>291</v>
      </c>
      <c r="K12" s="26">
        <v>682</v>
      </c>
      <c r="L12" s="28">
        <f t="shared" si="3"/>
        <v>75283</v>
      </c>
      <c r="N12" s="74"/>
      <c r="O12" s="100" t="s">
        <v>208</v>
      </c>
      <c r="P12" s="97" t="s">
        <v>29</v>
      </c>
      <c r="Q12" s="98"/>
      <c r="R12" s="26">
        <v>151618</v>
      </c>
      <c r="S12" s="27">
        <v>27</v>
      </c>
      <c r="T12" s="28">
        <f t="shared" si="0"/>
        <v>151645</v>
      </c>
      <c r="U12" s="29">
        <v>298009</v>
      </c>
      <c r="V12" s="29">
        <v>2050</v>
      </c>
      <c r="W12" s="26">
        <v>2574</v>
      </c>
      <c r="X12" s="28">
        <f t="shared" si="1"/>
        <v>451704</v>
      </c>
    </row>
    <row r="13" spans="1:24" s="13" customFormat="1" ht="7.5" customHeight="1" x14ac:dyDescent="0.2">
      <c r="A13" s="9"/>
      <c r="B13" s="74"/>
      <c r="C13" s="77"/>
      <c r="D13" s="79" t="s">
        <v>30</v>
      </c>
      <c r="E13" s="80"/>
      <c r="F13" s="26">
        <v>5725</v>
      </c>
      <c r="G13" s="27">
        <v>1</v>
      </c>
      <c r="H13" s="28">
        <f t="shared" si="2"/>
        <v>5726</v>
      </c>
      <c r="I13" s="29">
        <v>10331</v>
      </c>
      <c r="J13" s="29">
        <v>69</v>
      </c>
      <c r="K13" s="26">
        <v>142</v>
      </c>
      <c r="L13" s="28">
        <f t="shared" si="3"/>
        <v>16126</v>
      </c>
      <c r="N13" s="74"/>
      <c r="O13" s="100"/>
      <c r="P13" s="101" t="s">
        <v>32</v>
      </c>
      <c r="Q13" s="30" t="s">
        <v>32</v>
      </c>
      <c r="R13" s="31">
        <v>82870</v>
      </c>
      <c r="S13" s="32">
        <v>13</v>
      </c>
      <c r="T13" s="28">
        <f t="shared" si="0"/>
        <v>82883</v>
      </c>
      <c r="U13" s="33">
        <v>165464</v>
      </c>
      <c r="V13" s="33">
        <v>1149</v>
      </c>
      <c r="W13" s="31">
        <v>1701</v>
      </c>
      <c r="X13" s="28">
        <f t="shared" si="1"/>
        <v>249496</v>
      </c>
    </row>
    <row r="14" spans="1:24" s="13" customFormat="1" ht="7.5" customHeight="1" x14ac:dyDescent="0.2">
      <c r="A14" s="9"/>
      <c r="B14" s="74"/>
      <c r="C14" s="78"/>
      <c r="D14" s="97" t="s">
        <v>10</v>
      </c>
      <c r="E14" s="98"/>
      <c r="F14" s="26">
        <f>SUM(F12:F13)</f>
        <v>21901</v>
      </c>
      <c r="G14" s="27">
        <f>SUM(G12:G13)</f>
        <v>2</v>
      </c>
      <c r="H14" s="28">
        <f t="shared" si="2"/>
        <v>21903</v>
      </c>
      <c r="I14" s="29">
        <f t="shared" ref="I14:J14" si="7">SUM(I12:I13)</f>
        <v>69146</v>
      </c>
      <c r="J14" s="29">
        <f t="shared" si="7"/>
        <v>360</v>
      </c>
      <c r="K14" s="26">
        <f>SUM(K12:K13)</f>
        <v>824</v>
      </c>
      <c r="L14" s="28">
        <f t="shared" si="3"/>
        <v>91409</v>
      </c>
      <c r="N14" s="74"/>
      <c r="O14" s="100"/>
      <c r="P14" s="102"/>
      <c r="Q14" s="30" t="s">
        <v>33</v>
      </c>
      <c r="R14" s="31">
        <v>25936</v>
      </c>
      <c r="S14" s="32">
        <v>7</v>
      </c>
      <c r="T14" s="28">
        <f t="shared" si="0"/>
        <v>25943</v>
      </c>
      <c r="U14" s="33">
        <v>59038</v>
      </c>
      <c r="V14" s="33">
        <v>358</v>
      </c>
      <c r="W14" s="31">
        <v>489</v>
      </c>
      <c r="X14" s="28">
        <f t="shared" si="1"/>
        <v>85339</v>
      </c>
    </row>
    <row r="15" spans="1:24" s="13" customFormat="1" ht="7.5" customHeight="1" x14ac:dyDescent="0.2">
      <c r="A15" s="9"/>
      <c r="B15" s="74"/>
      <c r="C15" s="99" t="s">
        <v>209</v>
      </c>
      <c r="D15" s="79" t="s">
        <v>210</v>
      </c>
      <c r="E15" s="80"/>
      <c r="F15" s="26">
        <v>8692</v>
      </c>
      <c r="G15" s="27">
        <v>1</v>
      </c>
      <c r="H15" s="28">
        <f t="shared" si="2"/>
        <v>8693</v>
      </c>
      <c r="I15" s="29">
        <v>41230</v>
      </c>
      <c r="J15" s="29">
        <v>191</v>
      </c>
      <c r="K15" s="26">
        <v>572</v>
      </c>
      <c r="L15" s="28">
        <f t="shared" si="3"/>
        <v>50114</v>
      </c>
      <c r="N15" s="74"/>
      <c r="O15" s="100"/>
      <c r="P15" s="102"/>
      <c r="Q15" s="30" t="s">
        <v>211</v>
      </c>
      <c r="R15" s="31">
        <v>15304</v>
      </c>
      <c r="S15" s="32">
        <v>1</v>
      </c>
      <c r="T15" s="28">
        <f t="shared" si="0"/>
        <v>15305</v>
      </c>
      <c r="U15" s="33">
        <v>34706</v>
      </c>
      <c r="V15" s="33">
        <v>163</v>
      </c>
      <c r="W15" s="31">
        <v>280</v>
      </c>
      <c r="X15" s="28">
        <f t="shared" si="1"/>
        <v>50174</v>
      </c>
    </row>
    <row r="16" spans="1:24" s="13" customFormat="1" ht="7.5" customHeight="1" x14ac:dyDescent="0.2">
      <c r="A16" s="9"/>
      <c r="B16" s="74"/>
      <c r="C16" s="84"/>
      <c r="D16" s="95" t="s">
        <v>212</v>
      </c>
      <c r="E16" s="80"/>
      <c r="F16" s="26">
        <v>18324</v>
      </c>
      <c r="G16" s="27">
        <v>2</v>
      </c>
      <c r="H16" s="28">
        <f>SUM(F16:G16)</f>
        <v>18326</v>
      </c>
      <c r="I16" s="29">
        <v>39191</v>
      </c>
      <c r="J16" s="29">
        <v>210</v>
      </c>
      <c r="K16" s="26">
        <v>467</v>
      </c>
      <c r="L16" s="28">
        <f t="shared" si="3"/>
        <v>57727</v>
      </c>
      <c r="N16" s="74"/>
      <c r="O16" s="100"/>
      <c r="P16" s="102"/>
      <c r="Q16" s="30" t="s">
        <v>213</v>
      </c>
      <c r="R16" s="31">
        <v>28148</v>
      </c>
      <c r="S16" s="32">
        <v>7</v>
      </c>
      <c r="T16" s="28">
        <f t="shared" si="0"/>
        <v>28155</v>
      </c>
      <c r="U16" s="33">
        <v>48601</v>
      </c>
      <c r="V16" s="33">
        <v>386</v>
      </c>
      <c r="W16" s="31">
        <v>398</v>
      </c>
      <c r="X16" s="28">
        <f>SUM(T16:V16)</f>
        <v>77142</v>
      </c>
    </row>
    <row r="17" spans="1:24" s="13" customFormat="1" ht="7.5" customHeight="1" x14ac:dyDescent="0.2">
      <c r="A17" s="9"/>
      <c r="B17" s="74"/>
      <c r="C17" s="85"/>
      <c r="D17" s="95" t="s">
        <v>10</v>
      </c>
      <c r="E17" s="80"/>
      <c r="F17" s="26">
        <f>SUM(F15:F16)</f>
        <v>27016</v>
      </c>
      <c r="G17" s="27">
        <f>SUM(G15:G16)</f>
        <v>3</v>
      </c>
      <c r="H17" s="28">
        <f t="shared" si="2"/>
        <v>27019</v>
      </c>
      <c r="I17" s="29">
        <f t="shared" ref="I17:K17" si="8">SUM(I15:I16)</f>
        <v>80421</v>
      </c>
      <c r="J17" s="29">
        <f t="shared" si="8"/>
        <v>401</v>
      </c>
      <c r="K17" s="26">
        <f t="shared" si="8"/>
        <v>1039</v>
      </c>
      <c r="L17" s="28">
        <f t="shared" si="3"/>
        <v>107841</v>
      </c>
      <c r="N17" s="74"/>
      <c r="O17" s="100"/>
      <c r="P17" s="102"/>
      <c r="Q17" s="30" t="s">
        <v>10</v>
      </c>
      <c r="R17" s="26">
        <f>SUM(R13:R16)</f>
        <v>152258</v>
      </c>
      <c r="S17" s="27">
        <f>SUM(S13:S16)</f>
        <v>28</v>
      </c>
      <c r="T17" s="28">
        <f t="shared" si="0"/>
        <v>152286</v>
      </c>
      <c r="U17" s="29">
        <f>SUM(U13:U16)</f>
        <v>307809</v>
      </c>
      <c r="V17" s="29">
        <f>SUM(V13:V16)</f>
        <v>2056</v>
      </c>
      <c r="W17" s="26">
        <f>SUM(W13:W16)</f>
        <v>2868</v>
      </c>
      <c r="X17" s="28">
        <f>SUM(T17:V17)</f>
        <v>462151</v>
      </c>
    </row>
    <row r="18" spans="1:24" s="13" customFormat="1" ht="7.5" customHeight="1" x14ac:dyDescent="0.2">
      <c r="A18" s="9"/>
      <c r="B18" s="74"/>
      <c r="C18" s="76" t="s">
        <v>35</v>
      </c>
      <c r="D18" s="79" t="s">
        <v>36</v>
      </c>
      <c r="E18" s="80"/>
      <c r="F18" s="26">
        <v>22407</v>
      </c>
      <c r="G18" s="27">
        <v>2</v>
      </c>
      <c r="H18" s="28">
        <f t="shared" si="2"/>
        <v>22409</v>
      </c>
      <c r="I18" s="29">
        <v>59288</v>
      </c>
      <c r="J18" s="29">
        <v>373</v>
      </c>
      <c r="K18" s="26">
        <v>650</v>
      </c>
      <c r="L18" s="28">
        <f t="shared" si="3"/>
        <v>82070</v>
      </c>
      <c r="N18" s="75"/>
      <c r="O18" s="103" t="s">
        <v>37</v>
      </c>
      <c r="P18" s="104"/>
      <c r="Q18" s="105"/>
      <c r="R18" s="34">
        <f>SUM(R4,R11:R12,R17,R7:R8)</f>
        <v>676389</v>
      </c>
      <c r="S18" s="35">
        <f>SUM(S4,S11:S12,S17,S7:S8)</f>
        <v>89</v>
      </c>
      <c r="T18" s="36">
        <f t="shared" ref="T18" si="9">SUM(R18:S18)</f>
        <v>676478</v>
      </c>
      <c r="U18" s="34">
        <f>SUM(U4,U11:U12,U17,U7:U8)</f>
        <v>1823510</v>
      </c>
      <c r="V18" s="34">
        <f>SUM(V4,V11:V12,V17,V7:V8)</f>
        <v>10599</v>
      </c>
      <c r="W18" s="34">
        <f>SUM(W4,W11:W12,W17,W7:W8)</f>
        <v>14653</v>
      </c>
      <c r="X18" s="36">
        <f t="shared" ref="X18" si="10">SUM(T18:V18)</f>
        <v>2510587</v>
      </c>
    </row>
    <row r="19" spans="1:24" s="13" customFormat="1" ht="7.5" customHeight="1" x14ac:dyDescent="0.2">
      <c r="A19" s="9"/>
      <c r="B19" s="74"/>
      <c r="C19" s="77"/>
      <c r="D19" s="79" t="s">
        <v>30</v>
      </c>
      <c r="E19" s="80"/>
      <c r="F19" s="26">
        <v>2800</v>
      </c>
      <c r="G19" s="27">
        <v>0</v>
      </c>
      <c r="H19" s="28">
        <f t="shared" si="2"/>
        <v>2800</v>
      </c>
      <c r="I19" s="29">
        <v>4254</v>
      </c>
      <c r="J19" s="29">
        <v>39</v>
      </c>
      <c r="K19" s="26">
        <v>55</v>
      </c>
      <c r="L19" s="28">
        <f t="shared" si="3"/>
        <v>7093</v>
      </c>
      <c r="N19" s="73" t="s">
        <v>38</v>
      </c>
      <c r="O19" s="91" t="s">
        <v>39</v>
      </c>
      <c r="P19" s="92"/>
      <c r="Q19" s="93"/>
      <c r="R19" s="26">
        <v>78876</v>
      </c>
      <c r="S19" s="27">
        <v>4</v>
      </c>
      <c r="T19" s="28">
        <f t="shared" ref="T19:T82" si="11">SUM(R19:S19)</f>
        <v>78880</v>
      </c>
      <c r="U19" s="29">
        <v>211976</v>
      </c>
      <c r="V19" s="29">
        <v>1180</v>
      </c>
      <c r="W19" s="26">
        <v>1422</v>
      </c>
      <c r="X19" s="28">
        <f t="shared" si="1"/>
        <v>292036</v>
      </c>
    </row>
    <row r="20" spans="1:24" s="13" customFormat="1" ht="7.5" customHeight="1" x14ac:dyDescent="0.2">
      <c r="A20" s="9"/>
      <c r="B20" s="74"/>
      <c r="C20" s="78"/>
      <c r="D20" s="97" t="s">
        <v>10</v>
      </c>
      <c r="E20" s="98"/>
      <c r="F20" s="26">
        <f>SUM(F18:F19)</f>
        <v>25207</v>
      </c>
      <c r="G20" s="27">
        <f>SUM(G18:G19)</f>
        <v>2</v>
      </c>
      <c r="H20" s="28">
        <f t="shared" si="2"/>
        <v>25209</v>
      </c>
      <c r="I20" s="29">
        <f t="shared" ref="I20:K20" si="12">SUM(I18:I19)</f>
        <v>63542</v>
      </c>
      <c r="J20" s="29">
        <f t="shared" si="12"/>
        <v>412</v>
      </c>
      <c r="K20" s="26">
        <f t="shared" si="12"/>
        <v>705</v>
      </c>
      <c r="L20" s="28">
        <f t="shared" si="3"/>
        <v>89163</v>
      </c>
      <c r="N20" s="74"/>
      <c r="O20" s="99" t="s">
        <v>40</v>
      </c>
      <c r="P20" s="79" t="s">
        <v>41</v>
      </c>
      <c r="Q20" s="80"/>
      <c r="R20" s="26">
        <v>151071</v>
      </c>
      <c r="S20" s="27">
        <v>29</v>
      </c>
      <c r="T20" s="28">
        <f t="shared" si="11"/>
        <v>151100</v>
      </c>
      <c r="U20" s="29">
        <v>480529</v>
      </c>
      <c r="V20" s="29">
        <v>2405</v>
      </c>
      <c r="W20" s="26">
        <v>4429</v>
      </c>
      <c r="X20" s="28">
        <f t="shared" si="1"/>
        <v>634034</v>
      </c>
    </row>
    <row r="21" spans="1:24" s="13" customFormat="1" ht="7.5" customHeight="1" x14ac:dyDescent="0.2">
      <c r="A21" s="9"/>
      <c r="B21" s="75"/>
      <c r="C21" s="103" t="s">
        <v>37</v>
      </c>
      <c r="D21" s="104"/>
      <c r="E21" s="105"/>
      <c r="F21" s="34">
        <f>SUM(F6:F8,F11,F14,F17,F20)</f>
        <v>266424</v>
      </c>
      <c r="G21" s="37">
        <f>SUM(G6:G8,G11,G14,G17,G20)</f>
        <v>25</v>
      </c>
      <c r="H21" s="36">
        <f>SUM(F21:G21)</f>
        <v>266449</v>
      </c>
      <c r="I21" s="38">
        <f>SUM(I6:I8,I11,I14,I17,I20)</f>
        <v>949346</v>
      </c>
      <c r="J21" s="38">
        <f>SUM(J6:J8,J11,J14,J17,J20)</f>
        <v>6648</v>
      </c>
      <c r="K21" s="34">
        <f>SUM(K6:K8,K11,K14,K17,K20)</f>
        <v>18958</v>
      </c>
      <c r="L21" s="36">
        <f>SUM(H21:J21)</f>
        <v>1222443</v>
      </c>
      <c r="N21" s="74"/>
      <c r="O21" s="84"/>
      <c r="P21" s="79" t="s">
        <v>42</v>
      </c>
      <c r="Q21" s="80"/>
      <c r="R21" s="26">
        <v>22480</v>
      </c>
      <c r="S21" s="27">
        <v>5</v>
      </c>
      <c r="T21" s="28">
        <f t="shared" si="11"/>
        <v>22485</v>
      </c>
      <c r="U21" s="29">
        <v>39348</v>
      </c>
      <c r="V21" s="29">
        <v>279</v>
      </c>
      <c r="W21" s="26">
        <v>279</v>
      </c>
      <c r="X21" s="28">
        <f t="shared" si="1"/>
        <v>62112</v>
      </c>
    </row>
    <row r="22" spans="1:24" s="13" customFormat="1" ht="7.5" customHeight="1" x14ac:dyDescent="0.2">
      <c r="A22" s="9"/>
      <c r="B22" s="73" t="s">
        <v>43</v>
      </c>
      <c r="C22" s="83" t="s">
        <v>214</v>
      </c>
      <c r="D22" s="101" t="s">
        <v>45</v>
      </c>
      <c r="E22" s="30" t="s">
        <v>46</v>
      </c>
      <c r="F22" s="26">
        <v>64382</v>
      </c>
      <c r="G22" s="27">
        <v>3</v>
      </c>
      <c r="H22" s="28">
        <f t="shared" si="2"/>
        <v>64385</v>
      </c>
      <c r="I22" s="29">
        <v>158639</v>
      </c>
      <c r="J22" s="29">
        <v>1160</v>
      </c>
      <c r="K22" s="26">
        <v>1277</v>
      </c>
      <c r="L22" s="28">
        <f t="shared" si="3"/>
        <v>224184</v>
      </c>
      <c r="N22" s="74"/>
      <c r="O22" s="85"/>
      <c r="P22" s="79" t="s">
        <v>10</v>
      </c>
      <c r="Q22" s="80"/>
      <c r="R22" s="26">
        <f>SUM(R20:R21)</f>
        <v>173551</v>
      </c>
      <c r="S22" s="27">
        <f>SUM(S20:S21)</f>
        <v>34</v>
      </c>
      <c r="T22" s="28">
        <f t="shared" si="11"/>
        <v>173585</v>
      </c>
      <c r="U22" s="29">
        <f t="shared" ref="U22:W22" si="13">SUM(U20:U21)</f>
        <v>519877</v>
      </c>
      <c r="V22" s="29">
        <f t="shared" si="13"/>
        <v>2684</v>
      </c>
      <c r="W22" s="26">
        <f t="shared" si="13"/>
        <v>4708</v>
      </c>
      <c r="X22" s="28">
        <f t="shared" si="1"/>
        <v>696146</v>
      </c>
    </row>
    <row r="23" spans="1:24" s="13" customFormat="1" ht="7.5" customHeight="1" x14ac:dyDescent="0.2">
      <c r="A23" s="9"/>
      <c r="B23" s="74"/>
      <c r="C23" s="84"/>
      <c r="D23" s="102"/>
      <c r="E23" s="30" t="s">
        <v>47</v>
      </c>
      <c r="F23" s="26">
        <v>18802</v>
      </c>
      <c r="G23" s="27">
        <v>0</v>
      </c>
      <c r="H23" s="28">
        <f t="shared" si="2"/>
        <v>18802</v>
      </c>
      <c r="I23" s="29">
        <v>46845</v>
      </c>
      <c r="J23" s="29">
        <v>321</v>
      </c>
      <c r="K23" s="26">
        <v>343</v>
      </c>
      <c r="L23" s="28">
        <f t="shared" si="3"/>
        <v>65968</v>
      </c>
      <c r="N23" s="74"/>
      <c r="O23" s="99" t="s">
        <v>48</v>
      </c>
      <c r="P23" s="79" t="s">
        <v>49</v>
      </c>
      <c r="Q23" s="80"/>
      <c r="R23" s="26">
        <v>75769</v>
      </c>
      <c r="S23" s="27">
        <v>17</v>
      </c>
      <c r="T23" s="28">
        <f t="shared" si="11"/>
        <v>75786</v>
      </c>
      <c r="U23" s="29">
        <v>272259</v>
      </c>
      <c r="V23" s="29">
        <v>1241</v>
      </c>
      <c r="W23" s="26">
        <v>2436</v>
      </c>
      <c r="X23" s="28">
        <f t="shared" si="1"/>
        <v>349286</v>
      </c>
    </row>
    <row r="24" spans="1:24" s="13" customFormat="1" ht="7.5" customHeight="1" x14ac:dyDescent="0.2">
      <c r="A24" s="9"/>
      <c r="B24" s="74"/>
      <c r="C24" s="84"/>
      <c r="D24" s="102"/>
      <c r="E24" s="30" t="s">
        <v>10</v>
      </c>
      <c r="F24" s="26">
        <f>SUM(F22:F23)</f>
        <v>83184</v>
      </c>
      <c r="G24" s="27">
        <f>SUM(G22:G23)</f>
        <v>3</v>
      </c>
      <c r="H24" s="28">
        <f t="shared" si="2"/>
        <v>83187</v>
      </c>
      <c r="I24" s="29">
        <f t="shared" ref="I24:K24" si="14">SUM(I22:I23)</f>
        <v>205484</v>
      </c>
      <c r="J24" s="29">
        <f t="shared" si="14"/>
        <v>1481</v>
      </c>
      <c r="K24" s="26">
        <f t="shared" si="14"/>
        <v>1620</v>
      </c>
      <c r="L24" s="28">
        <f t="shared" si="3"/>
        <v>290152</v>
      </c>
      <c r="N24" s="74"/>
      <c r="O24" s="84"/>
      <c r="P24" s="79" t="s">
        <v>50</v>
      </c>
      <c r="Q24" s="80"/>
      <c r="R24" s="31">
        <v>103237</v>
      </c>
      <c r="S24" s="32">
        <v>18</v>
      </c>
      <c r="T24" s="39">
        <f t="shared" si="11"/>
        <v>103255</v>
      </c>
      <c r="U24" s="33">
        <v>370691</v>
      </c>
      <c r="V24" s="33">
        <v>1324</v>
      </c>
      <c r="W24" s="31">
        <v>3652</v>
      </c>
      <c r="X24" s="39">
        <f t="shared" si="1"/>
        <v>475270</v>
      </c>
    </row>
    <row r="25" spans="1:24" s="13" customFormat="1" ht="7.5" customHeight="1" x14ac:dyDescent="0.2">
      <c r="A25" s="9"/>
      <c r="B25" s="74"/>
      <c r="C25" s="85"/>
      <c r="D25" s="79" t="s">
        <v>51</v>
      </c>
      <c r="E25" s="80"/>
      <c r="F25" s="26">
        <v>50962</v>
      </c>
      <c r="G25" s="27">
        <v>0</v>
      </c>
      <c r="H25" s="28">
        <f t="shared" si="2"/>
        <v>50962</v>
      </c>
      <c r="I25" s="29">
        <v>119754</v>
      </c>
      <c r="J25" s="29">
        <v>850</v>
      </c>
      <c r="K25" s="26">
        <v>936</v>
      </c>
      <c r="L25" s="28">
        <f t="shared" si="3"/>
        <v>171566</v>
      </c>
      <c r="N25" s="74"/>
      <c r="O25" s="84"/>
      <c r="P25" s="88" t="s">
        <v>52</v>
      </c>
      <c r="Q25" s="30" t="s">
        <v>52</v>
      </c>
      <c r="R25" s="31">
        <v>17458</v>
      </c>
      <c r="S25" s="32">
        <v>1</v>
      </c>
      <c r="T25" s="39">
        <f t="shared" si="11"/>
        <v>17459</v>
      </c>
      <c r="U25" s="33">
        <v>61559</v>
      </c>
      <c r="V25" s="33">
        <v>343</v>
      </c>
      <c r="W25" s="31">
        <v>729</v>
      </c>
      <c r="X25" s="39">
        <f t="shared" si="1"/>
        <v>79361</v>
      </c>
    </row>
    <row r="26" spans="1:24" s="13" customFormat="1" ht="7.5" customHeight="1" x14ac:dyDescent="0.2">
      <c r="A26" s="9"/>
      <c r="B26" s="74"/>
      <c r="C26" s="100" t="s">
        <v>215</v>
      </c>
      <c r="D26" s="106" t="s">
        <v>54</v>
      </c>
      <c r="E26" s="107"/>
      <c r="F26" s="26">
        <v>74586</v>
      </c>
      <c r="G26" s="27">
        <v>7</v>
      </c>
      <c r="H26" s="28">
        <f t="shared" si="2"/>
        <v>74593</v>
      </c>
      <c r="I26" s="29">
        <v>147163</v>
      </c>
      <c r="J26" s="29">
        <v>1000</v>
      </c>
      <c r="K26" s="26">
        <v>1190</v>
      </c>
      <c r="L26" s="28">
        <f t="shared" si="3"/>
        <v>222756</v>
      </c>
      <c r="N26" s="74"/>
      <c r="O26" s="84"/>
      <c r="P26" s="89"/>
      <c r="Q26" s="30" t="s">
        <v>55</v>
      </c>
      <c r="R26" s="31">
        <v>36915</v>
      </c>
      <c r="S26" s="32">
        <v>5</v>
      </c>
      <c r="T26" s="39">
        <f t="shared" si="11"/>
        <v>36920</v>
      </c>
      <c r="U26" s="33">
        <v>92177</v>
      </c>
      <c r="V26" s="33">
        <v>559</v>
      </c>
      <c r="W26" s="31">
        <v>756</v>
      </c>
      <c r="X26" s="39">
        <f t="shared" si="1"/>
        <v>129656</v>
      </c>
    </row>
    <row r="27" spans="1:24" s="13" customFormat="1" ht="7.5" customHeight="1" x14ac:dyDescent="0.2">
      <c r="A27" s="9"/>
      <c r="B27" s="74"/>
      <c r="C27" s="100"/>
      <c r="D27" s="79" t="s">
        <v>56</v>
      </c>
      <c r="E27" s="80"/>
      <c r="F27" s="26">
        <v>31060</v>
      </c>
      <c r="G27" s="27">
        <v>2</v>
      </c>
      <c r="H27" s="28">
        <f t="shared" si="2"/>
        <v>31062</v>
      </c>
      <c r="I27" s="29">
        <v>99889</v>
      </c>
      <c r="J27" s="29">
        <v>566</v>
      </c>
      <c r="K27" s="26">
        <v>1208</v>
      </c>
      <c r="L27" s="28">
        <f t="shared" si="3"/>
        <v>131517</v>
      </c>
      <c r="N27" s="74"/>
      <c r="O27" s="84"/>
      <c r="P27" s="89"/>
      <c r="Q27" s="30" t="s">
        <v>57</v>
      </c>
      <c r="R27" s="31">
        <v>42830</v>
      </c>
      <c r="S27" s="27">
        <v>10</v>
      </c>
      <c r="T27" s="28">
        <f t="shared" si="11"/>
        <v>42840</v>
      </c>
      <c r="U27" s="29">
        <v>145420</v>
      </c>
      <c r="V27" s="29">
        <v>682</v>
      </c>
      <c r="W27" s="26">
        <v>1089</v>
      </c>
      <c r="X27" s="28">
        <f t="shared" si="1"/>
        <v>188942</v>
      </c>
    </row>
    <row r="28" spans="1:24" s="13" customFormat="1" ht="7.5" customHeight="1" x14ac:dyDescent="0.2">
      <c r="A28" s="9"/>
      <c r="B28" s="74"/>
      <c r="C28" s="100"/>
      <c r="D28" s="79" t="s">
        <v>58</v>
      </c>
      <c r="E28" s="80"/>
      <c r="F28" s="26">
        <v>35311</v>
      </c>
      <c r="G28" s="27">
        <v>1</v>
      </c>
      <c r="H28" s="28">
        <f t="shared" si="2"/>
        <v>35312</v>
      </c>
      <c r="I28" s="29">
        <v>72886</v>
      </c>
      <c r="J28" s="29">
        <v>358</v>
      </c>
      <c r="K28" s="26">
        <v>441</v>
      </c>
      <c r="L28" s="28">
        <f t="shared" si="3"/>
        <v>108556</v>
      </c>
      <c r="N28" s="74"/>
      <c r="O28" s="85"/>
      <c r="P28" s="90"/>
      <c r="Q28" s="30" t="s">
        <v>10</v>
      </c>
      <c r="R28" s="26">
        <f>SUM(R25:R27)</f>
        <v>97203</v>
      </c>
      <c r="S28" s="27">
        <f>SUM(S25:S27)</f>
        <v>16</v>
      </c>
      <c r="T28" s="39">
        <f t="shared" si="11"/>
        <v>97219</v>
      </c>
      <c r="U28" s="29">
        <f t="shared" ref="U28:W28" si="15">SUM(U25:U27)</f>
        <v>299156</v>
      </c>
      <c r="V28" s="29">
        <f t="shared" si="15"/>
        <v>1584</v>
      </c>
      <c r="W28" s="26">
        <f t="shared" si="15"/>
        <v>2574</v>
      </c>
      <c r="X28" s="39">
        <f t="shared" si="1"/>
        <v>397959</v>
      </c>
    </row>
    <row r="29" spans="1:24" s="13" customFormat="1" ht="7.5" customHeight="1" x14ac:dyDescent="0.2">
      <c r="A29" s="9"/>
      <c r="B29" s="74"/>
      <c r="C29" s="100"/>
      <c r="D29" s="81" t="s">
        <v>10</v>
      </c>
      <c r="E29" s="82"/>
      <c r="F29" s="40">
        <f>SUM(F26:F28)</f>
        <v>140957</v>
      </c>
      <c r="G29" s="27">
        <f>SUM(G26:G28)</f>
        <v>10</v>
      </c>
      <c r="H29" s="28">
        <f t="shared" si="2"/>
        <v>140967</v>
      </c>
      <c r="I29" s="29">
        <f>SUM(I26:I28)</f>
        <v>319938</v>
      </c>
      <c r="J29" s="29">
        <f>SUM(J26:J28)</f>
        <v>1924</v>
      </c>
      <c r="K29" s="26">
        <f>SUM(K26:K28)</f>
        <v>2839</v>
      </c>
      <c r="L29" s="28">
        <f>SUM(H29:J29)</f>
        <v>462829</v>
      </c>
      <c r="N29" s="74"/>
      <c r="O29" s="99" t="s">
        <v>59</v>
      </c>
      <c r="P29" s="79" t="s">
        <v>60</v>
      </c>
      <c r="Q29" s="80"/>
      <c r="R29" s="26">
        <v>130866</v>
      </c>
      <c r="S29" s="27">
        <v>30</v>
      </c>
      <c r="T29" s="28">
        <f t="shared" si="11"/>
        <v>130896</v>
      </c>
      <c r="U29" s="29">
        <v>513554</v>
      </c>
      <c r="V29" s="29">
        <v>3540</v>
      </c>
      <c r="W29" s="26">
        <v>10897</v>
      </c>
      <c r="X29" s="39">
        <f t="shared" si="1"/>
        <v>647990</v>
      </c>
    </row>
    <row r="30" spans="1:24" s="13" customFormat="1" ht="7.5" customHeight="1" x14ac:dyDescent="0.2">
      <c r="A30" s="9"/>
      <c r="B30" s="74"/>
      <c r="C30" s="99" t="s">
        <v>61</v>
      </c>
      <c r="D30" s="79" t="s">
        <v>62</v>
      </c>
      <c r="E30" s="80"/>
      <c r="F30" s="26">
        <v>121415</v>
      </c>
      <c r="G30" s="27">
        <v>9</v>
      </c>
      <c r="H30" s="28">
        <f t="shared" si="2"/>
        <v>121424</v>
      </c>
      <c r="I30" s="29">
        <v>327446</v>
      </c>
      <c r="J30" s="29">
        <v>2543</v>
      </c>
      <c r="K30" s="26">
        <v>2793</v>
      </c>
      <c r="L30" s="28">
        <f t="shared" si="3"/>
        <v>451413</v>
      </c>
      <c r="N30" s="74"/>
      <c r="O30" s="84"/>
      <c r="P30" s="79" t="s">
        <v>63</v>
      </c>
      <c r="Q30" s="80"/>
      <c r="R30" s="26">
        <v>66530</v>
      </c>
      <c r="S30" s="27">
        <v>9</v>
      </c>
      <c r="T30" s="28">
        <f t="shared" si="11"/>
        <v>66539</v>
      </c>
      <c r="U30" s="29">
        <v>187604</v>
      </c>
      <c r="V30" s="29">
        <v>766</v>
      </c>
      <c r="W30" s="26">
        <v>1821</v>
      </c>
      <c r="X30" s="39">
        <f t="shared" si="1"/>
        <v>254909</v>
      </c>
    </row>
    <row r="31" spans="1:24" s="13" customFormat="1" ht="7.5" customHeight="1" x14ac:dyDescent="0.2">
      <c r="A31" s="9"/>
      <c r="B31" s="74"/>
      <c r="C31" s="84"/>
      <c r="D31" s="79" t="s">
        <v>64</v>
      </c>
      <c r="E31" s="80"/>
      <c r="F31" s="26">
        <v>34046</v>
      </c>
      <c r="G31" s="27">
        <v>3</v>
      </c>
      <c r="H31" s="28">
        <f t="shared" si="2"/>
        <v>34049</v>
      </c>
      <c r="I31" s="29">
        <v>159722</v>
      </c>
      <c r="J31" s="29">
        <v>956</v>
      </c>
      <c r="K31" s="26">
        <v>3392</v>
      </c>
      <c r="L31" s="28">
        <f t="shared" si="3"/>
        <v>194727</v>
      </c>
      <c r="N31" s="74"/>
      <c r="O31" s="84"/>
      <c r="P31" s="88" t="s">
        <v>65</v>
      </c>
      <c r="Q31" s="30" t="s">
        <v>65</v>
      </c>
      <c r="R31" s="26">
        <v>46568</v>
      </c>
      <c r="S31" s="27">
        <v>9</v>
      </c>
      <c r="T31" s="28">
        <f t="shared" si="11"/>
        <v>46577</v>
      </c>
      <c r="U31" s="29">
        <v>169492</v>
      </c>
      <c r="V31" s="29">
        <v>797</v>
      </c>
      <c r="W31" s="26">
        <v>2467</v>
      </c>
      <c r="X31" s="39">
        <f t="shared" si="1"/>
        <v>216866</v>
      </c>
    </row>
    <row r="32" spans="1:24" s="13" customFormat="1" ht="7.5" customHeight="1" x14ac:dyDescent="0.2">
      <c r="A32" s="9"/>
      <c r="B32" s="74"/>
      <c r="C32" s="85"/>
      <c r="D32" s="79" t="s">
        <v>10</v>
      </c>
      <c r="E32" s="80"/>
      <c r="F32" s="40">
        <f>SUM(F30:F31)</f>
        <v>155461</v>
      </c>
      <c r="G32" s="27">
        <f>SUM(G30:G31)</f>
        <v>12</v>
      </c>
      <c r="H32" s="28">
        <f t="shared" si="2"/>
        <v>155473</v>
      </c>
      <c r="I32" s="26">
        <f>SUM(I30:I31)</f>
        <v>487168</v>
      </c>
      <c r="J32" s="26">
        <f>SUM(J30:J31)</f>
        <v>3499</v>
      </c>
      <c r="K32" s="26">
        <f>SUM(K30:K31)</f>
        <v>6185</v>
      </c>
      <c r="L32" s="28">
        <f t="shared" si="3"/>
        <v>646140</v>
      </c>
      <c r="N32" s="74"/>
      <c r="O32" s="84"/>
      <c r="P32" s="89"/>
      <c r="Q32" s="30" t="s">
        <v>66</v>
      </c>
      <c r="R32" s="26">
        <v>23656</v>
      </c>
      <c r="S32" s="27">
        <v>5</v>
      </c>
      <c r="T32" s="28">
        <f t="shared" si="11"/>
        <v>23661</v>
      </c>
      <c r="U32" s="29">
        <v>93991</v>
      </c>
      <c r="V32" s="29">
        <v>374</v>
      </c>
      <c r="W32" s="26">
        <v>1268</v>
      </c>
      <c r="X32" s="39">
        <f t="shared" si="1"/>
        <v>118026</v>
      </c>
    </row>
    <row r="33" spans="1:24" s="13" customFormat="1" ht="7.5" customHeight="1" x14ac:dyDescent="0.2">
      <c r="A33" s="41"/>
      <c r="B33" s="74"/>
      <c r="C33" s="94" t="s">
        <v>67</v>
      </c>
      <c r="D33" s="95"/>
      <c r="E33" s="80"/>
      <c r="F33" s="26">
        <v>118133</v>
      </c>
      <c r="G33" s="27">
        <v>6</v>
      </c>
      <c r="H33" s="28">
        <f t="shared" si="2"/>
        <v>118139</v>
      </c>
      <c r="I33" s="29">
        <v>250479</v>
      </c>
      <c r="J33" s="29">
        <v>1926</v>
      </c>
      <c r="K33" s="26">
        <v>2031</v>
      </c>
      <c r="L33" s="28">
        <f t="shared" si="3"/>
        <v>370544</v>
      </c>
      <c r="N33" s="74"/>
      <c r="O33" s="84"/>
      <c r="P33" s="89"/>
      <c r="Q33" s="30" t="s">
        <v>68</v>
      </c>
      <c r="R33" s="40">
        <v>25571</v>
      </c>
      <c r="S33" s="27">
        <v>12</v>
      </c>
      <c r="T33" s="28">
        <f t="shared" si="11"/>
        <v>25583</v>
      </c>
      <c r="U33" s="26">
        <v>84751</v>
      </c>
      <c r="V33" s="26">
        <v>448</v>
      </c>
      <c r="W33" s="26">
        <v>1090</v>
      </c>
      <c r="X33" s="28">
        <f t="shared" si="1"/>
        <v>110782</v>
      </c>
    </row>
    <row r="34" spans="1:24" s="13" customFormat="1" ht="7.5" customHeight="1" x14ac:dyDescent="0.2">
      <c r="A34" s="42"/>
      <c r="B34" s="74"/>
      <c r="C34" s="99" t="s">
        <v>69</v>
      </c>
      <c r="D34" s="79" t="s">
        <v>70</v>
      </c>
      <c r="E34" s="80"/>
      <c r="F34" s="26">
        <v>90975</v>
      </c>
      <c r="G34" s="27">
        <v>7</v>
      </c>
      <c r="H34" s="28">
        <f t="shared" si="2"/>
        <v>90982</v>
      </c>
      <c r="I34" s="29">
        <v>212712</v>
      </c>
      <c r="J34" s="29">
        <v>1564</v>
      </c>
      <c r="K34" s="26">
        <v>1664</v>
      </c>
      <c r="L34" s="28">
        <f t="shared" si="3"/>
        <v>305258</v>
      </c>
      <c r="N34" s="74"/>
      <c r="O34" s="84"/>
      <c r="P34" s="90"/>
      <c r="Q34" s="30" t="s">
        <v>10</v>
      </c>
      <c r="R34" s="26">
        <f>SUM(R31:R33)</f>
        <v>95795</v>
      </c>
      <c r="S34" s="27">
        <f>SUM(S31:S33)</f>
        <v>26</v>
      </c>
      <c r="T34" s="28">
        <f t="shared" si="11"/>
        <v>95821</v>
      </c>
      <c r="U34" s="29">
        <f t="shared" ref="U34:W34" si="16">SUM(U31:U33)</f>
        <v>348234</v>
      </c>
      <c r="V34" s="29">
        <f t="shared" si="16"/>
        <v>1619</v>
      </c>
      <c r="W34" s="26">
        <f t="shared" si="16"/>
        <v>4825</v>
      </c>
      <c r="X34" s="39">
        <f t="shared" si="1"/>
        <v>445674</v>
      </c>
    </row>
    <row r="35" spans="1:24" s="13" customFormat="1" ht="7.5" customHeight="1" x14ac:dyDescent="0.2">
      <c r="A35" s="42"/>
      <c r="B35" s="74"/>
      <c r="C35" s="85"/>
      <c r="D35" s="79" t="s">
        <v>71</v>
      </c>
      <c r="E35" s="80"/>
      <c r="F35" s="26">
        <v>32188</v>
      </c>
      <c r="G35" s="27">
        <v>2</v>
      </c>
      <c r="H35" s="28">
        <f t="shared" si="2"/>
        <v>32190</v>
      </c>
      <c r="I35" s="29">
        <v>75590</v>
      </c>
      <c r="J35" s="29">
        <v>687</v>
      </c>
      <c r="K35" s="26">
        <v>421</v>
      </c>
      <c r="L35" s="28">
        <f t="shared" si="3"/>
        <v>108467</v>
      </c>
      <c r="N35" s="74"/>
      <c r="O35" s="84"/>
      <c r="P35" s="88" t="s">
        <v>72</v>
      </c>
      <c r="Q35" s="30" t="s">
        <v>73</v>
      </c>
      <c r="R35" s="26">
        <v>42847</v>
      </c>
      <c r="S35" s="27">
        <v>10</v>
      </c>
      <c r="T35" s="28">
        <f t="shared" si="11"/>
        <v>42857</v>
      </c>
      <c r="U35" s="29">
        <v>193268</v>
      </c>
      <c r="V35" s="29">
        <v>995</v>
      </c>
      <c r="W35" s="26">
        <v>2986</v>
      </c>
      <c r="X35" s="39">
        <f t="shared" si="1"/>
        <v>237120</v>
      </c>
    </row>
    <row r="36" spans="1:24" s="13" customFormat="1" ht="7.5" customHeight="1" x14ac:dyDescent="0.2">
      <c r="A36" s="42"/>
      <c r="B36" s="74"/>
      <c r="C36" s="99" t="s">
        <v>75</v>
      </c>
      <c r="D36" s="88" t="s">
        <v>75</v>
      </c>
      <c r="E36" s="30" t="s">
        <v>75</v>
      </c>
      <c r="F36" s="26">
        <v>81472</v>
      </c>
      <c r="G36" s="27">
        <v>4</v>
      </c>
      <c r="H36" s="28">
        <f t="shared" si="2"/>
        <v>81476</v>
      </c>
      <c r="I36" s="29">
        <v>193856</v>
      </c>
      <c r="J36" s="29">
        <v>1207</v>
      </c>
      <c r="K36" s="26">
        <v>1344</v>
      </c>
      <c r="L36" s="28">
        <f t="shared" si="3"/>
        <v>276539</v>
      </c>
      <c r="N36" s="74"/>
      <c r="O36" s="84"/>
      <c r="P36" s="89"/>
      <c r="Q36" s="30" t="s">
        <v>76</v>
      </c>
      <c r="R36" s="26">
        <v>14322</v>
      </c>
      <c r="S36" s="27">
        <v>5</v>
      </c>
      <c r="T36" s="28">
        <f t="shared" si="11"/>
        <v>14327</v>
      </c>
      <c r="U36" s="29">
        <v>81664</v>
      </c>
      <c r="V36" s="29">
        <v>517</v>
      </c>
      <c r="W36" s="26">
        <v>1132</v>
      </c>
      <c r="X36" s="39">
        <f t="shared" si="1"/>
        <v>96508</v>
      </c>
    </row>
    <row r="37" spans="1:24" s="13" customFormat="1" ht="7.5" customHeight="1" x14ac:dyDescent="0.2">
      <c r="A37" s="42"/>
      <c r="B37" s="74"/>
      <c r="C37" s="84"/>
      <c r="D37" s="89"/>
      <c r="E37" s="30" t="s">
        <v>77</v>
      </c>
      <c r="F37" s="26">
        <v>34431</v>
      </c>
      <c r="G37" s="27">
        <v>2</v>
      </c>
      <c r="H37" s="28">
        <f t="shared" si="2"/>
        <v>34433</v>
      </c>
      <c r="I37" s="29">
        <v>61770</v>
      </c>
      <c r="J37" s="29">
        <v>781</v>
      </c>
      <c r="K37" s="26">
        <v>579</v>
      </c>
      <c r="L37" s="28">
        <f t="shared" si="3"/>
        <v>96984</v>
      </c>
      <c r="N37" s="74"/>
      <c r="O37" s="84"/>
      <c r="P37" s="89"/>
      <c r="Q37" s="30" t="s">
        <v>78</v>
      </c>
      <c r="R37" s="26">
        <v>10773</v>
      </c>
      <c r="S37" s="27">
        <v>1</v>
      </c>
      <c r="T37" s="28">
        <f t="shared" si="11"/>
        <v>10774</v>
      </c>
      <c r="U37" s="29">
        <v>56659</v>
      </c>
      <c r="V37" s="29">
        <v>265</v>
      </c>
      <c r="W37" s="26">
        <v>699</v>
      </c>
      <c r="X37" s="28">
        <f t="shared" si="1"/>
        <v>67698</v>
      </c>
    </row>
    <row r="38" spans="1:24" s="13" customFormat="1" ht="7.5" customHeight="1" x14ac:dyDescent="0.2">
      <c r="A38" s="42"/>
      <c r="B38" s="74"/>
      <c r="C38" s="84"/>
      <c r="D38" s="89"/>
      <c r="E38" s="30" t="s">
        <v>79</v>
      </c>
      <c r="F38" s="26">
        <v>22532</v>
      </c>
      <c r="G38" s="27">
        <v>0</v>
      </c>
      <c r="H38" s="28">
        <f t="shared" si="2"/>
        <v>22532</v>
      </c>
      <c r="I38" s="29">
        <v>75768</v>
      </c>
      <c r="J38" s="29">
        <v>503</v>
      </c>
      <c r="K38" s="26">
        <v>961</v>
      </c>
      <c r="L38" s="28">
        <f t="shared" si="3"/>
        <v>98803</v>
      </c>
      <c r="N38" s="74"/>
      <c r="O38" s="85"/>
      <c r="P38" s="90"/>
      <c r="Q38" s="30" t="s">
        <v>10</v>
      </c>
      <c r="R38" s="26">
        <f>SUM(R35:R37)</f>
        <v>67942</v>
      </c>
      <c r="S38" s="27">
        <f>SUM(S35:S37)</f>
        <v>16</v>
      </c>
      <c r="T38" s="28">
        <f t="shared" si="11"/>
        <v>67958</v>
      </c>
      <c r="U38" s="29">
        <f t="shared" ref="U38:W38" si="17">SUM(U35:U37)</f>
        <v>331591</v>
      </c>
      <c r="V38" s="29">
        <f t="shared" si="17"/>
        <v>1777</v>
      </c>
      <c r="W38" s="26">
        <f t="shared" si="17"/>
        <v>4817</v>
      </c>
      <c r="X38" s="39">
        <f t="shared" si="1"/>
        <v>401326</v>
      </c>
    </row>
    <row r="39" spans="1:24" s="13" customFormat="1" ht="7.5" customHeight="1" x14ac:dyDescent="0.2">
      <c r="A39" s="42"/>
      <c r="B39" s="74"/>
      <c r="C39" s="84"/>
      <c r="D39" s="89"/>
      <c r="E39" s="30" t="s">
        <v>80</v>
      </c>
      <c r="F39" s="40">
        <v>12125</v>
      </c>
      <c r="G39" s="27">
        <v>0</v>
      </c>
      <c r="H39" s="28">
        <f t="shared" si="2"/>
        <v>12125</v>
      </c>
      <c r="I39" s="40">
        <v>27942</v>
      </c>
      <c r="J39" s="40">
        <v>203</v>
      </c>
      <c r="K39" s="26">
        <v>238</v>
      </c>
      <c r="L39" s="28">
        <f t="shared" si="3"/>
        <v>40270</v>
      </c>
      <c r="N39" s="74"/>
      <c r="O39" s="99" t="s">
        <v>81</v>
      </c>
      <c r="P39" s="79" t="s">
        <v>82</v>
      </c>
      <c r="Q39" s="80"/>
      <c r="R39" s="26">
        <v>101265</v>
      </c>
      <c r="S39" s="27">
        <v>8</v>
      </c>
      <c r="T39" s="28">
        <f t="shared" ref="T39:T41" si="18">SUM(R39:S39)</f>
        <v>101273</v>
      </c>
      <c r="U39" s="29">
        <v>272686</v>
      </c>
      <c r="V39" s="29">
        <v>1938</v>
      </c>
      <c r="W39" s="26">
        <v>2379</v>
      </c>
      <c r="X39" s="39">
        <f t="shared" si="1"/>
        <v>375897</v>
      </c>
    </row>
    <row r="40" spans="1:24" s="13" customFormat="1" ht="7.5" customHeight="1" x14ac:dyDescent="0.2">
      <c r="A40" s="42"/>
      <c r="B40" s="74"/>
      <c r="C40" s="84"/>
      <c r="D40" s="90"/>
      <c r="E40" s="30" t="s">
        <v>10</v>
      </c>
      <c r="F40" s="40">
        <f>SUM(F36:F39)</f>
        <v>150560</v>
      </c>
      <c r="G40" s="27">
        <f>SUM(G36:G39)</f>
        <v>6</v>
      </c>
      <c r="H40" s="28">
        <f t="shared" si="2"/>
        <v>150566</v>
      </c>
      <c r="I40" s="26">
        <f>SUM(I36:I39)</f>
        <v>359336</v>
      </c>
      <c r="J40" s="26">
        <f>SUM(J36:J39)</f>
        <v>2694</v>
      </c>
      <c r="K40" s="26">
        <f>SUM(K36:K39)</f>
        <v>3122</v>
      </c>
      <c r="L40" s="28">
        <f t="shared" si="3"/>
        <v>512596</v>
      </c>
      <c r="N40" s="74"/>
      <c r="O40" s="84"/>
      <c r="P40" s="79" t="s">
        <v>83</v>
      </c>
      <c r="Q40" s="80"/>
      <c r="R40" s="26">
        <v>23573</v>
      </c>
      <c r="S40" s="27">
        <v>6</v>
      </c>
      <c r="T40" s="28">
        <f t="shared" si="18"/>
        <v>23579</v>
      </c>
      <c r="U40" s="29">
        <v>72188</v>
      </c>
      <c r="V40" s="29">
        <v>331</v>
      </c>
      <c r="W40" s="26">
        <v>809</v>
      </c>
      <c r="X40" s="39">
        <f t="shared" si="1"/>
        <v>96098</v>
      </c>
    </row>
    <row r="41" spans="1:24" s="13" customFormat="1" ht="7.5" customHeight="1" x14ac:dyDescent="0.2">
      <c r="A41" s="42"/>
      <c r="B41" s="74"/>
      <c r="C41" s="85"/>
      <c r="D41" s="79" t="s">
        <v>84</v>
      </c>
      <c r="E41" s="80"/>
      <c r="F41" s="26">
        <v>45209</v>
      </c>
      <c r="G41" s="27">
        <v>2</v>
      </c>
      <c r="H41" s="28">
        <f t="shared" si="2"/>
        <v>45211</v>
      </c>
      <c r="I41" s="29">
        <v>111233</v>
      </c>
      <c r="J41" s="29">
        <v>655</v>
      </c>
      <c r="K41" s="26">
        <v>821</v>
      </c>
      <c r="L41" s="28">
        <f t="shared" si="3"/>
        <v>157099</v>
      </c>
      <c r="N41" s="74"/>
      <c r="O41" s="84"/>
      <c r="P41" s="79" t="s">
        <v>85</v>
      </c>
      <c r="Q41" s="80"/>
      <c r="R41" s="26">
        <v>28411</v>
      </c>
      <c r="S41" s="27">
        <v>0</v>
      </c>
      <c r="T41" s="28">
        <f t="shared" si="18"/>
        <v>28411</v>
      </c>
      <c r="U41" s="29">
        <v>71498</v>
      </c>
      <c r="V41" s="29">
        <v>596</v>
      </c>
      <c r="W41" s="26">
        <v>394</v>
      </c>
      <c r="X41" s="39">
        <f t="shared" si="1"/>
        <v>100505</v>
      </c>
    </row>
    <row r="42" spans="1:24" s="13" customFormat="1" ht="7.5" customHeight="1" x14ac:dyDescent="0.2">
      <c r="A42" s="42"/>
      <c r="B42" s="75"/>
      <c r="C42" s="103" t="s">
        <v>37</v>
      </c>
      <c r="D42" s="104"/>
      <c r="E42" s="105"/>
      <c r="F42" s="43">
        <f>SUM(F24:F25,F29,F32:F35,F40:F41)</f>
        <v>867629</v>
      </c>
      <c r="G42" s="37">
        <f>SUM(G24:G25,G29,G32:G35,G40:G41)</f>
        <v>48</v>
      </c>
      <c r="H42" s="36">
        <f t="shared" si="2"/>
        <v>867677</v>
      </c>
      <c r="I42" s="34">
        <f t="shared" ref="I42:K42" si="19">SUM(I24:I25,I29,I32:I35,I40:I41)</f>
        <v>2141694</v>
      </c>
      <c r="J42" s="34">
        <f t="shared" si="19"/>
        <v>15280</v>
      </c>
      <c r="K42" s="34">
        <f t="shared" si="19"/>
        <v>19639</v>
      </c>
      <c r="L42" s="44">
        <f>SUM(H42:J42)</f>
        <v>3024651</v>
      </c>
      <c r="N42" s="74"/>
      <c r="O42" s="84"/>
      <c r="P42" s="79" t="s">
        <v>86</v>
      </c>
      <c r="Q42" s="80"/>
      <c r="R42" s="31">
        <v>22846</v>
      </c>
      <c r="S42" s="32">
        <v>12</v>
      </c>
      <c r="T42" s="28">
        <f t="shared" si="11"/>
        <v>22858</v>
      </c>
      <c r="U42" s="33">
        <v>76588</v>
      </c>
      <c r="V42" s="33">
        <v>530</v>
      </c>
      <c r="W42" s="31">
        <v>993</v>
      </c>
      <c r="X42" s="39">
        <f t="shared" si="1"/>
        <v>99976</v>
      </c>
    </row>
    <row r="43" spans="1:24" s="13" customFormat="1" ht="7.5" customHeight="1" x14ac:dyDescent="0.2">
      <c r="A43" s="42"/>
      <c r="B43" s="73" t="s">
        <v>87</v>
      </c>
      <c r="C43" s="83" t="s">
        <v>216</v>
      </c>
      <c r="D43" s="108" t="s">
        <v>89</v>
      </c>
      <c r="E43" s="93"/>
      <c r="F43" s="14">
        <v>134332</v>
      </c>
      <c r="G43" s="15">
        <v>10</v>
      </c>
      <c r="H43" s="16">
        <f t="shared" si="2"/>
        <v>134342</v>
      </c>
      <c r="I43" s="17">
        <v>336078</v>
      </c>
      <c r="J43" s="17">
        <v>1709</v>
      </c>
      <c r="K43" s="14">
        <v>3035</v>
      </c>
      <c r="L43" s="16">
        <f t="shared" si="3"/>
        <v>472129</v>
      </c>
      <c r="N43" s="74"/>
      <c r="O43" s="85"/>
      <c r="P43" s="79" t="s">
        <v>10</v>
      </c>
      <c r="Q43" s="80"/>
      <c r="R43" s="26">
        <f>SUM(R39:R42)</f>
        <v>176095</v>
      </c>
      <c r="S43" s="27">
        <f>SUM(S39:S42)</f>
        <v>26</v>
      </c>
      <c r="T43" s="28">
        <f t="shared" si="11"/>
        <v>176121</v>
      </c>
      <c r="U43" s="29">
        <f t="shared" ref="U43:W43" si="20">SUM(U39:U42)</f>
        <v>492960</v>
      </c>
      <c r="V43" s="29">
        <f t="shared" si="20"/>
        <v>3395</v>
      </c>
      <c r="W43" s="26">
        <f t="shared" si="20"/>
        <v>4575</v>
      </c>
      <c r="X43" s="28">
        <f t="shared" si="1"/>
        <v>672476</v>
      </c>
    </row>
    <row r="44" spans="1:24" s="13" customFormat="1" ht="7.5" customHeight="1" x14ac:dyDescent="0.2">
      <c r="A44" s="42"/>
      <c r="B44" s="74"/>
      <c r="C44" s="84"/>
      <c r="D44" s="88" t="s">
        <v>90</v>
      </c>
      <c r="E44" s="30" t="s">
        <v>91</v>
      </c>
      <c r="F44" s="26">
        <v>53634</v>
      </c>
      <c r="G44" s="27">
        <v>5</v>
      </c>
      <c r="H44" s="28">
        <f t="shared" si="2"/>
        <v>53639</v>
      </c>
      <c r="I44" s="29">
        <v>156809</v>
      </c>
      <c r="J44" s="29">
        <v>812</v>
      </c>
      <c r="K44" s="26">
        <v>1927</v>
      </c>
      <c r="L44" s="28">
        <f t="shared" si="3"/>
        <v>211260</v>
      </c>
      <c r="N44" s="75"/>
      <c r="O44" s="103" t="s">
        <v>37</v>
      </c>
      <c r="P44" s="104"/>
      <c r="Q44" s="105"/>
      <c r="R44" s="34">
        <f>SUM(R19,R22:R24,R28:R30,R34,R38,R43)</f>
        <v>1065864</v>
      </c>
      <c r="S44" s="35">
        <f>SUM(S19,S22:S24,S28:S30,S34,S38,S43)</f>
        <v>196</v>
      </c>
      <c r="T44" s="36">
        <f t="shared" si="11"/>
        <v>1066060</v>
      </c>
      <c r="U44" s="34">
        <f t="shared" ref="U44:W44" si="21">SUM(U19,U22:U24,U28:U30,U34,U38,U43)</f>
        <v>3547902</v>
      </c>
      <c r="V44" s="34">
        <f t="shared" si="21"/>
        <v>19110</v>
      </c>
      <c r="W44" s="34">
        <f t="shared" si="21"/>
        <v>41727</v>
      </c>
      <c r="X44" s="36">
        <f t="shared" si="1"/>
        <v>4633072</v>
      </c>
    </row>
    <row r="45" spans="1:24" s="13" customFormat="1" ht="7.5" customHeight="1" x14ac:dyDescent="0.2">
      <c r="A45" s="42"/>
      <c r="B45" s="74"/>
      <c r="C45" s="84"/>
      <c r="D45" s="89"/>
      <c r="E45" s="30" t="s">
        <v>92</v>
      </c>
      <c r="F45" s="26">
        <v>84002</v>
      </c>
      <c r="G45" s="27">
        <v>6</v>
      </c>
      <c r="H45" s="28">
        <f t="shared" si="2"/>
        <v>84008</v>
      </c>
      <c r="I45" s="29">
        <v>217338</v>
      </c>
      <c r="J45" s="29">
        <v>954</v>
      </c>
      <c r="K45" s="26">
        <v>2317</v>
      </c>
      <c r="L45" s="28">
        <f t="shared" si="3"/>
        <v>302300</v>
      </c>
      <c r="N45" s="73" t="s">
        <v>93</v>
      </c>
      <c r="O45" s="91" t="s">
        <v>94</v>
      </c>
      <c r="P45" s="92"/>
      <c r="Q45" s="93"/>
      <c r="R45" s="26">
        <v>116441</v>
      </c>
      <c r="S45" s="27">
        <v>14</v>
      </c>
      <c r="T45" s="28">
        <f t="shared" si="11"/>
        <v>116455</v>
      </c>
      <c r="U45" s="29">
        <v>361860</v>
      </c>
      <c r="V45" s="29">
        <v>2361</v>
      </c>
      <c r="W45" s="26">
        <v>3885</v>
      </c>
      <c r="X45" s="28">
        <f t="shared" si="1"/>
        <v>480676</v>
      </c>
    </row>
    <row r="46" spans="1:24" s="13" customFormat="1" ht="7.5" customHeight="1" x14ac:dyDescent="0.2">
      <c r="A46" s="42"/>
      <c r="B46" s="74"/>
      <c r="C46" s="85"/>
      <c r="D46" s="90"/>
      <c r="E46" s="30" t="s">
        <v>10</v>
      </c>
      <c r="F46" s="40">
        <f>SUM(F44:F45)</f>
        <v>137636</v>
      </c>
      <c r="G46" s="27">
        <f>SUM(G44:G45)</f>
        <v>11</v>
      </c>
      <c r="H46" s="28">
        <f t="shared" si="2"/>
        <v>137647</v>
      </c>
      <c r="I46" s="26">
        <f>SUM(I44:I45)</f>
        <v>374147</v>
      </c>
      <c r="J46" s="26">
        <f>SUM(J44:J45)</f>
        <v>1766</v>
      </c>
      <c r="K46" s="26">
        <f>SUM(K44:K45)</f>
        <v>4244</v>
      </c>
      <c r="L46" s="28">
        <f t="shared" si="3"/>
        <v>513560</v>
      </c>
      <c r="N46" s="74"/>
      <c r="O46" s="94" t="s">
        <v>95</v>
      </c>
      <c r="P46" s="95"/>
      <c r="Q46" s="80"/>
      <c r="R46" s="26">
        <v>146675</v>
      </c>
      <c r="S46" s="27">
        <v>27</v>
      </c>
      <c r="T46" s="28">
        <f t="shared" si="11"/>
        <v>146702</v>
      </c>
      <c r="U46" s="29">
        <v>375274</v>
      </c>
      <c r="V46" s="29">
        <v>3710</v>
      </c>
      <c r="W46" s="26">
        <v>7645</v>
      </c>
      <c r="X46" s="28">
        <f t="shared" si="1"/>
        <v>525686</v>
      </c>
    </row>
    <row r="47" spans="1:24" s="13" customFormat="1" ht="7.5" customHeight="1" x14ac:dyDescent="0.2">
      <c r="A47" s="42"/>
      <c r="B47" s="74"/>
      <c r="C47" s="100" t="s">
        <v>217</v>
      </c>
      <c r="D47" s="101" t="s">
        <v>217</v>
      </c>
      <c r="E47" s="30" t="s">
        <v>97</v>
      </c>
      <c r="F47" s="26">
        <v>84555</v>
      </c>
      <c r="G47" s="27">
        <v>18</v>
      </c>
      <c r="H47" s="28">
        <f t="shared" si="2"/>
        <v>84573</v>
      </c>
      <c r="I47" s="29">
        <v>238185</v>
      </c>
      <c r="J47" s="29">
        <v>1260</v>
      </c>
      <c r="K47" s="26">
        <v>2398</v>
      </c>
      <c r="L47" s="28">
        <f t="shared" si="3"/>
        <v>324018</v>
      </c>
      <c r="N47" s="74"/>
      <c r="O47" s="99" t="s">
        <v>98</v>
      </c>
      <c r="P47" s="79" t="s">
        <v>99</v>
      </c>
      <c r="Q47" s="80"/>
      <c r="R47" s="45">
        <v>84652</v>
      </c>
      <c r="S47" s="46">
        <v>15</v>
      </c>
      <c r="T47" s="47">
        <f t="shared" si="11"/>
        <v>84667</v>
      </c>
      <c r="U47" s="48">
        <v>137943</v>
      </c>
      <c r="V47" s="48">
        <v>3214</v>
      </c>
      <c r="W47" s="45">
        <v>10282</v>
      </c>
      <c r="X47" s="47">
        <f t="shared" si="1"/>
        <v>225824</v>
      </c>
    </row>
    <row r="48" spans="1:24" s="13" customFormat="1" ht="7.5" customHeight="1" x14ac:dyDescent="0.2">
      <c r="A48" s="42"/>
      <c r="B48" s="74"/>
      <c r="C48" s="100"/>
      <c r="D48" s="101"/>
      <c r="E48" s="30" t="s">
        <v>100</v>
      </c>
      <c r="F48" s="26">
        <v>25040</v>
      </c>
      <c r="G48" s="27">
        <v>5</v>
      </c>
      <c r="H48" s="28">
        <f t="shared" si="2"/>
        <v>25045</v>
      </c>
      <c r="I48" s="29">
        <v>59474</v>
      </c>
      <c r="J48" s="29">
        <v>320</v>
      </c>
      <c r="K48" s="26">
        <v>380</v>
      </c>
      <c r="L48" s="28">
        <f t="shared" si="3"/>
        <v>84839</v>
      </c>
      <c r="N48" s="74"/>
      <c r="O48" s="84"/>
      <c r="P48" s="79" t="s">
        <v>101</v>
      </c>
      <c r="Q48" s="80"/>
      <c r="R48" s="26">
        <v>130344</v>
      </c>
      <c r="S48" s="27">
        <v>22</v>
      </c>
      <c r="T48" s="28">
        <f t="shared" si="11"/>
        <v>130366</v>
      </c>
      <c r="U48" s="29">
        <v>340677</v>
      </c>
      <c r="V48" s="29">
        <v>4153</v>
      </c>
      <c r="W48" s="26">
        <v>14009</v>
      </c>
      <c r="X48" s="28">
        <f t="shared" si="1"/>
        <v>475196</v>
      </c>
    </row>
    <row r="49" spans="1:24" s="13" customFormat="1" ht="7.5" customHeight="1" x14ac:dyDescent="0.2">
      <c r="A49" s="42"/>
      <c r="B49" s="74"/>
      <c r="C49" s="100"/>
      <c r="D49" s="101"/>
      <c r="E49" s="30" t="s">
        <v>218</v>
      </c>
      <c r="F49" s="40">
        <v>8911</v>
      </c>
      <c r="G49" s="27">
        <v>1</v>
      </c>
      <c r="H49" s="28">
        <f t="shared" si="2"/>
        <v>8912</v>
      </c>
      <c r="I49" s="40">
        <v>23024</v>
      </c>
      <c r="J49" s="40">
        <v>124</v>
      </c>
      <c r="K49" s="26">
        <v>177</v>
      </c>
      <c r="L49" s="28">
        <f t="shared" si="3"/>
        <v>32060</v>
      </c>
      <c r="N49" s="74"/>
      <c r="O49" s="84"/>
      <c r="P49" s="88" t="s">
        <v>102</v>
      </c>
      <c r="Q49" s="30" t="s">
        <v>103</v>
      </c>
      <c r="R49" s="26">
        <v>85399</v>
      </c>
      <c r="S49" s="27">
        <v>16</v>
      </c>
      <c r="T49" s="28">
        <f t="shared" si="11"/>
        <v>85415</v>
      </c>
      <c r="U49" s="29">
        <v>286919</v>
      </c>
      <c r="V49" s="29">
        <v>2216</v>
      </c>
      <c r="W49" s="26">
        <v>4511</v>
      </c>
      <c r="X49" s="28">
        <f t="shared" ref="X49:X80" si="22">SUM(T49:V49)</f>
        <v>374550</v>
      </c>
    </row>
    <row r="50" spans="1:24" s="13" customFormat="1" ht="7.5" customHeight="1" x14ac:dyDescent="0.2">
      <c r="A50" s="42"/>
      <c r="B50" s="74"/>
      <c r="C50" s="100"/>
      <c r="D50" s="101"/>
      <c r="E50" s="30" t="s">
        <v>10</v>
      </c>
      <c r="F50" s="40">
        <f>SUM(F47:F49)</f>
        <v>118506</v>
      </c>
      <c r="G50" s="27">
        <f>SUM(G47:G49)</f>
        <v>24</v>
      </c>
      <c r="H50" s="28">
        <f>SUM(F50:G50)</f>
        <v>118530</v>
      </c>
      <c r="I50" s="26">
        <f>SUM(I47:I49)</f>
        <v>320683</v>
      </c>
      <c r="J50" s="26">
        <f>SUM(J47:J49)</f>
        <v>1704</v>
      </c>
      <c r="K50" s="26">
        <f>SUM(K47:K49)</f>
        <v>2955</v>
      </c>
      <c r="L50" s="28">
        <f t="shared" si="3"/>
        <v>440917</v>
      </c>
      <c r="N50" s="74"/>
      <c r="O50" s="84"/>
      <c r="P50" s="89"/>
      <c r="Q50" s="30" t="s">
        <v>105</v>
      </c>
      <c r="R50" s="26">
        <v>37580</v>
      </c>
      <c r="S50" s="27">
        <v>7</v>
      </c>
      <c r="T50" s="28">
        <f t="shared" si="11"/>
        <v>37587</v>
      </c>
      <c r="U50" s="29">
        <v>109443</v>
      </c>
      <c r="V50" s="29">
        <v>957</v>
      </c>
      <c r="W50" s="26">
        <v>2749</v>
      </c>
      <c r="X50" s="28">
        <f t="shared" si="22"/>
        <v>147987</v>
      </c>
    </row>
    <row r="51" spans="1:24" s="13" customFormat="1" ht="7.5" customHeight="1" x14ac:dyDescent="0.2">
      <c r="A51" s="42"/>
      <c r="B51" s="74"/>
      <c r="C51" s="100"/>
      <c r="D51" s="79" t="s">
        <v>104</v>
      </c>
      <c r="E51" s="80"/>
      <c r="F51" s="26">
        <v>44354</v>
      </c>
      <c r="G51" s="27">
        <v>2</v>
      </c>
      <c r="H51" s="28">
        <f t="shared" si="2"/>
        <v>44356</v>
      </c>
      <c r="I51" s="29">
        <v>158774</v>
      </c>
      <c r="J51" s="29">
        <v>733</v>
      </c>
      <c r="K51" s="26">
        <v>1412</v>
      </c>
      <c r="L51" s="28">
        <f t="shared" si="3"/>
        <v>203863</v>
      </c>
      <c r="N51" s="74"/>
      <c r="O51" s="84"/>
      <c r="P51" s="89"/>
      <c r="Q51" s="30" t="s">
        <v>10</v>
      </c>
      <c r="R51" s="26">
        <f>SUM(R49:R50)</f>
        <v>122979</v>
      </c>
      <c r="S51" s="27">
        <f>SUM(S49:S50)</f>
        <v>23</v>
      </c>
      <c r="T51" s="28">
        <f t="shared" si="11"/>
        <v>123002</v>
      </c>
      <c r="U51" s="29">
        <f>SUM(U49:U50)</f>
        <v>396362</v>
      </c>
      <c r="V51" s="29">
        <f>SUM(V49:V50)</f>
        <v>3173</v>
      </c>
      <c r="W51" s="26">
        <f>SUM(W49:W50)</f>
        <v>7260</v>
      </c>
      <c r="X51" s="28">
        <f t="shared" si="22"/>
        <v>522537</v>
      </c>
    </row>
    <row r="52" spans="1:24" s="13" customFormat="1" ht="7.5" customHeight="1" x14ac:dyDescent="0.2">
      <c r="A52" s="42"/>
      <c r="B52" s="74"/>
      <c r="C52" s="100" t="s">
        <v>106</v>
      </c>
      <c r="D52" s="79" t="s">
        <v>107</v>
      </c>
      <c r="E52" s="80"/>
      <c r="F52" s="26">
        <v>125855</v>
      </c>
      <c r="G52" s="27">
        <v>13</v>
      </c>
      <c r="H52" s="28">
        <f t="shared" si="2"/>
        <v>125868</v>
      </c>
      <c r="I52" s="29">
        <v>340469</v>
      </c>
      <c r="J52" s="29">
        <v>1933</v>
      </c>
      <c r="K52" s="26">
        <v>3126</v>
      </c>
      <c r="L52" s="28">
        <f t="shared" si="3"/>
        <v>468270</v>
      </c>
      <c r="N52" s="74"/>
      <c r="O52" s="84" t="s">
        <v>109</v>
      </c>
      <c r="P52" s="79" t="s">
        <v>110</v>
      </c>
      <c r="Q52" s="80"/>
      <c r="R52" s="26">
        <v>76323</v>
      </c>
      <c r="S52" s="27">
        <v>13</v>
      </c>
      <c r="T52" s="28">
        <f t="shared" si="11"/>
        <v>76336</v>
      </c>
      <c r="U52" s="29">
        <v>233695</v>
      </c>
      <c r="V52" s="29">
        <v>1912</v>
      </c>
      <c r="W52" s="26">
        <v>3039</v>
      </c>
      <c r="X52" s="28">
        <f t="shared" si="22"/>
        <v>311943</v>
      </c>
    </row>
    <row r="53" spans="1:24" s="13" customFormat="1" ht="7.5" customHeight="1" x14ac:dyDescent="0.2">
      <c r="A53" s="42"/>
      <c r="B53" s="74"/>
      <c r="C53" s="100"/>
      <c r="D53" s="79" t="s">
        <v>108</v>
      </c>
      <c r="E53" s="80"/>
      <c r="F53" s="26">
        <v>35048</v>
      </c>
      <c r="G53" s="27">
        <v>9</v>
      </c>
      <c r="H53" s="28">
        <f t="shared" si="2"/>
        <v>35057</v>
      </c>
      <c r="I53" s="29">
        <v>105162</v>
      </c>
      <c r="J53" s="29">
        <v>598</v>
      </c>
      <c r="K53" s="26">
        <v>1007</v>
      </c>
      <c r="L53" s="28">
        <f t="shared" si="3"/>
        <v>140817</v>
      </c>
      <c r="N53" s="74"/>
      <c r="O53" s="84"/>
      <c r="P53" s="79" t="s">
        <v>112</v>
      </c>
      <c r="Q53" s="80"/>
      <c r="R53" s="26">
        <v>11156</v>
      </c>
      <c r="S53" s="27">
        <v>5</v>
      </c>
      <c r="T53" s="28">
        <f t="shared" si="11"/>
        <v>11161</v>
      </c>
      <c r="U53" s="29">
        <v>40159</v>
      </c>
      <c r="V53" s="29">
        <v>240</v>
      </c>
      <c r="W53" s="26">
        <v>433</v>
      </c>
      <c r="X53" s="28">
        <f t="shared" si="22"/>
        <v>51560</v>
      </c>
    </row>
    <row r="54" spans="1:24" s="13" customFormat="1" ht="7.5" customHeight="1" x14ac:dyDescent="0.2">
      <c r="A54" s="42"/>
      <c r="B54" s="74"/>
      <c r="C54" s="100"/>
      <c r="D54" s="79" t="s">
        <v>111</v>
      </c>
      <c r="E54" s="80"/>
      <c r="F54" s="40">
        <v>28546</v>
      </c>
      <c r="G54" s="27">
        <v>3</v>
      </c>
      <c r="H54" s="28">
        <f t="shared" si="2"/>
        <v>28549</v>
      </c>
      <c r="I54" s="40">
        <v>90924</v>
      </c>
      <c r="J54" s="40">
        <v>598</v>
      </c>
      <c r="K54" s="26">
        <v>984</v>
      </c>
      <c r="L54" s="28">
        <f t="shared" si="3"/>
        <v>120071</v>
      </c>
      <c r="N54" s="74"/>
      <c r="O54" s="84"/>
      <c r="P54" s="79" t="s">
        <v>10</v>
      </c>
      <c r="Q54" s="80"/>
      <c r="R54" s="26">
        <f>SUM(R52:R53)</f>
        <v>87479</v>
      </c>
      <c r="S54" s="27">
        <f>SUM(S52:S53)</f>
        <v>18</v>
      </c>
      <c r="T54" s="28">
        <f t="shared" si="11"/>
        <v>87497</v>
      </c>
      <c r="U54" s="29">
        <f>SUM(U52:U53)</f>
        <v>273854</v>
      </c>
      <c r="V54" s="29">
        <f>SUM(V52:V53)</f>
        <v>2152</v>
      </c>
      <c r="W54" s="26">
        <f>SUM(W52:W53)</f>
        <v>3472</v>
      </c>
      <c r="X54" s="28">
        <f t="shared" si="22"/>
        <v>363503</v>
      </c>
    </row>
    <row r="55" spans="1:24" s="13" customFormat="1" ht="7.5" customHeight="1" x14ac:dyDescent="0.2">
      <c r="A55" s="42"/>
      <c r="B55" s="74"/>
      <c r="C55" s="100"/>
      <c r="D55" s="79" t="s">
        <v>10</v>
      </c>
      <c r="E55" s="80"/>
      <c r="F55" s="40">
        <f>SUM(F52:F54)</f>
        <v>189449</v>
      </c>
      <c r="G55" s="27">
        <f>SUM(G52:G54)</f>
        <v>25</v>
      </c>
      <c r="H55" s="28">
        <f t="shared" ref="H55:H102" si="23">SUM(F55:G55)</f>
        <v>189474</v>
      </c>
      <c r="I55" s="40">
        <f>SUM(I52:I54)</f>
        <v>536555</v>
      </c>
      <c r="J55" s="40">
        <f>SUM(J52:J54)</f>
        <v>3129</v>
      </c>
      <c r="K55" s="40">
        <f>SUM(K52:K54)</f>
        <v>5117</v>
      </c>
      <c r="L55" s="28">
        <f t="shared" ref="L55:L102" si="24">SUM(H55:J55)</f>
        <v>729158</v>
      </c>
      <c r="N55" s="74"/>
      <c r="O55" s="94" t="s">
        <v>116</v>
      </c>
      <c r="P55" s="95"/>
      <c r="Q55" s="80"/>
      <c r="R55" s="26">
        <v>117082</v>
      </c>
      <c r="S55" s="27">
        <v>19</v>
      </c>
      <c r="T55" s="28">
        <f t="shared" si="11"/>
        <v>117101</v>
      </c>
      <c r="U55" s="29">
        <v>278897</v>
      </c>
      <c r="V55" s="29">
        <v>2495</v>
      </c>
      <c r="W55" s="26">
        <v>2197</v>
      </c>
      <c r="X55" s="28">
        <f t="shared" si="22"/>
        <v>398493</v>
      </c>
    </row>
    <row r="56" spans="1:24" s="13" customFormat="1" ht="7.5" customHeight="1" x14ac:dyDescent="0.2">
      <c r="A56" s="42"/>
      <c r="B56" s="74"/>
      <c r="C56" s="99" t="s">
        <v>113</v>
      </c>
      <c r="D56" s="101" t="s">
        <v>114</v>
      </c>
      <c r="E56" s="30" t="s">
        <v>115</v>
      </c>
      <c r="F56" s="26">
        <v>64214</v>
      </c>
      <c r="G56" s="27">
        <v>13</v>
      </c>
      <c r="H56" s="28">
        <f t="shared" si="23"/>
        <v>64227</v>
      </c>
      <c r="I56" s="29">
        <v>235876</v>
      </c>
      <c r="J56" s="29">
        <v>1817</v>
      </c>
      <c r="K56" s="26">
        <v>7132</v>
      </c>
      <c r="L56" s="28">
        <f t="shared" si="24"/>
        <v>301920</v>
      </c>
      <c r="N56" s="74"/>
      <c r="O56" s="76" t="s">
        <v>118</v>
      </c>
      <c r="P56" s="79" t="s">
        <v>119</v>
      </c>
      <c r="Q56" s="80"/>
      <c r="R56" s="26">
        <v>172452</v>
      </c>
      <c r="S56" s="27">
        <v>41</v>
      </c>
      <c r="T56" s="28">
        <f t="shared" si="11"/>
        <v>172493</v>
      </c>
      <c r="U56" s="29">
        <v>462481</v>
      </c>
      <c r="V56" s="29">
        <v>4228</v>
      </c>
      <c r="W56" s="26">
        <v>11182</v>
      </c>
      <c r="X56" s="28">
        <f t="shared" si="22"/>
        <v>639202</v>
      </c>
    </row>
    <row r="57" spans="1:24" s="13" customFormat="1" ht="7.5" customHeight="1" x14ac:dyDescent="0.2">
      <c r="A57" s="42"/>
      <c r="B57" s="74"/>
      <c r="C57" s="84"/>
      <c r="D57" s="101"/>
      <c r="E57" s="30" t="s">
        <v>117</v>
      </c>
      <c r="F57" s="26">
        <v>18632</v>
      </c>
      <c r="G57" s="27">
        <v>3</v>
      </c>
      <c r="H57" s="28">
        <f t="shared" si="23"/>
        <v>18635</v>
      </c>
      <c r="I57" s="29">
        <v>53262</v>
      </c>
      <c r="J57" s="29">
        <v>605</v>
      </c>
      <c r="K57" s="26">
        <v>2995</v>
      </c>
      <c r="L57" s="28">
        <f t="shared" si="24"/>
        <v>72502</v>
      </c>
      <c r="N57" s="74"/>
      <c r="O57" s="77"/>
      <c r="P57" s="79" t="s">
        <v>120</v>
      </c>
      <c r="Q57" s="80"/>
      <c r="R57" s="26">
        <v>123252</v>
      </c>
      <c r="S57" s="27">
        <v>32</v>
      </c>
      <c r="T57" s="28">
        <f t="shared" si="11"/>
        <v>123284</v>
      </c>
      <c r="U57" s="29">
        <v>358654</v>
      </c>
      <c r="V57" s="29">
        <v>2430</v>
      </c>
      <c r="W57" s="26">
        <v>3297</v>
      </c>
      <c r="X57" s="28">
        <f t="shared" si="22"/>
        <v>484368</v>
      </c>
    </row>
    <row r="58" spans="1:24" s="13" customFormat="1" ht="7.5" customHeight="1" x14ac:dyDescent="0.2">
      <c r="A58" s="42"/>
      <c r="B58" s="74"/>
      <c r="C58" s="84"/>
      <c r="D58" s="101"/>
      <c r="E58" s="30" t="s">
        <v>10</v>
      </c>
      <c r="F58" s="40">
        <f>SUM(F56:F57)</f>
        <v>82846</v>
      </c>
      <c r="G58" s="27">
        <f>SUM(G56:G57)</f>
        <v>16</v>
      </c>
      <c r="H58" s="28">
        <f t="shared" si="23"/>
        <v>82862</v>
      </c>
      <c r="I58" s="40">
        <f>SUM(I56:I57)</f>
        <v>289138</v>
      </c>
      <c r="J58" s="40">
        <f>SUM(J56:J57)</f>
        <v>2422</v>
      </c>
      <c r="K58" s="40">
        <f>SUM(K56:K57)</f>
        <v>10127</v>
      </c>
      <c r="L58" s="28">
        <f t="shared" si="24"/>
        <v>374422</v>
      </c>
      <c r="N58" s="74"/>
      <c r="O58" s="103" t="s">
        <v>37</v>
      </c>
      <c r="P58" s="104"/>
      <c r="Q58" s="105"/>
      <c r="R58" s="34">
        <f>SUM(R45:R48,R54:R57,R51)</f>
        <v>1101356</v>
      </c>
      <c r="S58" s="35">
        <f>SUM(S45:S48,S54:S57,S51)</f>
        <v>211</v>
      </c>
      <c r="T58" s="36">
        <f>SUM(R58:S58)</f>
        <v>1101567</v>
      </c>
      <c r="U58" s="34">
        <f>SUM(U45:U48,U54:U57,U51)</f>
        <v>2986002</v>
      </c>
      <c r="V58" s="34">
        <f>SUM(V45:V48,V54:V57,V51)</f>
        <v>27916</v>
      </c>
      <c r="W58" s="34">
        <f>SUM(W45:W48,W54:W57,W51)</f>
        <v>63229</v>
      </c>
      <c r="X58" s="36">
        <f t="shared" si="22"/>
        <v>4115485</v>
      </c>
    </row>
    <row r="59" spans="1:24" ht="7.5" customHeight="1" x14ac:dyDescent="0.15">
      <c r="A59" s="42"/>
      <c r="B59" s="74"/>
      <c r="C59" s="84"/>
      <c r="D59" s="110" t="s">
        <v>121</v>
      </c>
      <c r="E59" s="30" t="s">
        <v>121</v>
      </c>
      <c r="F59" s="26">
        <v>45298</v>
      </c>
      <c r="G59" s="27">
        <v>8</v>
      </c>
      <c r="H59" s="28">
        <f t="shared" si="23"/>
        <v>45306</v>
      </c>
      <c r="I59" s="29">
        <v>170254</v>
      </c>
      <c r="J59" s="29">
        <v>1145</v>
      </c>
      <c r="K59" s="26">
        <v>4596</v>
      </c>
      <c r="L59" s="28">
        <f t="shared" si="24"/>
        <v>216705</v>
      </c>
      <c r="M59" s="13"/>
      <c r="N59" s="73" t="s">
        <v>123</v>
      </c>
      <c r="O59" s="91" t="s">
        <v>124</v>
      </c>
      <c r="P59" s="92"/>
      <c r="Q59" s="93"/>
      <c r="R59" s="26">
        <v>73868</v>
      </c>
      <c r="S59" s="27">
        <v>4</v>
      </c>
      <c r="T59" s="28">
        <f t="shared" si="11"/>
        <v>73872</v>
      </c>
      <c r="U59" s="29">
        <v>167248</v>
      </c>
      <c r="V59" s="29">
        <v>934</v>
      </c>
      <c r="W59" s="26">
        <v>1208</v>
      </c>
      <c r="X59" s="28">
        <f t="shared" si="22"/>
        <v>242054</v>
      </c>
    </row>
    <row r="60" spans="1:24" ht="7.5" customHeight="1" x14ac:dyDescent="0.15">
      <c r="A60" s="42"/>
      <c r="B60" s="74"/>
      <c r="C60" s="84"/>
      <c r="D60" s="111"/>
      <c r="E60" s="30" t="s">
        <v>122</v>
      </c>
      <c r="F60" s="26">
        <v>11493</v>
      </c>
      <c r="G60" s="27">
        <v>3</v>
      </c>
      <c r="H60" s="28">
        <f t="shared" si="23"/>
        <v>11496</v>
      </c>
      <c r="I60" s="29">
        <v>41590</v>
      </c>
      <c r="J60" s="29">
        <v>435</v>
      </c>
      <c r="K60" s="26">
        <v>1774</v>
      </c>
      <c r="L60" s="28">
        <f t="shared" si="24"/>
        <v>53521</v>
      </c>
      <c r="M60" s="13"/>
      <c r="N60" s="74"/>
      <c r="O60" s="76" t="s">
        <v>125</v>
      </c>
      <c r="P60" s="79" t="s">
        <v>126</v>
      </c>
      <c r="Q60" s="80"/>
      <c r="R60" s="26">
        <v>63932</v>
      </c>
      <c r="S60" s="27">
        <v>3</v>
      </c>
      <c r="T60" s="28">
        <f t="shared" si="11"/>
        <v>63935</v>
      </c>
      <c r="U60" s="29">
        <v>140908</v>
      </c>
      <c r="V60" s="29">
        <v>1142</v>
      </c>
      <c r="W60" s="26">
        <v>1197</v>
      </c>
      <c r="X60" s="28">
        <f t="shared" si="22"/>
        <v>205985</v>
      </c>
    </row>
    <row r="61" spans="1:24" ht="7.5" customHeight="1" x14ac:dyDescent="0.15">
      <c r="A61" s="42"/>
      <c r="B61" s="74"/>
      <c r="C61" s="84"/>
      <c r="D61" s="112"/>
      <c r="E61" s="30" t="s">
        <v>10</v>
      </c>
      <c r="F61" s="40">
        <f>SUM(F59:F60)</f>
        <v>56791</v>
      </c>
      <c r="G61" s="27">
        <f>SUM(G59:G60)</f>
        <v>11</v>
      </c>
      <c r="H61" s="28">
        <f t="shared" si="23"/>
        <v>56802</v>
      </c>
      <c r="I61" s="40">
        <f>SUM(I59:I60)</f>
        <v>211844</v>
      </c>
      <c r="J61" s="40">
        <f>SUM(J59:J60)</f>
        <v>1580</v>
      </c>
      <c r="K61" s="40">
        <f>SUM(K59:K60)</f>
        <v>6370</v>
      </c>
      <c r="L61" s="28">
        <f t="shared" si="24"/>
        <v>270226</v>
      </c>
      <c r="M61" s="13"/>
      <c r="N61" s="74"/>
      <c r="O61" s="84"/>
      <c r="P61" s="79" t="s">
        <v>129</v>
      </c>
      <c r="Q61" s="80"/>
      <c r="R61" s="31">
        <v>24071</v>
      </c>
      <c r="S61" s="32">
        <v>1</v>
      </c>
      <c r="T61" s="28">
        <f t="shared" si="11"/>
        <v>24072</v>
      </c>
      <c r="U61" s="33">
        <v>61467</v>
      </c>
      <c r="V61" s="33">
        <v>414</v>
      </c>
      <c r="W61" s="31">
        <v>383</v>
      </c>
      <c r="X61" s="39">
        <f t="shared" si="22"/>
        <v>85953</v>
      </c>
    </row>
    <row r="62" spans="1:24" ht="7.5" customHeight="1" x14ac:dyDescent="0.15">
      <c r="A62" s="42"/>
      <c r="B62" s="74"/>
      <c r="C62" s="84"/>
      <c r="D62" s="101" t="s">
        <v>127</v>
      </c>
      <c r="E62" s="30" t="s">
        <v>128</v>
      </c>
      <c r="F62" s="26">
        <v>57215</v>
      </c>
      <c r="G62" s="27">
        <v>14</v>
      </c>
      <c r="H62" s="28">
        <f t="shared" si="23"/>
        <v>57229</v>
      </c>
      <c r="I62" s="29">
        <v>202280</v>
      </c>
      <c r="J62" s="29">
        <v>1244</v>
      </c>
      <c r="K62" s="26">
        <v>5825</v>
      </c>
      <c r="L62" s="28">
        <f t="shared" si="24"/>
        <v>260753</v>
      </c>
      <c r="M62" s="13"/>
      <c r="N62" s="74"/>
      <c r="O62" s="85"/>
      <c r="P62" s="79" t="s">
        <v>10</v>
      </c>
      <c r="Q62" s="80"/>
      <c r="R62" s="31">
        <f>SUM(R60:R61)</f>
        <v>88003</v>
      </c>
      <c r="S62" s="32">
        <f>SUM(S60:S61)</f>
        <v>4</v>
      </c>
      <c r="T62" s="28">
        <f t="shared" si="11"/>
        <v>88007</v>
      </c>
      <c r="U62" s="33">
        <f>SUM(U60:U61)</f>
        <v>202375</v>
      </c>
      <c r="V62" s="33">
        <f>SUM(V60:V61)</f>
        <v>1556</v>
      </c>
      <c r="W62" s="31">
        <f>SUM(W60:W61)</f>
        <v>1580</v>
      </c>
      <c r="X62" s="39">
        <f t="shared" si="22"/>
        <v>291938</v>
      </c>
    </row>
    <row r="63" spans="1:24" ht="7.5" customHeight="1" x14ac:dyDescent="0.15">
      <c r="A63" s="42"/>
      <c r="B63" s="74"/>
      <c r="C63" s="84"/>
      <c r="D63" s="101"/>
      <c r="E63" s="30" t="s">
        <v>130</v>
      </c>
      <c r="F63" s="26">
        <v>26084</v>
      </c>
      <c r="G63" s="27">
        <v>6</v>
      </c>
      <c r="H63" s="28">
        <f t="shared" si="23"/>
        <v>26090</v>
      </c>
      <c r="I63" s="29">
        <v>103395</v>
      </c>
      <c r="J63" s="29">
        <v>452</v>
      </c>
      <c r="K63" s="26">
        <v>1860</v>
      </c>
      <c r="L63" s="28">
        <f t="shared" si="24"/>
        <v>129937</v>
      </c>
      <c r="M63" s="13"/>
      <c r="N63" s="74"/>
      <c r="O63" s="99" t="s">
        <v>131</v>
      </c>
      <c r="P63" s="79" t="s">
        <v>132</v>
      </c>
      <c r="Q63" s="80"/>
      <c r="R63" s="31">
        <v>137258</v>
      </c>
      <c r="S63" s="32">
        <v>32</v>
      </c>
      <c r="T63" s="28">
        <f t="shared" si="11"/>
        <v>137290</v>
      </c>
      <c r="U63" s="33">
        <v>346665</v>
      </c>
      <c r="V63" s="33">
        <v>2372</v>
      </c>
      <c r="W63" s="31">
        <v>3780</v>
      </c>
      <c r="X63" s="39">
        <f t="shared" si="22"/>
        <v>486327</v>
      </c>
    </row>
    <row r="64" spans="1:24" ht="7.5" customHeight="1" x14ac:dyDescent="0.15">
      <c r="A64" s="42"/>
      <c r="B64" s="74"/>
      <c r="C64" s="84"/>
      <c r="D64" s="101"/>
      <c r="E64" s="30" t="s">
        <v>10</v>
      </c>
      <c r="F64" s="40">
        <f>SUM(F62:F63)</f>
        <v>83299</v>
      </c>
      <c r="G64" s="27">
        <f>SUM(G62:G63)</f>
        <v>20</v>
      </c>
      <c r="H64" s="28">
        <f t="shared" si="23"/>
        <v>83319</v>
      </c>
      <c r="I64" s="26">
        <f>SUM(I62:I63)</f>
        <v>305675</v>
      </c>
      <c r="J64" s="26">
        <f>SUM(J62:J63)</f>
        <v>1696</v>
      </c>
      <c r="K64" s="26">
        <f>SUM(K62:K63)</f>
        <v>7685</v>
      </c>
      <c r="L64" s="28">
        <f t="shared" si="24"/>
        <v>390690</v>
      </c>
      <c r="M64" s="13"/>
      <c r="N64" s="74"/>
      <c r="O64" s="84"/>
      <c r="P64" s="79" t="s">
        <v>134</v>
      </c>
      <c r="Q64" s="80"/>
      <c r="R64" s="31">
        <v>57555</v>
      </c>
      <c r="S64" s="32">
        <v>12</v>
      </c>
      <c r="T64" s="28">
        <f t="shared" si="11"/>
        <v>57567</v>
      </c>
      <c r="U64" s="33">
        <v>189912</v>
      </c>
      <c r="V64" s="33">
        <v>890</v>
      </c>
      <c r="W64" s="31">
        <v>1404</v>
      </c>
      <c r="X64" s="39">
        <f t="shared" si="22"/>
        <v>248369</v>
      </c>
    </row>
    <row r="65" spans="1:24" ht="7.5" customHeight="1" x14ac:dyDescent="0.15">
      <c r="A65" s="42"/>
      <c r="B65" s="74"/>
      <c r="C65" s="85"/>
      <c r="D65" s="79" t="s">
        <v>133</v>
      </c>
      <c r="E65" s="80"/>
      <c r="F65" s="26">
        <v>100613</v>
      </c>
      <c r="G65" s="27">
        <v>17</v>
      </c>
      <c r="H65" s="28">
        <f t="shared" si="23"/>
        <v>100630</v>
      </c>
      <c r="I65" s="29">
        <v>315725</v>
      </c>
      <c r="J65" s="29">
        <v>1608</v>
      </c>
      <c r="K65" s="26">
        <v>2996</v>
      </c>
      <c r="L65" s="28">
        <f t="shared" si="24"/>
        <v>417963</v>
      </c>
      <c r="M65" s="13"/>
      <c r="N65" s="74"/>
      <c r="O65" s="85"/>
      <c r="P65" s="79" t="s">
        <v>10</v>
      </c>
      <c r="Q65" s="80"/>
      <c r="R65" s="26">
        <f>SUM(R63:R64)</f>
        <v>194813</v>
      </c>
      <c r="S65" s="27">
        <f>SUM(S63:S64)</f>
        <v>44</v>
      </c>
      <c r="T65" s="28">
        <f t="shared" si="11"/>
        <v>194857</v>
      </c>
      <c r="U65" s="29">
        <f>SUM(U63:U64)</f>
        <v>536577</v>
      </c>
      <c r="V65" s="29">
        <f>SUM(V63:V64)</f>
        <v>3262</v>
      </c>
      <c r="W65" s="26">
        <f>SUM(W63:W64)</f>
        <v>5184</v>
      </c>
      <c r="X65" s="28">
        <f t="shared" si="22"/>
        <v>734696</v>
      </c>
    </row>
    <row r="66" spans="1:24" ht="7.5" customHeight="1" x14ac:dyDescent="0.15">
      <c r="A66" s="42"/>
      <c r="B66" s="74"/>
      <c r="C66" s="99" t="s">
        <v>135</v>
      </c>
      <c r="D66" s="88" t="s">
        <v>136</v>
      </c>
      <c r="E66" s="25" t="s">
        <v>137</v>
      </c>
      <c r="F66" s="26">
        <v>98294</v>
      </c>
      <c r="G66" s="27">
        <v>14</v>
      </c>
      <c r="H66" s="28">
        <f t="shared" si="23"/>
        <v>98308</v>
      </c>
      <c r="I66" s="29">
        <v>284102</v>
      </c>
      <c r="J66" s="29">
        <v>1651</v>
      </c>
      <c r="K66" s="26">
        <v>5659</v>
      </c>
      <c r="L66" s="28">
        <f t="shared" si="24"/>
        <v>384061</v>
      </c>
      <c r="M66" s="13"/>
      <c r="N66" s="74"/>
      <c r="O66" s="99" t="s">
        <v>139</v>
      </c>
      <c r="P66" s="79" t="s">
        <v>123</v>
      </c>
      <c r="Q66" s="80"/>
      <c r="R66" s="26">
        <v>126102</v>
      </c>
      <c r="S66" s="27">
        <v>23</v>
      </c>
      <c r="T66" s="28">
        <f t="shared" si="11"/>
        <v>126125</v>
      </c>
      <c r="U66" s="29">
        <v>408166</v>
      </c>
      <c r="V66" s="29">
        <v>2363</v>
      </c>
      <c r="W66" s="26">
        <v>6061</v>
      </c>
      <c r="X66" s="39">
        <f t="shared" si="22"/>
        <v>536654</v>
      </c>
    </row>
    <row r="67" spans="1:24" ht="7.5" customHeight="1" x14ac:dyDescent="0.15">
      <c r="A67" s="42"/>
      <c r="B67" s="74"/>
      <c r="C67" s="84"/>
      <c r="D67" s="113"/>
      <c r="E67" s="25" t="s">
        <v>138</v>
      </c>
      <c r="F67" s="26">
        <v>32809</v>
      </c>
      <c r="G67" s="27">
        <v>1</v>
      </c>
      <c r="H67" s="28">
        <f t="shared" si="23"/>
        <v>32810</v>
      </c>
      <c r="I67" s="29">
        <v>71476</v>
      </c>
      <c r="J67" s="29">
        <v>381</v>
      </c>
      <c r="K67" s="26">
        <v>1134</v>
      </c>
      <c r="L67" s="28">
        <f t="shared" si="24"/>
        <v>104667</v>
      </c>
      <c r="M67" s="13"/>
      <c r="N67" s="74"/>
      <c r="O67" s="85"/>
      <c r="P67" s="79" t="s">
        <v>140</v>
      </c>
      <c r="Q67" s="80"/>
      <c r="R67" s="26">
        <v>75438</v>
      </c>
      <c r="S67" s="27">
        <v>13</v>
      </c>
      <c r="T67" s="28">
        <f t="shared" si="11"/>
        <v>75451</v>
      </c>
      <c r="U67" s="29">
        <v>228779</v>
      </c>
      <c r="V67" s="29">
        <v>1224</v>
      </c>
      <c r="W67" s="26">
        <v>1860</v>
      </c>
      <c r="X67" s="28">
        <f t="shared" si="22"/>
        <v>305454</v>
      </c>
    </row>
    <row r="68" spans="1:24" ht="7.5" customHeight="1" x14ac:dyDescent="0.15">
      <c r="A68" s="42"/>
      <c r="B68" s="74"/>
      <c r="C68" s="84"/>
      <c r="D68" s="113"/>
      <c r="E68" s="30" t="s">
        <v>10</v>
      </c>
      <c r="F68" s="40">
        <f>SUM(F66:F67)</f>
        <v>131103</v>
      </c>
      <c r="G68" s="27">
        <f>SUM(G66:G67)</f>
        <v>15</v>
      </c>
      <c r="H68" s="28">
        <f t="shared" si="23"/>
        <v>131118</v>
      </c>
      <c r="I68" s="26">
        <f>SUM(I66:I67)</f>
        <v>355578</v>
      </c>
      <c r="J68" s="26">
        <f>SUM(J66:J67)</f>
        <v>2032</v>
      </c>
      <c r="K68" s="26">
        <f>SUM(K66:K67)</f>
        <v>6793</v>
      </c>
      <c r="L68" s="28">
        <f t="shared" si="24"/>
        <v>488728</v>
      </c>
      <c r="M68" s="13"/>
      <c r="N68" s="74"/>
      <c r="O68" s="99" t="s">
        <v>143</v>
      </c>
      <c r="P68" s="79" t="s">
        <v>144</v>
      </c>
      <c r="Q68" s="80"/>
      <c r="R68" s="26">
        <v>106446</v>
      </c>
      <c r="S68" s="27">
        <v>11</v>
      </c>
      <c r="T68" s="28">
        <f t="shared" si="11"/>
        <v>106457</v>
      </c>
      <c r="U68" s="29">
        <v>300391</v>
      </c>
      <c r="V68" s="29">
        <v>1626</v>
      </c>
      <c r="W68" s="26">
        <v>2196</v>
      </c>
      <c r="X68" s="28">
        <f t="shared" si="22"/>
        <v>408474</v>
      </c>
    </row>
    <row r="69" spans="1:24" ht="7.5" customHeight="1" x14ac:dyDescent="0.15">
      <c r="A69" s="42"/>
      <c r="B69" s="74"/>
      <c r="C69" s="84"/>
      <c r="D69" s="88" t="s">
        <v>141</v>
      </c>
      <c r="E69" s="30" t="s">
        <v>142</v>
      </c>
      <c r="F69" s="26">
        <v>24445</v>
      </c>
      <c r="G69" s="27">
        <v>2</v>
      </c>
      <c r="H69" s="28">
        <f t="shared" ref="H69:H75" si="25">SUM(F69:G69)</f>
        <v>24447</v>
      </c>
      <c r="I69" s="29">
        <v>89722</v>
      </c>
      <c r="J69" s="29">
        <v>535</v>
      </c>
      <c r="K69" s="26">
        <v>2322</v>
      </c>
      <c r="L69" s="28">
        <f t="shared" ref="L69:L75" si="26">SUM(H69:J69)</f>
        <v>114704</v>
      </c>
      <c r="M69" s="13"/>
      <c r="N69" s="74"/>
      <c r="O69" s="84"/>
      <c r="P69" s="79" t="s">
        <v>146</v>
      </c>
      <c r="Q69" s="80"/>
      <c r="R69" s="31">
        <v>20261</v>
      </c>
      <c r="S69" s="32">
        <v>0</v>
      </c>
      <c r="T69" s="28">
        <f t="shared" si="11"/>
        <v>20261</v>
      </c>
      <c r="U69" s="33">
        <v>66338</v>
      </c>
      <c r="V69" s="33">
        <v>368</v>
      </c>
      <c r="W69" s="31">
        <v>591</v>
      </c>
      <c r="X69" s="28">
        <f t="shared" si="22"/>
        <v>86967</v>
      </c>
    </row>
    <row r="70" spans="1:24" ht="7.5" customHeight="1" x14ac:dyDescent="0.15">
      <c r="A70" s="42"/>
      <c r="B70" s="74"/>
      <c r="C70" s="84"/>
      <c r="D70" s="89"/>
      <c r="E70" s="30" t="s">
        <v>145</v>
      </c>
      <c r="F70" s="26">
        <v>10008</v>
      </c>
      <c r="G70" s="27">
        <v>1</v>
      </c>
      <c r="H70" s="28">
        <f t="shared" si="25"/>
        <v>10009</v>
      </c>
      <c r="I70" s="29">
        <v>27167</v>
      </c>
      <c r="J70" s="29">
        <v>277</v>
      </c>
      <c r="K70" s="26">
        <v>1705</v>
      </c>
      <c r="L70" s="28">
        <f t="shared" si="26"/>
        <v>37453</v>
      </c>
      <c r="M70" s="13"/>
      <c r="N70" s="74"/>
      <c r="O70" s="85"/>
      <c r="P70" s="79" t="s">
        <v>10</v>
      </c>
      <c r="Q70" s="80"/>
      <c r="R70" s="26">
        <f>SUM(R68:R69)</f>
        <v>126707</v>
      </c>
      <c r="S70" s="27">
        <f>SUM(S68:S69)</f>
        <v>11</v>
      </c>
      <c r="T70" s="28">
        <f t="shared" si="11"/>
        <v>126718</v>
      </c>
      <c r="U70" s="29">
        <f>SUM(U68:U69)</f>
        <v>366729</v>
      </c>
      <c r="V70" s="29">
        <f>SUM(V68:V69)</f>
        <v>1994</v>
      </c>
      <c r="W70" s="26">
        <f>SUM(W68:W69)</f>
        <v>2787</v>
      </c>
      <c r="X70" s="28">
        <f t="shared" si="22"/>
        <v>495441</v>
      </c>
    </row>
    <row r="71" spans="1:24" ht="7.5" customHeight="1" x14ac:dyDescent="0.15">
      <c r="A71" s="42"/>
      <c r="B71" s="74"/>
      <c r="C71" s="84"/>
      <c r="D71" s="89"/>
      <c r="E71" s="30" t="s">
        <v>147</v>
      </c>
      <c r="F71" s="26">
        <v>15394</v>
      </c>
      <c r="G71" s="27">
        <v>0</v>
      </c>
      <c r="H71" s="28">
        <f t="shared" si="25"/>
        <v>15394</v>
      </c>
      <c r="I71" s="29">
        <v>52615</v>
      </c>
      <c r="J71" s="29">
        <v>475</v>
      </c>
      <c r="K71" s="26">
        <v>2266</v>
      </c>
      <c r="L71" s="28">
        <f t="shared" si="26"/>
        <v>68484</v>
      </c>
      <c r="M71" s="13"/>
      <c r="N71" s="75"/>
      <c r="O71" s="103" t="s">
        <v>37</v>
      </c>
      <c r="P71" s="104"/>
      <c r="Q71" s="105"/>
      <c r="R71" s="34">
        <f>SUM(R59,R65:R67,R70,R62)</f>
        <v>684931</v>
      </c>
      <c r="S71" s="35">
        <f>SUM(S59,S65:S67,S70,S62)</f>
        <v>99</v>
      </c>
      <c r="T71" s="36">
        <f t="shared" si="11"/>
        <v>685030</v>
      </c>
      <c r="U71" s="34">
        <f>SUM(U59,U65:U67,U70,U62)</f>
        <v>1909874</v>
      </c>
      <c r="V71" s="34">
        <f>SUM(V59,V65:V67,V70,V62)</f>
        <v>11333</v>
      </c>
      <c r="W71" s="34">
        <f>SUM(W59,W65:W67,W70,W62)</f>
        <v>18680</v>
      </c>
      <c r="X71" s="36">
        <f t="shared" si="22"/>
        <v>2606237</v>
      </c>
    </row>
    <row r="72" spans="1:24" ht="7.5" customHeight="1" x14ac:dyDescent="0.15">
      <c r="A72" s="42"/>
      <c r="B72" s="74"/>
      <c r="C72" s="84"/>
      <c r="D72" s="90"/>
      <c r="E72" s="30" t="s">
        <v>10</v>
      </c>
      <c r="F72" s="40">
        <f>SUM(F69:F71)</f>
        <v>49847</v>
      </c>
      <c r="G72" s="27">
        <f>SUM(G69:G71)</f>
        <v>3</v>
      </c>
      <c r="H72" s="28">
        <f t="shared" si="25"/>
        <v>49850</v>
      </c>
      <c r="I72" s="26">
        <f t="shared" ref="I72:K72" si="27">SUM(I69:I71)</f>
        <v>169504</v>
      </c>
      <c r="J72" s="26">
        <f t="shared" si="27"/>
        <v>1287</v>
      </c>
      <c r="K72" s="26">
        <f t="shared" si="27"/>
        <v>6293</v>
      </c>
      <c r="L72" s="28">
        <f t="shared" si="26"/>
        <v>220641</v>
      </c>
      <c r="M72" s="13"/>
      <c r="N72" s="73" t="s">
        <v>150</v>
      </c>
      <c r="O72" s="91" t="s">
        <v>151</v>
      </c>
      <c r="P72" s="92"/>
      <c r="Q72" s="93"/>
      <c r="R72" s="31">
        <v>89242</v>
      </c>
      <c r="S72" s="32">
        <v>12</v>
      </c>
      <c r="T72" s="39">
        <f t="shared" si="11"/>
        <v>89254</v>
      </c>
      <c r="U72" s="33">
        <v>210985</v>
      </c>
      <c r="V72" s="33">
        <v>1126</v>
      </c>
      <c r="W72" s="31">
        <v>1804</v>
      </c>
      <c r="X72" s="39">
        <f t="shared" si="22"/>
        <v>301365</v>
      </c>
    </row>
    <row r="73" spans="1:24" ht="7.5" customHeight="1" x14ac:dyDescent="0.15">
      <c r="A73" s="42"/>
      <c r="B73" s="74"/>
      <c r="C73" s="84"/>
      <c r="D73" s="110" t="s">
        <v>148</v>
      </c>
      <c r="E73" s="30" t="s">
        <v>149</v>
      </c>
      <c r="F73" s="26">
        <v>77367</v>
      </c>
      <c r="G73" s="27">
        <v>4</v>
      </c>
      <c r="H73" s="28">
        <f t="shared" si="25"/>
        <v>77371</v>
      </c>
      <c r="I73" s="29">
        <v>178598</v>
      </c>
      <c r="J73" s="29">
        <v>974</v>
      </c>
      <c r="K73" s="26">
        <v>1492</v>
      </c>
      <c r="L73" s="28">
        <f t="shared" si="26"/>
        <v>256943</v>
      </c>
      <c r="M73" s="13"/>
      <c r="N73" s="74"/>
      <c r="O73" s="76" t="s">
        <v>153</v>
      </c>
      <c r="P73" s="79" t="s">
        <v>154</v>
      </c>
      <c r="Q73" s="80"/>
      <c r="R73" s="26">
        <v>70139</v>
      </c>
      <c r="S73" s="27">
        <v>19</v>
      </c>
      <c r="T73" s="28">
        <f t="shared" si="11"/>
        <v>70158</v>
      </c>
      <c r="U73" s="29">
        <v>173571</v>
      </c>
      <c r="V73" s="29">
        <v>1096</v>
      </c>
      <c r="W73" s="26">
        <v>1441</v>
      </c>
      <c r="X73" s="28">
        <f t="shared" si="22"/>
        <v>244825</v>
      </c>
    </row>
    <row r="74" spans="1:24" ht="7.5" customHeight="1" x14ac:dyDescent="0.15">
      <c r="A74" s="42"/>
      <c r="B74" s="74"/>
      <c r="C74" s="84"/>
      <c r="D74" s="111"/>
      <c r="E74" s="30" t="s">
        <v>152</v>
      </c>
      <c r="F74" s="26">
        <v>20308</v>
      </c>
      <c r="G74" s="27">
        <v>0</v>
      </c>
      <c r="H74" s="28">
        <f t="shared" si="25"/>
        <v>20308</v>
      </c>
      <c r="I74" s="29">
        <v>59742</v>
      </c>
      <c r="J74" s="29">
        <v>314</v>
      </c>
      <c r="K74" s="26">
        <v>743</v>
      </c>
      <c r="L74" s="28">
        <f t="shared" si="26"/>
        <v>80364</v>
      </c>
      <c r="M74" s="5"/>
      <c r="N74" s="74"/>
      <c r="O74" s="84"/>
      <c r="P74" s="79" t="s">
        <v>155</v>
      </c>
      <c r="Q74" s="80"/>
      <c r="R74" s="31">
        <v>30165</v>
      </c>
      <c r="S74" s="32">
        <v>10</v>
      </c>
      <c r="T74" s="28">
        <f t="shared" si="11"/>
        <v>30175</v>
      </c>
      <c r="U74" s="33">
        <v>108359</v>
      </c>
      <c r="V74" s="33">
        <v>675</v>
      </c>
      <c r="W74" s="31">
        <v>1358</v>
      </c>
      <c r="X74" s="39">
        <f t="shared" si="22"/>
        <v>139209</v>
      </c>
    </row>
    <row r="75" spans="1:24" ht="7.5" customHeight="1" x14ac:dyDescent="0.15">
      <c r="A75" s="42"/>
      <c r="B75" s="74"/>
      <c r="C75" s="84"/>
      <c r="D75" s="112"/>
      <c r="E75" s="30" t="s">
        <v>10</v>
      </c>
      <c r="F75" s="40">
        <f>SUM(F73:F74)</f>
        <v>97675</v>
      </c>
      <c r="G75" s="27">
        <f>SUM(G73:G74)</f>
        <v>4</v>
      </c>
      <c r="H75" s="28">
        <f t="shared" si="25"/>
        <v>97679</v>
      </c>
      <c r="I75" s="26">
        <f>SUM(I73:I74)</f>
        <v>238340</v>
      </c>
      <c r="J75" s="26">
        <f>SUM(J73:J74)</f>
        <v>1288</v>
      </c>
      <c r="K75" s="26">
        <f>SUM(K73:K74)</f>
        <v>2235</v>
      </c>
      <c r="L75" s="28">
        <f t="shared" si="26"/>
        <v>337307</v>
      </c>
      <c r="M75" s="5"/>
      <c r="N75" s="74"/>
      <c r="O75" s="85"/>
      <c r="P75" s="79" t="s">
        <v>10</v>
      </c>
      <c r="Q75" s="80"/>
      <c r="R75" s="31">
        <f>SUM(R73:R74)</f>
        <v>100304</v>
      </c>
      <c r="S75" s="32">
        <f>SUM(S73:S74)</f>
        <v>29</v>
      </c>
      <c r="T75" s="28">
        <f t="shared" si="11"/>
        <v>100333</v>
      </c>
      <c r="U75" s="33">
        <f>SUM(U73:U74)</f>
        <v>281930</v>
      </c>
      <c r="V75" s="33">
        <f>SUM(V73:V74)</f>
        <v>1771</v>
      </c>
      <c r="W75" s="31">
        <f>SUM(W73:W74)</f>
        <v>2799</v>
      </c>
      <c r="X75" s="39">
        <f t="shared" si="22"/>
        <v>384034</v>
      </c>
    </row>
    <row r="76" spans="1:24" ht="7.5" customHeight="1" x14ac:dyDescent="0.15">
      <c r="A76" s="42"/>
      <c r="B76" s="74"/>
      <c r="C76" s="84"/>
      <c r="D76" s="88" t="s">
        <v>156</v>
      </c>
      <c r="E76" s="30" t="s">
        <v>156</v>
      </c>
      <c r="F76" s="26">
        <v>14090</v>
      </c>
      <c r="G76" s="27">
        <v>5</v>
      </c>
      <c r="H76" s="28">
        <f t="shared" si="23"/>
        <v>14095</v>
      </c>
      <c r="I76" s="29">
        <v>54276</v>
      </c>
      <c r="J76" s="29">
        <v>325</v>
      </c>
      <c r="K76" s="26">
        <v>1081</v>
      </c>
      <c r="L76" s="28">
        <f t="shared" si="24"/>
        <v>68696</v>
      </c>
      <c r="M76" s="5"/>
      <c r="N76" s="74"/>
      <c r="O76" s="94" t="s">
        <v>158</v>
      </c>
      <c r="P76" s="95"/>
      <c r="Q76" s="80"/>
      <c r="R76" s="26">
        <v>149272</v>
      </c>
      <c r="S76" s="27">
        <v>30</v>
      </c>
      <c r="T76" s="28">
        <f t="shared" si="11"/>
        <v>149302</v>
      </c>
      <c r="U76" s="29">
        <v>369736</v>
      </c>
      <c r="V76" s="29">
        <v>2670</v>
      </c>
      <c r="W76" s="26">
        <v>3552</v>
      </c>
      <c r="X76" s="28">
        <f t="shared" si="22"/>
        <v>521708</v>
      </c>
    </row>
    <row r="77" spans="1:24" ht="7.5" customHeight="1" x14ac:dyDescent="0.15">
      <c r="A77" s="42"/>
      <c r="B77" s="74"/>
      <c r="C77" s="84"/>
      <c r="D77" s="89"/>
      <c r="E77" s="30" t="s">
        <v>157</v>
      </c>
      <c r="F77" s="26">
        <v>17869</v>
      </c>
      <c r="G77" s="27">
        <v>1</v>
      </c>
      <c r="H77" s="28">
        <f t="shared" si="23"/>
        <v>17870</v>
      </c>
      <c r="I77" s="29">
        <v>67257</v>
      </c>
      <c r="J77" s="29">
        <v>474</v>
      </c>
      <c r="K77" s="26">
        <v>1958</v>
      </c>
      <c r="L77" s="28">
        <f t="shared" si="24"/>
        <v>85601</v>
      </c>
      <c r="M77" s="5"/>
      <c r="N77" s="74"/>
      <c r="O77" s="94" t="s">
        <v>160</v>
      </c>
      <c r="P77" s="95"/>
      <c r="Q77" s="80"/>
      <c r="R77" s="26">
        <v>96559</v>
      </c>
      <c r="S77" s="27">
        <v>21</v>
      </c>
      <c r="T77" s="28">
        <f t="shared" si="11"/>
        <v>96580</v>
      </c>
      <c r="U77" s="29">
        <v>203816</v>
      </c>
      <c r="V77" s="29">
        <v>1223</v>
      </c>
      <c r="W77" s="26">
        <v>1735</v>
      </c>
      <c r="X77" s="28">
        <f t="shared" si="22"/>
        <v>301619</v>
      </c>
    </row>
    <row r="78" spans="1:24" ht="7.5" customHeight="1" x14ac:dyDescent="0.15">
      <c r="A78" s="42"/>
      <c r="B78" s="74"/>
      <c r="C78" s="84"/>
      <c r="D78" s="89"/>
      <c r="E78" s="30" t="s">
        <v>159</v>
      </c>
      <c r="F78" s="45">
        <v>12971</v>
      </c>
      <c r="G78" s="46">
        <v>2</v>
      </c>
      <c r="H78" s="28">
        <f t="shared" si="23"/>
        <v>12973</v>
      </c>
      <c r="I78" s="48">
        <v>44017</v>
      </c>
      <c r="J78" s="48">
        <v>450</v>
      </c>
      <c r="K78" s="45">
        <v>2060</v>
      </c>
      <c r="L78" s="28">
        <f t="shared" si="24"/>
        <v>57440</v>
      </c>
      <c r="M78" s="5"/>
      <c r="N78" s="75"/>
      <c r="O78" s="103" t="s">
        <v>37</v>
      </c>
      <c r="P78" s="104"/>
      <c r="Q78" s="105"/>
      <c r="R78" s="34">
        <f>SUM(R75:R77,R72)</f>
        <v>435377</v>
      </c>
      <c r="S78" s="37">
        <f>SUM(S75:S77,S72)</f>
        <v>92</v>
      </c>
      <c r="T78" s="36">
        <f t="shared" si="11"/>
        <v>435469</v>
      </c>
      <c r="U78" s="38">
        <f>SUM(U75:U77,U72)</f>
        <v>1066467</v>
      </c>
      <c r="V78" s="38">
        <f>SUM(V75:V77,V72)</f>
        <v>6790</v>
      </c>
      <c r="W78" s="34">
        <f>SUM(W75:W77,W72)</f>
        <v>9890</v>
      </c>
      <c r="X78" s="36">
        <f t="shared" si="22"/>
        <v>1508726</v>
      </c>
    </row>
    <row r="79" spans="1:24" ht="7.5" customHeight="1" x14ac:dyDescent="0.15">
      <c r="A79" s="42"/>
      <c r="B79" s="74"/>
      <c r="C79" s="85"/>
      <c r="D79" s="90"/>
      <c r="E79" s="30" t="s">
        <v>10</v>
      </c>
      <c r="F79" s="40">
        <f>SUM(F76:F78)</f>
        <v>44930</v>
      </c>
      <c r="G79" s="27">
        <f>SUM(G76:G78)</f>
        <v>8</v>
      </c>
      <c r="H79" s="28">
        <f t="shared" si="23"/>
        <v>44938</v>
      </c>
      <c r="I79" s="26">
        <f t="shared" ref="I79:K79" si="28">SUM(I76:I78)</f>
        <v>165550</v>
      </c>
      <c r="J79" s="26">
        <f t="shared" si="28"/>
        <v>1249</v>
      </c>
      <c r="K79" s="26">
        <f t="shared" si="28"/>
        <v>5099</v>
      </c>
      <c r="L79" s="28">
        <f t="shared" si="24"/>
        <v>211737</v>
      </c>
      <c r="M79" s="5"/>
      <c r="N79" s="73" t="s">
        <v>164</v>
      </c>
      <c r="O79" s="83" t="s">
        <v>165</v>
      </c>
      <c r="P79" s="108" t="s">
        <v>166</v>
      </c>
      <c r="Q79" s="93"/>
      <c r="R79" s="14">
        <v>107885</v>
      </c>
      <c r="S79" s="15">
        <v>5</v>
      </c>
      <c r="T79" s="16">
        <f t="shared" si="11"/>
        <v>107890</v>
      </c>
      <c r="U79" s="17">
        <v>394094</v>
      </c>
      <c r="V79" s="17">
        <v>2526</v>
      </c>
      <c r="W79" s="14">
        <v>9309</v>
      </c>
      <c r="X79" s="16">
        <f t="shared" si="22"/>
        <v>504510</v>
      </c>
    </row>
    <row r="80" spans="1:24" ht="7.5" customHeight="1" x14ac:dyDescent="0.15">
      <c r="A80" s="42"/>
      <c r="B80" s="74"/>
      <c r="C80" s="99" t="s">
        <v>161</v>
      </c>
      <c r="D80" s="101" t="s">
        <v>162</v>
      </c>
      <c r="E80" s="30" t="s">
        <v>163</v>
      </c>
      <c r="F80" s="45">
        <v>41693</v>
      </c>
      <c r="G80" s="46">
        <v>15</v>
      </c>
      <c r="H80" s="47">
        <f>SUM(F80:G80)</f>
        <v>41708</v>
      </c>
      <c r="I80" s="48">
        <v>41918</v>
      </c>
      <c r="J80" s="48">
        <v>1500</v>
      </c>
      <c r="K80" s="45">
        <v>7625</v>
      </c>
      <c r="L80" s="47">
        <f>SUM(H80:J80)</f>
        <v>85126</v>
      </c>
      <c r="M80" s="5"/>
      <c r="N80" s="74"/>
      <c r="O80" s="84"/>
      <c r="P80" s="79" t="s">
        <v>168</v>
      </c>
      <c r="Q80" s="80"/>
      <c r="R80" s="26">
        <v>80186</v>
      </c>
      <c r="S80" s="27">
        <v>8</v>
      </c>
      <c r="T80" s="28">
        <f t="shared" si="11"/>
        <v>80194</v>
      </c>
      <c r="U80" s="29">
        <v>288314</v>
      </c>
      <c r="V80" s="29">
        <v>1385</v>
      </c>
      <c r="W80" s="26">
        <v>3124</v>
      </c>
      <c r="X80" s="28">
        <f t="shared" si="22"/>
        <v>369893</v>
      </c>
    </row>
    <row r="81" spans="1:24" ht="7.5" customHeight="1" x14ac:dyDescent="0.15">
      <c r="A81" s="42"/>
      <c r="B81" s="74"/>
      <c r="C81" s="84"/>
      <c r="D81" s="101"/>
      <c r="E81" s="30" t="s">
        <v>167</v>
      </c>
      <c r="F81" s="45">
        <v>12540</v>
      </c>
      <c r="G81" s="46">
        <v>5</v>
      </c>
      <c r="H81" s="47">
        <f>SUM(F81:G81)</f>
        <v>12545</v>
      </c>
      <c r="I81" s="48">
        <v>15256</v>
      </c>
      <c r="J81" s="48">
        <v>429</v>
      </c>
      <c r="K81" s="45">
        <v>1926</v>
      </c>
      <c r="L81" s="47">
        <f>SUM(H81:J81)</f>
        <v>28230</v>
      </c>
      <c r="M81" s="5"/>
      <c r="N81" s="74"/>
      <c r="O81" s="84"/>
      <c r="P81" s="79" t="s">
        <v>169</v>
      </c>
      <c r="Q81" s="80"/>
      <c r="R81" s="26">
        <v>91940</v>
      </c>
      <c r="S81" s="27">
        <v>6</v>
      </c>
      <c r="T81" s="28">
        <f t="shared" si="11"/>
        <v>91946</v>
      </c>
      <c r="U81" s="29">
        <v>250891</v>
      </c>
      <c r="V81" s="29">
        <v>1255</v>
      </c>
      <c r="W81" s="26">
        <v>2166</v>
      </c>
      <c r="X81" s="28">
        <f t="shared" ref="X81:X97" si="29">SUM(T81:V81)</f>
        <v>344092</v>
      </c>
    </row>
    <row r="82" spans="1:24" ht="7.5" customHeight="1" x14ac:dyDescent="0.15">
      <c r="A82" s="42"/>
      <c r="B82" s="74"/>
      <c r="C82" s="84"/>
      <c r="D82" s="101"/>
      <c r="E82" s="30" t="s">
        <v>10</v>
      </c>
      <c r="F82" s="40">
        <f>SUM(F80:F81)</f>
        <v>54233</v>
      </c>
      <c r="G82" s="27">
        <f>SUM(G80:G81)</f>
        <v>20</v>
      </c>
      <c r="H82" s="28">
        <f>SUM(F82:G82)</f>
        <v>54253</v>
      </c>
      <c r="I82" s="40">
        <f>SUM(I80:I81)</f>
        <v>57174</v>
      </c>
      <c r="J82" s="40">
        <f>SUM(J80:J81)</f>
        <v>1929</v>
      </c>
      <c r="K82" s="40">
        <f>SUM(K80:K81)</f>
        <v>9551</v>
      </c>
      <c r="L82" s="47">
        <f>SUM(H82:J82)</f>
        <v>113356</v>
      </c>
      <c r="M82" s="5"/>
      <c r="N82" s="74"/>
      <c r="O82" s="85"/>
      <c r="P82" s="79" t="s">
        <v>171</v>
      </c>
      <c r="Q82" s="80"/>
      <c r="R82" s="26">
        <v>43448</v>
      </c>
      <c r="S82" s="27">
        <v>4</v>
      </c>
      <c r="T82" s="28">
        <f t="shared" si="11"/>
        <v>43452</v>
      </c>
      <c r="U82" s="29">
        <v>126426</v>
      </c>
      <c r="V82" s="29">
        <v>525</v>
      </c>
      <c r="W82" s="26">
        <v>1002</v>
      </c>
      <c r="X82" s="28">
        <f t="shared" si="29"/>
        <v>170403</v>
      </c>
    </row>
    <row r="83" spans="1:24" ht="7.5" customHeight="1" x14ac:dyDescent="0.15">
      <c r="A83" s="42"/>
      <c r="B83" s="74"/>
      <c r="C83" s="84"/>
      <c r="D83" s="88" t="s">
        <v>170</v>
      </c>
      <c r="E83" s="30" t="s">
        <v>170</v>
      </c>
      <c r="F83" s="26">
        <v>35201</v>
      </c>
      <c r="G83" s="27">
        <v>6</v>
      </c>
      <c r="H83" s="28">
        <f t="shared" si="23"/>
        <v>35207</v>
      </c>
      <c r="I83" s="29">
        <v>45965</v>
      </c>
      <c r="J83" s="29">
        <v>1146</v>
      </c>
      <c r="K83" s="26">
        <v>5758</v>
      </c>
      <c r="L83" s="28">
        <f t="shared" si="24"/>
        <v>82318</v>
      </c>
      <c r="M83" s="5"/>
      <c r="N83" s="74"/>
      <c r="O83" s="94" t="s">
        <v>173</v>
      </c>
      <c r="P83" s="95"/>
      <c r="Q83" s="80"/>
      <c r="R83" s="26">
        <v>89570</v>
      </c>
      <c r="S83" s="27">
        <v>15</v>
      </c>
      <c r="T83" s="28">
        <f t="shared" ref="T83:T90" si="30">SUM(R83:S83)</f>
        <v>89585</v>
      </c>
      <c r="U83" s="29">
        <v>252026</v>
      </c>
      <c r="V83" s="29">
        <v>1334</v>
      </c>
      <c r="W83" s="26">
        <v>1617</v>
      </c>
      <c r="X83" s="28">
        <f t="shared" si="29"/>
        <v>342945</v>
      </c>
    </row>
    <row r="84" spans="1:24" ht="7.5" customHeight="1" x14ac:dyDescent="0.15">
      <c r="A84" s="42"/>
      <c r="B84" s="74"/>
      <c r="C84" s="84"/>
      <c r="D84" s="89"/>
      <c r="E84" s="30" t="s">
        <v>172</v>
      </c>
      <c r="F84" s="45">
        <v>7500</v>
      </c>
      <c r="G84" s="46">
        <v>2</v>
      </c>
      <c r="H84" s="47">
        <f>SUM(F84:G84)</f>
        <v>7502</v>
      </c>
      <c r="I84" s="48">
        <v>9948</v>
      </c>
      <c r="J84" s="48">
        <v>249</v>
      </c>
      <c r="K84" s="45">
        <v>1107</v>
      </c>
      <c r="L84" s="47">
        <f>SUM(H84:J84)</f>
        <v>17699</v>
      </c>
      <c r="M84" s="5"/>
      <c r="N84" s="74"/>
      <c r="O84" s="99" t="s">
        <v>175</v>
      </c>
      <c r="P84" s="79" t="s">
        <v>176</v>
      </c>
      <c r="Q84" s="80"/>
      <c r="R84" s="26">
        <v>83219</v>
      </c>
      <c r="S84" s="27">
        <v>8</v>
      </c>
      <c r="T84" s="28">
        <f t="shared" si="30"/>
        <v>83227</v>
      </c>
      <c r="U84" s="29">
        <v>240738</v>
      </c>
      <c r="V84" s="29">
        <v>1287</v>
      </c>
      <c r="W84" s="26">
        <v>2278</v>
      </c>
      <c r="X84" s="28">
        <f t="shared" si="29"/>
        <v>325252</v>
      </c>
    </row>
    <row r="85" spans="1:24" ht="7.5" customHeight="1" x14ac:dyDescent="0.15">
      <c r="A85" s="42"/>
      <c r="B85" s="74"/>
      <c r="C85" s="84"/>
      <c r="D85" s="89"/>
      <c r="E85" s="30" t="s">
        <v>174</v>
      </c>
      <c r="F85" s="45">
        <v>10152</v>
      </c>
      <c r="G85" s="46">
        <v>3</v>
      </c>
      <c r="H85" s="47">
        <f>SUM(F85:G85)</f>
        <v>10155</v>
      </c>
      <c r="I85" s="48">
        <v>14333</v>
      </c>
      <c r="J85" s="48">
        <v>341</v>
      </c>
      <c r="K85" s="45">
        <v>1952</v>
      </c>
      <c r="L85" s="47">
        <f>SUM(H85:J85)</f>
        <v>24829</v>
      </c>
      <c r="M85" s="5"/>
      <c r="N85" s="74"/>
      <c r="O85" s="84"/>
      <c r="P85" s="79" t="s">
        <v>177</v>
      </c>
      <c r="Q85" s="80"/>
      <c r="R85" s="26">
        <v>41437</v>
      </c>
      <c r="S85" s="27">
        <v>4</v>
      </c>
      <c r="T85" s="28">
        <f t="shared" si="30"/>
        <v>41441</v>
      </c>
      <c r="U85" s="29">
        <v>109372</v>
      </c>
      <c r="V85" s="29">
        <v>492</v>
      </c>
      <c r="W85" s="26">
        <v>833</v>
      </c>
      <c r="X85" s="28">
        <f t="shared" si="29"/>
        <v>151305</v>
      </c>
    </row>
    <row r="86" spans="1:24" ht="7.5" customHeight="1" x14ac:dyDescent="0.15">
      <c r="A86" s="42"/>
      <c r="B86" s="74"/>
      <c r="C86" s="84"/>
      <c r="D86" s="90"/>
      <c r="E86" s="30" t="s">
        <v>10</v>
      </c>
      <c r="F86" s="40">
        <f>SUM(F83:F85)</f>
        <v>52853</v>
      </c>
      <c r="G86" s="27">
        <f>SUM(G83:G85)</f>
        <v>11</v>
      </c>
      <c r="H86" s="28">
        <f>SUM(F86:G86)</f>
        <v>52864</v>
      </c>
      <c r="I86" s="40">
        <f t="shared" ref="I86:K86" si="31">SUM(I83:I85)</f>
        <v>70246</v>
      </c>
      <c r="J86" s="40">
        <f t="shared" si="31"/>
        <v>1736</v>
      </c>
      <c r="K86" s="40">
        <f t="shared" si="31"/>
        <v>8817</v>
      </c>
      <c r="L86" s="47">
        <f>SUM(H86:J86)</f>
        <v>124846</v>
      </c>
      <c r="M86" s="5"/>
      <c r="N86" s="74"/>
      <c r="O86" s="85"/>
      <c r="P86" s="79" t="s">
        <v>179</v>
      </c>
      <c r="Q86" s="80"/>
      <c r="R86" s="26">
        <v>12422</v>
      </c>
      <c r="S86" s="27">
        <v>0</v>
      </c>
      <c r="T86" s="28">
        <f t="shared" si="30"/>
        <v>12422</v>
      </c>
      <c r="U86" s="29">
        <v>20558</v>
      </c>
      <c r="V86" s="29">
        <v>189</v>
      </c>
      <c r="W86" s="26">
        <v>156</v>
      </c>
      <c r="X86" s="28">
        <f t="shared" si="29"/>
        <v>33169</v>
      </c>
    </row>
    <row r="87" spans="1:24" ht="7.5" customHeight="1" x14ac:dyDescent="0.15">
      <c r="A87" s="51"/>
      <c r="B87" s="74"/>
      <c r="C87" s="84"/>
      <c r="D87" s="88" t="s">
        <v>178</v>
      </c>
      <c r="E87" s="25" t="s">
        <v>178</v>
      </c>
      <c r="F87" s="45">
        <v>31304</v>
      </c>
      <c r="G87" s="46">
        <v>5</v>
      </c>
      <c r="H87" s="47">
        <f>SUM(F87:G87)</f>
        <v>31309</v>
      </c>
      <c r="I87" s="48">
        <v>47476</v>
      </c>
      <c r="J87" s="48">
        <v>1108</v>
      </c>
      <c r="K87" s="45">
        <v>5522</v>
      </c>
      <c r="L87" s="47">
        <f>SUM(H87:J87)</f>
        <v>79893</v>
      </c>
      <c r="M87" s="5"/>
      <c r="N87" s="74"/>
      <c r="O87" s="94" t="s">
        <v>181</v>
      </c>
      <c r="P87" s="95"/>
      <c r="Q87" s="80"/>
      <c r="R87" s="26">
        <v>185557</v>
      </c>
      <c r="S87" s="27">
        <v>13</v>
      </c>
      <c r="T87" s="28">
        <f t="shared" si="30"/>
        <v>185570</v>
      </c>
      <c r="U87" s="29">
        <v>487014</v>
      </c>
      <c r="V87" s="29">
        <v>3389</v>
      </c>
      <c r="W87" s="26">
        <v>4073</v>
      </c>
      <c r="X87" s="28">
        <f t="shared" si="29"/>
        <v>675973</v>
      </c>
    </row>
    <row r="88" spans="1:24" ht="7.5" customHeight="1" x14ac:dyDescent="0.15">
      <c r="A88" s="5"/>
      <c r="B88" s="74"/>
      <c r="C88" s="84"/>
      <c r="D88" s="89"/>
      <c r="E88" s="30" t="s">
        <v>180</v>
      </c>
      <c r="F88" s="45">
        <v>7567</v>
      </c>
      <c r="G88" s="46">
        <v>0</v>
      </c>
      <c r="H88" s="47">
        <f>SUM(F88:G88)</f>
        <v>7567</v>
      </c>
      <c r="I88" s="48">
        <v>8177</v>
      </c>
      <c r="J88" s="48">
        <v>576</v>
      </c>
      <c r="K88" s="45">
        <v>1968</v>
      </c>
      <c r="L88" s="47">
        <f>SUM(H88:J88)</f>
        <v>16320</v>
      </c>
      <c r="M88" s="49"/>
      <c r="N88" s="74"/>
      <c r="O88" s="94" t="s">
        <v>183</v>
      </c>
      <c r="P88" s="95"/>
      <c r="Q88" s="80"/>
      <c r="R88" s="26">
        <v>124613</v>
      </c>
      <c r="S88" s="27">
        <v>14</v>
      </c>
      <c r="T88" s="28">
        <f t="shared" si="30"/>
        <v>124627</v>
      </c>
      <c r="U88" s="50">
        <v>325571</v>
      </c>
      <c r="V88" s="50">
        <v>1813</v>
      </c>
      <c r="W88" s="26">
        <v>2572</v>
      </c>
      <c r="X88" s="28">
        <f t="shared" si="29"/>
        <v>452011</v>
      </c>
    </row>
    <row r="89" spans="1:24" ht="7.5" customHeight="1" x14ac:dyDescent="0.15">
      <c r="A89" s="5"/>
      <c r="B89" s="74"/>
      <c r="C89" s="84"/>
      <c r="D89" s="89"/>
      <c r="E89" s="30" t="s">
        <v>182</v>
      </c>
      <c r="F89" s="26">
        <v>9643</v>
      </c>
      <c r="G89" s="27">
        <v>6</v>
      </c>
      <c r="H89" s="28">
        <f t="shared" si="23"/>
        <v>9649</v>
      </c>
      <c r="I89" s="29">
        <v>18380</v>
      </c>
      <c r="J89" s="29">
        <v>348</v>
      </c>
      <c r="K89" s="26">
        <v>1926</v>
      </c>
      <c r="L89" s="28">
        <f t="shared" si="24"/>
        <v>28377</v>
      </c>
      <c r="M89" s="49"/>
      <c r="N89" s="74"/>
      <c r="O89" s="94" t="s">
        <v>184</v>
      </c>
      <c r="P89" s="95"/>
      <c r="Q89" s="80"/>
      <c r="R89" s="26">
        <v>144108</v>
      </c>
      <c r="S89" s="27">
        <v>6</v>
      </c>
      <c r="T89" s="28">
        <f t="shared" si="30"/>
        <v>144114</v>
      </c>
      <c r="U89" s="50">
        <v>326241</v>
      </c>
      <c r="V89" s="50">
        <v>1735</v>
      </c>
      <c r="W89" s="52">
        <v>2172</v>
      </c>
      <c r="X89" s="28">
        <f t="shared" si="29"/>
        <v>472090</v>
      </c>
    </row>
    <row r="90" spans="1:24" ht="7.5" customHeight="1" x14ac:dyDescent="0.15">
      <c r="A90" s="5"/>
      <c r="B90" s="74"/>
      <c r="C90" s="84"/>
      <c r="D90" s="89"/>
      <c r="E90" s="30" t="s">
        <v>219</v>
      </c>
      <c r="F90" s="40">
        <v>15308</v>
      </c>
      <c r="G90" s="27">
        <v>3</v>
      </c>
      <c r="H90" s="28">
        <f t="shared" si="23"/>
        <v>15311</v>
      </c>
      <c r="I90" s="40">
        <v>25146</v>
      </c>
      <c r="J90" s="40">
        <v>596</v>
      </c>
      <c r="K90" s="40">
        <v>3324</v>
      </c>
      <c r="L90" s="28">
        <f t="shared" si="24"/>
        <v>41053</v>
      </c>
      <c r="M90" s="49"/>
      <c r="N90" s="74"/>
      <c r="O90" s="124" t="s">
        <v>186</v>
      </c>
      <c r="P90" s="79" t="s">
        <v>187</v>
      </c>
      <c r="Q90" s="80"/>
      <c r="R90" s="26">
        <v>193331</v>
      </c>
      <c r="S90" s="27">
        <v>11</v>
      </c>
      <c r="T90" s="28">
        <f t="shared" si="30"/>
        <v>193342</v>
      </c>
      <c r="U90" s="50">
        <v>442505</v>
      </c>
      <c r="V90" s="50">
        <v>2223</v>
      </c>
      <c r="W90" s="52">
        <v>3391</v>
      </c>
      <c r="X90" s="28">
        <f t="shared" si="29"/>
        <v>638070</v>
      </c>
    </row>
    <row r="91" spans="1:24" ht="7.5" customHeight="1" x14ac:dyDescent="0.15">
      <c r="B91" s="74"/>
      <c r="C91" s="84"/>
      <c r="D91" s="90"/>
      <c r="E91" s="30" t="s">
        <v>10</v>
      </c>
      <c r="F91" s="40">
        <f>SUM(F87:F90)</f>
        <v>63822</v>
      </c>
      <c r="G91" s="27">
        <f>SUM(G87:G90)</f>
        <v>14</v>
      </c>
      <c r="H91" s="28">
        <f t="shared" si="23"/>
        <v>63836</v>
      </c>
      <c r="I91" s="40">
        <f>SUM(I87:I90)</f>
        <v>99179</v>
      </c>
      <c r="J91" s="40">
        <f>SUM(J87:J90)</f>
        <v>2628</v>
      </c>
      <c r="K91" s="40">
        <f>SUM(K87:K90)</f>
        <v>12740</v>
      </c>
      <c r="L91" s="28">
        <f t="shared" si="24"/>
        <v>165643</v>
      </c>
      <c r="M91" s="49"/>
      <c r="N91" s="74"/>
      <c r="O91" s="125"/>
      <c r="P91" s="116" t="s">
        <v>189</v>
      </c>
      <c r="Q91" s="117"/>
      <c r="R91" s="26">
        <f t="shared" ref="R91:W91" si="32">SUM(R105:R106)</f>
        <v>24628</v>
      </c>
      <c r="S91" s="52">
        <f t="shared" si="32"/>
        <v>0</v>
      </c>
      <c r="T91" s="28">
        <f t="shared" si="32"/>
        <v>24628</v>
      </c>
      <c r="U91" s="50">
        <f t="shared" si="32"/>
        <v>36029</v>
      </c>
      <c r="V91" s="50">
        <f t="shared" si="32"/>
        <v>283</v>
      </c>
      <c r="W91" s="52">
        <f t="shared" si="32"/>
        <v>402</v>
      </c>
      <c r="X91" s="28">
        <f t="shared" si="29"/>
        <v>60940</v>
      </c>
    </row>
    <row r="92" spans="1:24" ht="7.5" customHeight="1" x14ac:dyDescent="0.15">
      <c r="B92" s="74"/>
      <c r="C92" s="84"/>
      <c r="D92" s="79" t="s">
        <v>185</v>
      </c>
      <c r="E92" s="80"/>
      <c r="F92" s="26">
        <v>48841</v>
      </c>
      <c r="G92" s="27">
        <v>13</v>
      </c>
      <c r="H92" s="28">
        <f t="shared" si="23"/>
        <v>48854</v>
      </c>
      <c r="I92" s="29">
        <v>151378</v>
      </c>
      <c r="J92" s="29">
        <v>1104</v>
      </c>
      <c r="K92" s="26">
        <v>4254</v>
      </c>
      <c r="L92" s="28">
        <f t="shared" si="24"/>
        <v>201336</v>
      </c>
      <c r="M92" s="49"/>
      <c r="N92" s="74"/>
      <c r="O92" s="103" t="s">
        <v>37</v>
      </c>
      <c r="P92" s="104"/>
      <c r="Q92" s="105"/>
      <c r="R92" s="34">
        <f>SUM(R79:R91)</f>
        <v>1222344</v>
      </c>
      <c r="S92" s="37">
        <f>SUM(S79:S91)</f>
        <v>94</v>
      </c>
      <c r="T92" s="36">
        <f t="shared" ref="T92:T97" si="33">SUM(R92:S92)</f>
        <v>1222438</v>
      </c>
      <c r="U92" s="44">
        <f>SUM(U79:U91)</f>
        <v>3299779</v>
      </c>
      <c r="V92" s="44">
        <f>SUM(V79:V91)</f>
        <v>18436</v>
      </c>
      <c r="W92" s="35">
        <f>SUM(W79:W91)</f>
        <v>33095</v>
      </c>
      <c r="X92" s="36">
        <f t="shared" si="29"/>
        <v>4540653</v>
      </c>
    </row>
    <row r="93" spans="1:24" ht="7.5" customHeight="1" x14ac:dyDescent="0.15">
      <c r="B93" s="74"/>
      <c r="C93" s="85"/>
      <c r="D93" s="79" t="s">
        <v>188</v>
      </c>
      <c r="E93" s="80"/>
      <c r="F93" s="26">
        <v>76726</v>
      </c>
      <c r="G93" s="27">
        <v>22</v>
      </c>
      <c r="H93" s="28">
        <f t="shared" si="23"/>
        <v>76748</v>
      </c>
      <c r="I93" s="29">
        <v>199239</v>
      </c>
      <c r="J93" s="29">
        <v>1950</v>
      </c>
      <c r="K93" s="26">
        <v>9355</v>
      </c>
      <c r="L93" s="28">
        <f t="shared" si="24"/>
        <v>277937</v>
      </c>
      <c r="N93" s="73" t="s">
        <v>193</v>
      </c>
      <c r="O93" s="91" t="s">
        <v>194</v>
      </c>
      <c r="P93" s="92"/>
      <c r="Q93" s="93"/>
      <c r="R93" s="14">
        <v>122302</v>
      </c>
      <c r="S93" s="15">
        <v>3</v>
      </c>
      <c r="T93" s="16">
        <f t="shared" si="33"/>
        <v>122305</v>
      </c>
      <c r="U93" s="53">
        <v>442701</v>
      </c>
      <c r="V93" s="17">
        <v>2541</v>
      </c>
      <c r="W93" s="14">
        <v>2884</v>
      </c>
      <c r="X93" s="16">
        <f t="shared" si="29"/>
        <v>567547</v>
      </c>
    </row>
    <row r="94" spans="1:24" ht="7.5" customHeight="1" x14ac:dyDescent="0.15">
      <c r="B94" s="74"/>
      <c r="C94" s="100" t="s">
        <v>190</v>
      </c>
      <c r="D94" s="110" t="s">
        <v>190</v>
      </c>
      <c r="E94" s="25" t="s">
        <v>191</v>
      </c>
      <c r="F94" s="26">
        <v>112931</v>
      </c>
      <c r="G94" s="27">
        <v>26</v>
      </c>
      <c r="H94" s="28">
        <f t="shared" si="23"/>
        <v>112957</v>
      </c>
      <c r="I94" s="29">
        <v>279789</v>
      </c>
      <c r="J94" s="29">
        <v>3597</v>
      </c>
      <c r="K94" s="26">
        <v>14267</v>
      </c>
      <c r="L94" s="28">
        <f t="shared" si="24"/>
        <v>396343</v>
      </c>
      <c r="N94" s="74"/>
      <c r="O94" s="94" t="s">
        <v>195</v>
      </c>
      <c r="P94" s="95"/>
      <c r="Q94" s="80"/>
      <c r="R94" s="26">
        <v>11937</v>
      </c>
      <c r="S94" s="27">
        <v>0</v>
      </c>
      <c r="T94" s="28">
        <f t="shared" si="33"/>
        <v>11937</v>
      </c>
      <c r="U94" s="29">
        <v>22891</v>
      </c>
      <c r="V94" s="29">
        <v>242</v>
      </c>
      <c r="W94" s="26">
        <v>140</v>
      </c>
      <c r="X94" s="28">
        <f t="shared" si="29"/>
        <v>35070</v>
      </c>
    </row>
    <row r="95" spans="1:24" ht="7.5" customHeight="1" x14ac:dyDescent="0.15">
      <c r="B95" s="74"/>
      <c r="C95" s="100"/>
      <c r="D95" s="111"/>
      <c r="E95" s="25" t="s">
        <v>192</v>
      </c>
      <c r="F95" s="26">
        <v>28685</v>
      </c>
      <c r="G95" s="27">
        <v>5</v>
      </c>
      <c r="H95" s="28">
        <f t="shared" si="23"/>
        <v>28690</v>
      </c>
      <c r="I95" s="29">
        <v>56683</v>
      </c>
      <c r="J95" s="29">
        <v>973</v>
      </c>
      <c r="K95" s="26">
        <v>4858</v>
      </c>
      <c r="L95" s="28">
        <f t="shared" si="24"/>
        <v>86346</v>
      </c>
      <c r="N95" s="74"/>
      <c r="O95" s="94" t="s">
        <v>197</v>
      </c>
      <c r="P95" s="95"/>
      <c r="Q95" s="80"/>
      <c r="R95" s="26">
        <v>11133</v>
      </c>
      <c r="S95" s="27">
        <v>0</v>
      </c>
      <c r="T95" s="28">
        <f t="shared" si="33"/>
        <v>11133</v>
      </c>
      <c r="U95" s="29">
        <v>20209</v>
      </c>
      <c r="V95" s="29">
        <v>196</v>
      </c>
      <c r="W95" s="26">
        <v>216</v>
      </c>
      <c r="X95" s="28">
        <f t="shared" si="29"/>
        <v>31538</v>
      </c>
    </row>
    <row r="96" spans="1:24" ht="7.5" customHeight="1" x14ac:dyDescent="0.15">
      <c r="B96" s="74"/>
      <c r="C96" s="100"/>
      <c r="D96" s="112"/>
      <c r="E96" s="25" t="s">
        <v>10</v>
      </c>
      <c r="F96" s="26">
        <f>SUM(F94:F95)</f>
        <v>141616</v>
      </c>
      <c r="G96" s="27">
        <f>SUM(G94:G95)</f>
        <v>31</v>
      </c>
      <c r="H96" s="28">
        <f t="shared" si="23"/>
        <v>141647</v>
      </c>
      <c r="I96" s="29">
        <f>SUM(I94:I95)</f>
        <v>336472</v>
      </c>
      <c r="J96" s="29">
        <f>SUM(J94:J95)</f>
        <v>4570</v>
      </c>
      <c r="K96" s="26">
        <f>SUM(K94:K95)</f>
        <v>19125</v>
      </c>
      <c r="L96" s="28">
        <f t="shared" si="24"/>
        <v>482689</v>
      </c>
      <c r="N96" s="75"/>
      <c r="O96" s="103" t="s">
        <v>37</v>
      </c>
      <c r="P96" s="104"/>
      <c r="Q96" s="105"/>
      <c r="R96" s="34">
        <f>SUM(R93:R95)</f>
        <v>145372</v>
      </c>
      <c r="S96" s="37">
        <f>SUM(S93:S95)</f>
        <v>3</v>
      </c>
      <c r="T96" s="36">
        <f t="shared" si="33"/>
        <v>145375</v>
      </c>
      <c r="U96" s="38">
        <f>SUM(U93:U95)</f>
        <v>485801</v>
      </c>
      <c r="V96" s="38">
        <f>SUM(V93:V95)</f>
        <v>2979</v>
      </c>
      <c r="W96" s="34">
        <f>SUM(W93:W95)</f>
        <v>3240</v>
      </c>
      <c r="X96" s="36">
        <f t="shared" si="29"/>
        <v>634155</v>
      </c>
    </row>
    <row r="97" spans="2:24" ht="7.5" customHeight="1" x14ac:dyDescent="0.15">
      <c r="B97" s="74"/>
      <c r="C97" s="100"/>
      <c r="D97" s="79" t="s">
        <v>196</v>
      </c>
      <c r="E97" s="80"/>
      <c r="F97" s="26">
        <v>75956</v>
      </c>
      <c r="G97" s="27">
        <v>10</v>
      </c>
      <c r="H97" s="28">
        <f t="shared" si="23"/>
        <v>75966</v>
      </c>
      <c r="I97" s="29">
        <v>230340</v>
      </c>
      <c r="J97" s="29">
        <v>1650</v>
      </c>
      <c r="K97" s="26">
        <v>4692</v>
      </c>
      <c r="L97" s="28">
        <f t="shared" si="24"/>
        <v>307956</v>
      </c>
      <c r="N97" s="120" t="s">
        <v>201</v>
      </c>
      <c r="O97" s="121"/>
      <c r="P97" s="121"/>
      <c r="Q97" s="122"/>
      <c r="R97" s="55">
        <f>SUM(F42,F21,F102,R18,R44,R58,R71,R78,R92,R96)</f>
        <v>8429135</v>
      </c>
      <c r="S97" s="55">
        <f>SUM(G42,G21,G102,S18,S44,S58,S71,S78,S92,S96)</f>
        <v>1190</v>
      </c>
      <c r="T97" s="56">
        <f t="shared" si="33"/>
        <v>8430325</v>
      </c>
      <c r="U97" s="57">
        <f>SUM(I42,I21,I102,U18,U44,U58,U71,U78,U92,U96)</f>
        <v>23574416</v>
      </c>
      <c r="V97" s="57">
        <f>SUM(J42,J21,J102,V18,V44,V58,V71,V78,V92,V96)</f>
        <v>160201</v>
      </c>
      <c r="W97" s="58">
        <f>SUM(K42,K21,K102,W18,W44,W58,W71,W78,W92,W96)</f>
        <v>365028</v>
      </c>
      <c r="X97" s="56">
        <f t="shared" si="29"/>
        <v>32164942</v>
      </c>
    </row>
    <row r="98" spans="2:24" ht="7.5" customHeight="1" x14ac:dyDescent="0.15">
      <c r="B98" s="74"/>
      <c r="C98" s="100"/>
      <c r="D98" s="79" t="s">
        <v>198</v>
      </c>
      <c r="E98" s="80"/>
      <c r="F98" s="26">
        <v>67465</v>
      </c>
      <c r="G98" s="27">
        <v>19</v>
      </c>
      <c r="H98" s="28">
        <f t="shared" si="23"/>
        <v>67484</v>
      </c>
      <c r="I98" s="29">
        <v>207014</v>
      </c>
      <c r="J98" s="29">
        <v>1635</v>
      </c>
      <c r="K98" s="26">
        <v>6777</v>
      </c>
      <c r="L98" s="28">
        <f t="shared" si="24"/>
        <v>276133</v>
      </c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2:24" ht="7.5" customHeight="1" x14ac:dyDescent="0.15">
      <c r="B99" s="74"/>
      <c r="C99" s="100" t="s">
        <v>199</v>
      </c>
      <c r="D99" s="79" t="s">
        <v>200</v>
      </c>
      <c r="E99" s="80"/>
      <c r="F99" s="26">
        <v>98987</v>
      </c>
      <c r="G99" s="27">
        <v>23</v>
      </c>
      <c r="H99" s="28">
        <f t="shared" si="23"/>
        <v>99010</v>
      </c>
      <c r="I99" s="29">
        <v>207612</v>
      </c>
      <c r="J99" s="29">
        <v>1487</v>
      </c>
      <c r="K99" s="26">
        <v>2100</v>
      </c>
      <c r="L99" s="28">
        <f t="shared" si="24"/>
        <v>308109</v>
      </c>
      <c r="N99" s="49"/>
      <c r="O99" s="49"/>
      <c r="P99" s="59"/>
      <c r="Q99" s="59"/>
      <c r="R99" s="60"/>
      <c r="S99" s="60"/>
      <c r="T99" s="60"/>
      <c r="U99" s="60"/>
      <c r="V99" s="60"/>
      <c r="W99" s="60"/>
      <c r="X99" s="60"/>
    </row>
    <row r="100" spans="2:24" ht="7.5" customHeight="1" x14ac:dyDescent="0.15">
      <c r="B100" s="74"/>
      <c r="C100" s="100"/>
      <c r="D100" s="79" t="s">
        <v>202</v>
      </c>
      <c r="E100" s="80"/>
      <c r="F100" s="26">
        <v>11569</v>
      </c>
      <c r="G100" s="27">
        <v>4</v>
      </c>
      <c r="H100" s="28">
        <f t="shared" si="23"/>
        <v>11573</v>
      </c>
      <c r="I100" s="29">
        <v>27796</v>
      </c>
      <c r="J100" s="29">
        <v>218</v>
      </c>
      <c r="K100" s="26">
        <v>145</v>
      </c>
      <c r="L100" s="28">
        <f t="shared" si="24"/>
        <v>39587</v>
      </c>
      <c r="N100" s="49"/>
      <c r="O100" s="49"/>
      <c r="P100" s="59"/>
      <c r="Q100" s="59"/>
      <c r="R100" s="60"/>
      <c r="S100" s="60"/>
      <c r="T100" s="60"/>
      <c r="U100" s="60"/>
      <c r="V100" s="60"/>
      <c r="W100" s="60"/>
      <c r="X100" s="60"/>
    </row>
    <row r="101" spans="2:24" ht="7.5" customHeight="1" x14ac:dyDescent="0.15">
      <c r="B101" s="74"/>
      <c r="C101" s="100"/>
      <c r="D101" s="79" t="s">
        <v>10</v>
      </c>
      <c r="E101" s="80"/>
      <c r="F101" s="40">
        <f>SUM(F99:F100)</f>
        <v>110556</v>
      </c>
      <c r="G101" s="27">
        <f>SUM(G99:G100)</f>
        <v>27</v>
      </c>
      <c r="H101" s="28">
        <f t="shared" si="23"/>
        <v>110583</v>
      </c>
      <c r="I101" s="26">
        <f>SUM(I99:I100)</f>
        <v>235408</v>
      </c>
      <c r="J101" s="26">
        <f>SUM(J99:J100)</f>
        <v>1705</v>
      </c>
      <c r="K101" s="26">
        <f>SUM(K99:K100)</f>
        <v>2245</v>
      </c>
      <c r="L101" s="28">
        <f t="shared" si="24"/>
        <v>347696</v>
      </c>
      <c r="N101" s="49"/>
      <c r="O101" s="49"/>
      <c r="P101" s="59"/>
      <c r="Q101" s="59"/>
      <c r="R101" s="60"/>
      <c r="S101" s="60"/>
      <c r="T101" s="60"/>
      <c r="U101" s="60"/>
      <c r="V101" s="60"/>
      <c r="W101" s="60"/>
      <c r="X101" s="60"/>
    </row>
    <row r="102" spans="2:24" ht="7.5" customHeight="1" x14ac:dyDescent="0.15">
      <c r="B102" s="75"/>
      <c r="C102" s="103" t="s">
        <v>37</v>
      </c>
      <c r="D102" s="104"/>
      <c r="E102" s="105"/>
      <c r="F102" s="43">
        <f>SUM(F43,F46,F50:F51,F55,F58,F61,F64:F65,F68,F72,F75,F79,F82,F86,F91:F93,F96:F98,F101)</f>
        <v>1963449</v>
      </c>
      <c r="G102" s="37">
        <f>SUM(G43,G46,G50:G51,G55,G58,G61,G64:G65,G68,G72,G75,G79,G82,G86,G91:G93,G96:G98,G101)</f>
        <v>333</v>
      </c>
      <c r="H102" s="36">
        <f t="shared" si="23"/>
        <v>1963782</v>
      </c>
      <c r="I102" s="34">
        <f>SUM(I43,I46,I50:I51,I55,I58,I61,I64:I65,I68,I72,I75,I79,I82,I86,I91:I93,I96:I98,I101)</f>
        <v>5364041</v>
      </c>
      <c r="J102" s="34">
        <f>SUM(J43,J46,J50:J51,J55,J58,J61,J64:J65,J68,J72,J75,J79,J82,J86,J91:J93,J96:J98,J101)</f>
        <v>41110</v>
      </c>
      <c r="K102" s="34">
        <f>SUM(K43,K46,K50:K51,K55,K58,K61,K64:K65,K68,K72,K75,K79,K82,K86,K91:K93,K96:K98,K101)</f>
        <v>141917</v>
      </c>
      <c r="L102" s="36">
        <f t="shared" si="24"/>
        <v>7368933</v>
      </c>
      <c r="N102" s="49"/>
      <c r="O102" s="49"/>
      <c r="P102" s="59"/>
      <c r="Q102" s="59"/>
      <c r="R102" s="60"/>
      <c r="S102" s="60"/>
      <c r="T102" s="60"/>
      <c r="U102" s="60"/>
      <c r="V102" s="60"/>
      <c r="W102" s="60"/>
      <c r="X102" s="60"/>
    </row>
    <row r="103" spans="2:24" x14ac:dyDescent="0.15">
      <c r="B103" s="5"/>
      <c r="C103" s="5"/>
      <c r="D103" s="6"/>
      <c r="E103" s="6"/>
      <c r="F103" s="7"/>
      <c r="G103" s="7"/>
      <c r="H103" s="7"/>
      <c r="I103" s="7"/>
      <c r="J103" s="7"/>
      <c r="K103" s="7"/>
      <c r="L103" s="7"/>
      <c r="N103" s="63"/>
      <c r="O103" s="64"/>
      <c r="P103" s="63"/>
      <c r="Q103" s="65"/>
      <c r="R103" s="60"/>
      <c r="S103" s="60"/>
      <c r="T103" s="60"/>
      <c r="U103" s="60"/>
      <c r="V103" s="60"/>
      <c r="W103" s="60"/>
      <c r="X103" s="60"/>
    </row>
    <row r="104" spans="2:24" x14ac:dyDescent="0.15">
      <c r="B104" s="5"/>
      <c r="C104" s="5"/>
      <c r="D104" s="6"/>
      <c r="E104" s="6"/>
      <c r="F104" s="7"/>
      <c r="G104" s="7"/>
      <c r="H104" s="7"/>
      <c r="I104" s="7"/>
      <c r="J104" s="7"/>
      <c r="K104" s="7"/>
      <c r="L104" s="7"/>
      <c r="N104" s="63"/>
      <c r="O104" s="64"/>
      <c r="P104" s="63"/>
      <c r="Q104" s="65"/>
      <c r="R104" s="60"/>
      <c r="S104" s="60"/>
      <c r="T104" s="60"/>
      <c r="U104" s="60"/>
      <c r="V104" s="60"/>
      <c r="W104" s="60"/>
      <c r="X104" s="60"/>
    </row>
    <row r="105" spans="2:24" ht="19.5" hidden="1" customHeight="1" x14ac:dyDescent="0.15">
      <c r="B105" s="5"/>
      <c r="C105" s="5"/>
      <c r="D105" s="6"/>
      <c r="E105" s="6"/>
      <c r="F105" s="7"/>
      <c r="G105" s="7"/>
      <c r="H105" s="7"/>
      <c r="I105" s="7"/>
      <c r="J105" s="7"/>
      <c r="K105" s="7"/>
      <c r="L105" s="7"/>
      <c r="N105" s="73" t="s">
        <v>203</v>
      </c>
      <c r="O105" s="118" t="s">
        <v>186</v>
      </c>
      <c r="P105" s="73" t="s">
        <v>204</v>
      </c>
      <c r="Q105" s="54" t="s">
        <v>186</v>
      </c>
      <c r="R105" s="61">
        <v>720</v>
      </c>
      <c r="S105" s="61">
        <v>0</v>
      </c>
      <c r="T105" s="61">
        <f>SUM(R105:S105)</f>
        <v>720</v>
      </c>
      <c r="U105" s="61">
        <v>315</v>
      </c>
      <c r="V105" s="61">
        <v>3</v>
      </c>
      <c r="W105" s="61">
        <v>12</v>
      </c>
      <c r="X105" s="61">
        <f t="shared" ref="X105:X106" si="34">SUM(T105:V105)</f>
        <v>1038</v>
      </c>
    </row>
    <row r="106" spans="2:24" hidden="1" x14ac:dyDescent="0.15">
      <c r="B106" s="5"/>
      <c r="C106" s="5"/>
      <c r="D106" s="6"/>
      <c r="E106" s="6"/>
      <c r="F106" s="7"/>
      <c r="G106" s="7"/>
      <c r="H106" s="7"/>
      <c r="I106" s="7"/>
      <c r="J106" s="7"/>
      <c r="K106" s="7"/>
      <c r="L106" s="7"/>
      <c r="N106" s="75"/>
      <c r="O106" s="119"/>
      <c r="P106" s="75"/>
      <c r="Q106" s="54" t="s">
        <v>205</v>
      </c>
      <c r="R106" s="61">
        <v>23908</v>
      </c>
      <c r="S106" s="61">
        <v>0</v>
      </c>
      <c r="T106" s="61">
        <f>SUM(R106:S106)</f>
        <v>23908</v>
      </c>
      <c r="U106" s="61">
        <v>35714</v>
      </c>
      <c r="V106" s="61">
        <v>280</v>
      </c>
      <c r="W106" s="61">
        <v>390</v>
      </c>
      <c r="X106" s="61">
        <f t="shared" si="34"/>
        <v>59902</v>
      </c>
    </row>
    <row r="107" spans="2:24" x14ac:dyDescent="0.15">
      <c r="B107" s="5"/>
      <c r="C107" s="5"/>
      <c r="D107" s="6"/>
      <c r="E107" s="6"/>
      <c r="F107" s="7"/>
      <c r="G107" s="7"/>
      <c r="H107" s="7"/>
      <c r="I107" s="7"/>
      <c r="J107" s="7"/>
      <c r="K107" s="7"/>
      <c r="L107" s="7"/>
    </row>
  </sheetData>
  <mergeCells count="189">
    <mergeCell ref="C102:E102"/>
    <mergeCell ref="N105:N106"/>
    <mergeCell ref="O105:O106"/>
    <mergeCell ref="P105:P106"/>
    <mergeCell ref="D97:E97"/>
    <mergeCell ref="N97:Q97"/>
    <mergeCell ref="D98:E98"/>
    <mergeCell ref="C99:C101"/>
    <mergeCell ref="D99:E99"/>
    <mergeCell ref="D100:E100"/>
    <mergeCell ref="D101:E101"/>
    <mergeCell ref="D92:E92"/>
    <mergeCell ref="O92:Q92"/>
    <mergeCell ref="D93:E93"/>
    <mergeCell ref="N93:N96"/>
    <mergeCell ref="O93:Q93"/>
    <mergeCell ref="C94:C98"/>
    <mergeCell ref="D94:D96"/>
    <mergeCell ref="O94:Q94"/>
    <mergeCell ref="O95:Q95"/>
    <mergeCell ref="O96:Q96"/>
    <mergeCell ref="D87:D91"/>
    <mergeCell ref="O87:Q87"/>
    <mergeCell ref="O88:Q88"/>
    <mergeCell ref="O89:Q89"/>
    <mergeCell ref="O90:O91"/>
    <mergeCell ref="P90:Q90"/>
    <mergeCell ref="P91:Q91"/>
    <mergeCell ref="D83:D86"/>
    <mergeCell ref="O83:Q83"/>
    <mergeCell ref="O84:O86"/>
    <mergeCell ref="P84:Q84"/>
    <mergeCell ref="P85:Q85"/>
    <mergeCell ref="P86:Q86"/>
    <mergeCell ref="O77:Q77"/>
    <mergeCell ref="O78:Q78"/>
    <mergeCell ref="N79:N92"/>
    <mergeCell ref="O79:O82"/>
    <mergeCell ref="P79:Q79"/>
    <mergeCell ref="C80:C93"/>
    <mergeCell ref="D80:D82"/>
    <mergeCell ref="P80:Q80"/>
    <mergeCell ref="P81:Q81"/>
    <mergeCell ref="P82:Q82"/>
    <mergeCell ref="O71:Q71"/>
    <mergeCell ref="N72:N78"/>
    <mergeCell ref="O72:Q72"/>
    <mergeCell ref="D73:D75"/>
    <mergeCell ref="O73:O75"/>
    <mergeCell ref="P73:Q73"/>
    <mergeCell ref="P74:Q74"/>
    <mergeCell ref="P75:Q75"/>
    <mergeCell ref="D76:D79"/>
    <mergeCell ref="O76:Q76"/>
    <mergeCell ref="C66:C79"/>
    <mergeCell ref="D66:D68"/>
    <mergeCell ref="O66:O67"/>
    <mergeCell ref="P66:Q66"/>
    <mergeCell ref="P67:Q67"/>
    <mergeCell ref="O68:O70"/>
    <mergeCell ref="P68:Q68"/>
    <mergeCell ref="D69:D72"/>
    <mergeCell ref="P69:Q69"/>
    <mergeCell ref="P70:Q70"/>
    <mergeCell ref="O60:O62"/>
    <mergeCell ref="P60:Q60"/>
    <mergeCell ref="P61:Q61"/>
    <mergeCell ref="D62:D64"/>
    <mergeCell ref="P62:Q62"/>
    <mergeCell ref="O63:O65"/>
    <mergeCell ref="P63:Q63"/>
    <mergeCell ref="P64:Q64"/>
    <mergeCell ref="D65:E65"/>
    <mergeCell ref="P65:Q65"/>
    <mergeCell ref="O55:Q55"/>
    <mergeCell ref="C56:C65"/>
    <mergeCell ref="D56:D58"/>
    <mergeCell ref="O56:O57"/>
    <mergeCell ref="P56:Q56"/>
    <mergeCell ref="P57:Q57"/>
    <mergeCell ref="O58:Q58"/>
    <mergeCell ref="D59:D61"/>
    <mergeCell ref="N59:N71"/>
    <mergeCell ref="O59:Q59"/>
    <mergeCell ref="D51:E51"/>
    <mergeCell ref="C52:C55"/>
    <mergeCell ref="D52:E52"/>
    <mergeCell ref="O52:O54"/>
    <mergeCell ref="P52:Q52"/>
    <mergeCell ref="D53:E53"/>
    <mergeCell ref="P53:Q53"/>
    <mergeCell ref="D54:E54"/>
    <mergeCell ref="P54:Q54"/>
    <mergeCell ref="D55:E55"/>
    <mergeCell ref="O44:Q44"/>
    <mergeCell ref="N45:N58"/>
    <mergeCell ref="O45:Q45"/>
    <mergeCell ref="O46:Q46"/>
    <mergeCell ref="C47:C51"/>
    <mergeCell ref="D47:D50"/>
    <mergeCell ref="O47:O51"/>
    <mergeCell ref="P47:Q47"/>
    <mergeCell ref="P48:Q48"/>
    <mergeCell ref="P49:P51"/>
    <mergeCell ref="P40:Q40"/>
    <mergeCell ref="D41:E41"/>
    <mergeCell ref="P41:Q41"/>
    <mergeCell ref="C42:E42"/>
    <mergeCell ref="P42:Q42"/>
    <mergeCell ref="B43:B102"/>
    <mergeCell ref="C43:C46"/>
    <mergeCell ref="D43:E43"/>
    <mergeCell ref="P43:Q43"/>
    <mergeCell ref="D44:D46"/>
    <mergeCell ref="D32:E32"/>
    <mergeCell ref="C33:E33"/>
    <mergeCell ref="C34:C35"/>
    <mergeCell ref="D34:E34"/>
    <mergeCell ref="D35:E35"/>
    <mergeCell ref="P35:P38"/>
    <mergeCell ref="C36:C41"/>
    <mergeCell ref="D36:D40"/>
    <mergeCell ref="O39:O43"/>
    <mergeCell ref="P39:Q39"/>
    <mergeCell ref="D27:E27"/>
    <mergeCell ref="D28:E28"/>
    <mergeCell ref="D29:E29"/>
    <mergeCell ref="O29:O38"/>
    <mergeCell ref="P29:Q29"/>
    <mergeCell ref="C30:C32"/>
    <mergeCell ref="D30:E30"/>
    <mergeCell ref="P30:Q30"/>
    <mergeCell ref="D31:E31"/>
    <mergeCell ref="P31:P34"/>
    <mergeCell ref="B22:B42"/>
    <mergeCell ref="C22:C25"/>
    <mergeCell ref="D22:D24"/>
    <mergeCell ref="P22:Q22"/>
    <mergeCell ref="O23:O28"/>
    <mergeCell ref="P23:Q23"/>
    <mergeCell ref="P24:Q24"/>
    <mergeCell ref="D25:E25"/>
    <mergeCell ref="P25:P28"/>
    <mergeCell ref="C26:C29"/>
    <mergeCell ref="O18:Q18"/>
    <mergeCell ref="D19:E19"/>
    <mergeCell ref="N19:N44"/>
    <mergeCell ref="O19:Q19"/>
    <mergeCell ref="D20:E20"/>
    <mergeCell ref="O20:O22"/>
    <mergeCell ref="P20:Q20"/>
    <mergeCell ref="C21:E21"/>
    <mergeCell ref="P21:Q21"/>
    <mergeCell ref="D26:E26"/>
    <mergeCell ref="O12:O17"/>
    <mergeCell ref="P12:Q12"/>
    <mergeCell ref="D13:E13"/>
    <mergeCell ref="P13:P17"/>
    <mergeCell ref="D14:E14"/>
    <mergeCell ref="C15:C17"/>
    <mergeCell ref="D15:E15"/>
    <mergeCell ref="D16:E16"/>
    <mergeCell ref="D17:E17"/>
    <mergeCell ref="O9:O11"/>
    <mergeCell ref="P9:Q9"/>
    <mergeCell ref="D10:E10"/>
    <mergeCell ref="P10:Q10"/>
    <mergeCell ref="D11:E11"/>
    <mergeCell ref="P11:Q11"/>
    <mergeCell ref="O4:O7"/>
    <mergeCell ref="P4:Q4"/>
    <mergeCell ref="P5:P7"/>
    <mergeCell ref="B6:B21"/>
    <mergeCell ref="C6:E6"/>
    <mergeCell ref="C7:E7"/>
    <mergeCell ref="C8:E8"/>
    <mergeCell ref="O8:Q8"/>
    <mergeCell ref="C9:C11"/>
    <mergeCell ref="D9:E9"/>
    <mergeCell ref="B1:L1"/>
    <mergeCell ref="F4:H4"/>
    <mergeCell ref="I4:I5"/>
    <mergeCell ref="J4:J5"/>
    <mergeCell ref="K4:L4"/>
    <mergeCell ref="N4:N18"/>
    <mergeCell ref="C12:C14"/>
    <mergeCell ref="D12:E12"/>
    <mergeCell ref="C18:C20"/>
    <mergeCell ref="D18:E18"/>
  </mergeCells>
  <phoneticPr fontId="2"/>
  <printOptions horizontalCentered="1" verticalCentered="1"/>
  <pageMargins left="0" right="0" top="0.19685039370078741" bottom="0.19685039370078741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令和7年4月</vt:lpstr>
      <vt:lpstr>令和7年5月</vt:lpstr>
      <vt:lpstr>令和7年6月</vt:lpstr>
      <vt:lpstr>令和7年7月</vt:lpstr>
      <vt:lpstr>令和7年8月</vt:lpstr>
      <vt:lpstr>令和7年4月!Print_Area</vt:lpstr>
      <vt:lpstr>令和7年5月!Print_Area</vt:lpstr>
      <vt:lpstr>令和7年6月!Print_Area</vt:lpstr>
      <vt:lpstr>令和7年7月!Print_Area</vt:lpstr>
      <vt:lpstr>令和7年8月!Print_Area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望月 真理子</cp:lastModifiedBy>
  <cp:lastPrinted>2025-09-11T04:53:52Z</cp:lastPrinted>
  <dcterms:created xsi:type="dcterms:W3CDTF">2025-05-12T01:10:38Z</dcterms:created>
  <dcterms:modified xsi:type="dcterms:W3CDTF">2025-09-11T04:54:26Z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