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mznfsxre7snhfc\07_検査部（部内共有）\01_部内共有\01_部内共有\03_HP更新用データ格納\00_統計情報データ格納\15_R5年度\12_3月\03_検査対象軽自動車保有車両数（事務所別）\"/>
    </mc:Choice>
  </mc:AlternateContent>
  <bookViews>
    <workbookView xWindow="0" yWindow="0" windowWidth="21570" windowHeight="10590" firstSheet="5" activeTab="11"/>
  </bookViews>
  <sheets>
    <sheet name="令和5年4月" sheetId="1" r:id="rId1"/>
    <sheet name="令和5年5月" sheetId="2" r:id="rId2"/>
    <sheet name="令和5年6月" sheetId="3" r:id="rId3"/>
    <sheet name="令和5年7月" sheetId="4" r:id="rId4"/>
    <sheet name="令和５年８月" sheetId="5" r:id="rId5"/>
    <sheet name="令和5年9月" sheetId="6" r:id="rId6"/>
    <sheet name="令和5年10月" sheetId="7" r:id="rId7"/>
    <sheet name="令和5年11月" sheetId="8" r:id="rId8"/>
    <sheet name="令和5年12月" sheetId="9" r:id="rId9"/>
    <sheet name="令和６年１月" sheetId="10" r:id="rId10"/>
    <sheet name="令和6年2月" sheetId="11" r:id="rId11"/>
    <sheet name="令和6年3月" sheetId="12" r:id="rId12"/>
  </sheets>
  <externalReferences>
    <externalReference r:id="rId13"/>
  </externalReferences>
  <definedNames>
    <definedName name="autoexec" localSheetId="6">#REF!</definedName>
    <definedName name="autoexec" localSheetId="7">#REF!</definedName>
    <definedName name="autoexec" localSheetId="8">#REF!</definedName>
    <definedName name="autoexec" localSheetId="1">#REF!</definedName>
    <definedName name="autoexec" localSheetId="2">#REF!</definedName>
    <definedName name="autoexec" localSheetId="3">#REF!</definedName>
    <definedName name="autoexec" localSheetId="4">#REF!</definedName>
    <definedName name="autoexec" localSheetId="5">#REF!</definedName>
    <definedName name="autoexec" localSheetId="9">#REF!</definedName>
    <definedName name="autoexec" localSheetId="10">#REF!</definedName>
    <definedName name="autoexec" localSheetId="11">#REF!</definedName>
    <definedName name="autoexec">#REF!</definedName>
    <definedName name="DATA" localSheetId="6">#REF!</definedName>
    <definedName name="DATA" localSheetId="7">#REF!</definedName>
    <definedName name="DATA" localSheetId="8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9">#REF!</definedName>
    <definedName name="DATA" localSheetId="10">#REF!</definedName>
    <definedName name="DATA" localSheetId="11">#REF!</definedName>
    <definedName name="DATA">#REF!</definedName>
    <definedName name="PA.1" localSheetId="6">#REF!</definedName>
    <definedName name="PA.1" localSheetId="7">#REF!</definedName>
    <definedName name="PA.1" localSheetId="8">#REF!</definedName>
    <definedName name="PA.1" localSheetId="2">#REF!</definedName>
    <definedName name="PA.1" localSheetId="3">#REF!</definedName>
    <definedName name="PA.1" localSheetId="4">#REF!</definedName>
    <definedName name="PA.1" localSheetId="5">#REF!</definedName>
    <definedName name="PA.1" localSheetId="9">#REF!</definedName>
    <definedName name="PA.1" localSheetId="10">#REF!</definedName>
    <definedName name="PA.1" localSheetId="11">#REF!</definedName>
    <definedName name="PA.1">#REF!</definedName>
    <definedName name="PA.2">#REF!</definedName>
    <definedName name="PA.3">#REF!</definedName>
    <definedName name="_xlnm.Print_Area" localSheetId="6">令和5年10月!$A$1:$X$98</definedName>
    <definedName name="_xlnm.Print_Area" localSheetId="7">令和5年11月!$A$1:$X$98</definedName>
    <definedName name="_xlnm.Print_Area" localSheetId="8">令和5年12月!$A$1:$X$98</definedName>
    <definedName name="_xlnm.Print_Area" localSheetId="0">令和5年4月!$A$1:$X$98</definedName>
    <definedName name="_xlnm.Print_Area" localSheetId="1">令和5年5月!$A$1:$X$98</definedName>
    <definedName name="_xlnm.Print_Area" localSheetId="2">令和5年6月!$A$1:$X$98</definedName>
    <definedName name="_xlnm.Print_Area" localSheetId="3">令和5年7月!$A$1:$X$98</definedName>
    <definedName name="_xlnm.Print_Area" localSheetId="4">令和５年８月!$A$1:$X$98</definedName>
    <definedName name="_xlnm.Print_Area" localSheetId="5">令和5年9月!$A$1:$X$98</definedName>
    <definedName name="_xlnm.Print_Area" localSheetId="9">令和６年１月!$A$1:$X$98</definedName>
    <definedName name="_xlnm.Print_Area" localSheetId="10">令和6年2月!$A$1:$X$98</definedName>
    <definedName name="_xlnm.Print_Area" localSheetId="11">令和6年3月!$A$1:$X$98</definedName>
    <definedName name="RECORD" localSheetId="6">#REF!</definedName>
    <definedName name="RECORD" localSheetId="7">#REF!</definedName>
    <definedName name="RECORD" localSheetId="8">#REF!</definedName>
    <definedName name="RECORD" localSheetId="2">#REF!</definedName>
    <definedName name="RECORD" localSheetId="3">#REF!</definedName>
    <definedName name="RECORD" localSheetId="4">#REF!</definedName>
    <definedName name="RECORD" localSheetId="5">#REF!</definedName>
    <definedName name="RECORD" localSheetId="9">#REF!</definedName>
    <definedName name="RECORD" localSheetId="10">#REF!</definedName>
    <definedName name="RECORD" localSheetId="11">#REF!</definedName>
    <definedName name="RECORD">#REF!</definedName>
    <definedName name="スタ_ト" localSheetId="6">#REF!</definedName>
    <definedName name="スタ_ト" localSheetId="7">#REF!</definedName>
    <definedName name="スタ_ト" localSheetId="8">#REF!</definedName>
    <definedName name="スタ_ト" localSheetId="2">#REF!</definedName>
    <definedName name="スタ_ト" localSheetId="3">#REF!</definedName>
    <definedName name="スタ_ト" localSheetId="4">#REF!</definedName>
    <definedName name="スタ_ト" localSheetId="5">#REF!</definedName>
    <definedName name="スタ_ト" localSheetId="9">#REF!</definedName>
    <definedName name="スタ_ト" localSheetId="10">#REF!</definedName>
    <definedName name="スタ_ト" localSheetId="11">#REF!</definedName>
    <definedName name="スタ_ト">#REF!</definedName>
    <definedName name="ドライブ" localSheetId="6">#REF!</definedName>
    <definedName name="ドライブ" localSheetId="7">#REF!</definedName>
    <definedName name="ドライブ" localSheetId="8">#REF!</definedName>
    <definedName name="ドライブ" localSheetId="2">#REF!</definedName>
    <definedName name="ドライブ" localSheetId="3">#REF!</definedName>
    <definedName name="ドライブ" localSheetId="4">#REF!</definedName>
    <definedName name="ドライブ" localSheetId="5">#REF!</definedName>
    <definedName name="ドライブ" localSheetId="9">#REF!</definedName>
    <definedName name="ドライブ" localSheetId="10">#REF!</definedName>
    <definedName name="ドライブ" localSheetId="11">#REF!</definedName>
    <definedName name="ドライブ">#REF!</definedName>
    <definedName name="フアイル">#REF!</definedName>
    <definedName name="メニュ">#REF!</definedName>
    <definedName name="愛知">#REF!</definedName>
    <definedName name="愛知管内計">#REF!</definedName>
    <definedName name="印刷">#REF!</definedName>
    <definedName name="沖縄">#REF!</definedName>
    <definedName name="沖縄管内計">#REF!</definedName>
    <definedName name="記載事項変更.H">#REF!</definedName>
    <definedName name="記載事項変更.S">#REF!</definedName>
    <definedName name="宮城">#REF!</definedName>
    <definedName name="宮城管内計">#REF!</definedName>
    <definedName name="継続一般.H">#REF!</definedName>
    <definedName name="継続一般.S">#REF!</definedName>
    <definedName name="継続一般.再">#REF!</definedName>
    <definedName name="継続一般.無">#REF!</definedName>
    <definedName name="継続指定.H">#REF!</definedName>
    <definedName name="継続指定.S">#REF!</definedName>
    <definedName name="継続指定.無">#REF!</definedName>
    <definedName name="月">#REF!</definedName>
    <definedName name="月範囲">#REF!</definedName>
    <definedName name="検査証再交付">#REF!</definedName>
    <definedName name="検査証再交付.再">#REF!</definedName>
    <definedName name="検査証返納">#REF!</definedName>
    <definedName name="検査標章再交付">#REF!</definedName>
    <definedName name="検査標章再交付.無">#REF!</definedName>
    <definedName name="広島">#REF!</definedName>
    <definedName name="広島管内計">#REF!</definedName>
    <definedName name="構造変更.H">#REF!</definedName>
    <definedName name="構造変更.S">#REF!</definedName>
    <definedName name="構造変更.再">#REF!</definedName>
    <definedName name="構造変更.無">#REF!</definedName>
    <definedName name="香川">#REF!</definedName>
    <definedName name="香川管内計">#REF!</definedName>
    <definedName name="再_検_査.H">#REF!</definedName>
    <definedName name="再検査.S">#REF!</definedName>
    <definedName name="札幌">#REF!</definedName>
    <definedName name="札幌管内計">#REF!</definedName>
    <definedName name="持込検査計.H">#REF!</definedName>
    <definedName name="持込検査計.S">#REF!</definedName>
    <definedName name="証明書交付">#REF!</definedName>
    <definedName name="証明書交付.無">#REF!</definedName>
    <definedName name="新潟">#REF!</definedName>
    <definedName name="新潟管内計">#REF!</definedName>
    <definedName name="新規一般.H">#REF!</definedName>
    <definedName name="新規一般.S">#REF!</definedName>
    <definedName name="新規一般.再">#REF!</definedName>
    <definedName name="新規一般.無">#REF!</definedName>
    <definedName name="新規指定.H">#REF!</definedName>
    <definedName name="新規指定.S">#REF!</definedName>
    <definedName name="新規指定.無">#REF!</definedName>
    <definedName name="請負金額">#REF!</definedName>
    <definedName name="請負件数">#REF!</definedName>
    <definedName name="大阪">#REF!</definedName>
    <definedName name="大阪管内計">#REF!</definedName>
    <definedName name="中_古.H">#REF!</definedName>
    <definedName name="中_古.S">#REF!</definedName>
    <definedName name="中_古.再">#REF!</definedName>
    <definedName name="中_古.無">#REF!</definedName>
    <definedName name="東京">#REF!</definedName>
    <definedName name="東京管内計">#REF!</definedName>
    <definedName name="福岡">#REF!</definedName>
    <definedName name="福岡管内計">#REF!</definedName>
    <definedName name="分解整備.H">#REF!</definedName>
    <definedName name="分解整備.S">#REF!</definedName>
    <definedName name="分解整備.再">#REF!</definedName>
    <definedName name="分解整備.無">#REF!</definedName>
    <definedName name="返納証明再交付.無">#REF!</definedName>
    <definedName name="予備検交付">#REF!</definedName>
    <definedName name="予備検査.H">#REF!</definedName>
    <definedName name="予備検査.S">#REF!</definedName>
    <definedName name="予備検査.再">#REF!</definedName>
    <definedName name="予備検査.無">#REF!</definedName>
    <definedName name="累計">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2" i="12" l="1"/>
  <c r="T102" i="12"/>
  <c r="T101" i="12"/>
  <c r="T89" i="12" s="1"/>
  <c r="X89" i="12" s="1"/>
  <c r="K97" i="12"/>
  <c r="J97" i="12"/>
  <c r="I97" i="12"/>
  <c r="H97" i="12"/>
  <c r="L97" i="12" s="1"/>
  <c r="G97" i="12"/>
  <c r="F97" i="12"/>
  <c r="H96" i="12"/>
  <c r="L96" i="12" s="1"/>
  <c r="L95" i="12"/>
  <c r="H95" i="12"/>
  <c r="W94" i="12"/>
  <c r="V94" i="12"/>
  <c r="U94" i="12"/>
  <c r="S94" i="12"/>
  <c r="R94" i="12"/>
  <c r="T94" i="12" s="1"/>
  <c r="X94" i="12" s="1"/>
  <c r="H94" i="12"/>
  <c r="L94" i="12" s="1"/>
  <c r="T93" i="12"/>
  <c r="X93" i="12" s="1"/>
  <c r="H93" i="12"/>
  <c r="L93" i="12" s="1"/>
  <c r="T92" i="12"/>
  <c r="X92" i="12" s="1"/>
  <c r="K92" i="12"/>
  <c r="J92" i="12"/>
  <c r="I92" i="12"/>
  <c r="G92" i="12"/>
  <c r="H92" i="12" s="1"/>
  <c r="L92" i="12" s="1"/>
  <c r="F92" i="12"/>
  <c r="X91" i="12"/>
  <c r="T91" i="12"/>
  <c r="L91" i="12"/>
  <c r="H91" i="12"/>
  <c r="V90" i="12"/>
  <c r="R90" i="12"/>
  <c r="H90" i="12"/>
  <c r="L90" i="12" s="1"/>
  <c r="W89" i="12"/>
  <c r="W90" i="12" s="1"/>
  <c r="V89" i="12"/>
  <c r="U89" i="12"/>
  <c r="U90" i="12" s="1"/>
  <c r="S89" i="12"/>
  <c r="S90" i="12" s="1"/>
  <c r="T90" i="12" s="1"/>
  <c r="R89" i="12"/>
  <c r="L89" i="12"/>
  <c r="H89" i="12"/>
  <c r="X88" i="12"/>
  <c r="T88" i="12"/>
  <c r="L88" i="12"/>
  <c r="H88" i="12"/>
  <c r="X87" i="12"/>
  <c r="T87" i="12"/>
  <c r="K87" i="12"/>
  <c r="J87" i="12"/>
  <c r="I87" i="12"/>
  <c r="H87" i="12"/>
  <c r="L87" i="12" s="1"/>
  <c r="G87" i="12"/>
  <c r="F87" i="12"/>
  <c r="T86" i="12"/>
  <c r="X86" i="12" s="1"/>
  <c r="H86" i="12"/>
  <c r="L86" i="12" s="1"/>
  <c r="T85" i="12"/>
  <c r="X85" i="12" s="1"/>
  <c r="H85" i="12"/>
  <c r="L85" i="12" s="1"/>
  <c r="T84" i="12"/>
  <c r="X84" i="12" s="1"/>
  <c r="H84" i="12"/>
  <c r="L84" i="12" s="1"/>
  <c r="T83" i="12"/>
  <c r="X83" i="12" s="1"/>
  <c r="K83" i="12"/>
  <c r="J83" i="12"/>
  <c r="I83" i="12"/>
  <c r="G83" i="12"/>
  <c r="H83" i="12" s="1"/>
  <c r="L83" i="12" s="1"/>
  <c r="F83" i="12"/>
  <c r="X82" i="12"/>
  <c r="T82" i="12"/>
  <c r="L82" i="12"/>
  <c r="H82" i="12"/>
  <c r="X81" i="12"/>
  <c r="T81" i="12"/>
  <c r="L81" i="12"/>
  <c r="H81" i="12"/>
  <c r="X80" i="12"/>
  <c r="T80" i="12"/>
  <c r="L80" i="12"/>
  <c r="H80" i="12"/>
  <c r="X79" i="12"/>
  <c r="T79" i="12"/>
  <c r="K79" i="12"/>
  <c r="J79" i="12"/>
  <c r="I79" i="12"/>
  <c r="G79" i="12"/>
  <c r="F79" i="12"/>
  <c r="H79" i="12" s="1"/>
  <c r="L79" i="12" s="1"/>
  <c r="T78" i="12"/>
  <c r="X78" i="12" s="1"/>
  <c r="H78" i="12"/>
  <c r="L78" i="12" s="1"/>
  <c r="T77" i="12"/>
  <c r="X77" i="12" s="1"/>
  <c r="H77" i="12"/>
  <c r="L77" i="12" s="1"/>
  <c r="U76" i="12"/>
  <c r="K76" i="12"/>
  <c r="J76" i="12"/>
  <c r="I76" i="12"/>
  <c r="H76" i="12"/>
  <c r="L76" i="12" s="1"/>
  <c r="G76" i="12"/>
  <c r="F76" i="12"/>
  <c r="T75" i="12"/>
  <c r="X75" i="12" s="1"/>
  <c r="H75" i="12"/>
  <c r="L75" i="12" s="1"/>
  <c r="T74" i="12"/>
  <c r="X74" i="12" s="1"/>
  <c r="H74" i="12"/>
  <c r="L74" i="12" s="1"/>
  <c r="W73" i="12"/>
  <c r="W76" i="12" s="1"/>
  <c r="V73" i="12"/>
  <c r="V76" i="12" s="1"/>
  <c r="U73" i="12"/>
  <c r="S73" i="12"/>
  <c r="S76" i="12" s="1"/>
  <c r="R73" i="12"/>
  <c r="R76" i="12" s="1"/>
  <c r="T76" i="12" s="1"/>
  <c r="L73" i="12"/>
  <c r="H73" i="12"/>
  <c r="X72" i="12"/>
  <c r="T72" i="12"/>
  <c r="K72" i="12"/>
  <c r="J72" i="12"/>
  <c r="I72" i="12"/>
  <c r="G72" i="12"/>
  <c r="F72" i="12"/>
  <c r="H72" i="12" s="1"/>
  <c r="L72" i="12" s="1"/>
  <c r="T71" i="12"/>
  <c r="X71" i="12" s="1"/>
  <c r="H71" i="12"/>
  <c r="L71" i="12" s="1"/>
  <c r="T70" i="12"/>
  <c r="X70" i="12" s="1"/>
  <c r="H70" i="12"/>
  <c r="L70" i="12" s="1"/>
  <c r="K69" i="12"/>
  <c r="J69" i="12"/>
  <c r="I69" i="12"/>
  <c r="H69" i="12"/>
  <c r="L69" i="12" s="1"/>
  <c r="G69" i="12"/>
  <c r="F69" i="12"/>
  <c r="W68" i="12"/>
  <c r="V68" i="12"/>
  <c r="U68" i="12"/>
  <c r="S68" i="12"/>
  <c r="R68" i="12"/>
  <c r="T68" i="12" s="1"/>
  <c r="X68" i="12" s="1"/>
  <c r="L68" i="12"/>
  <c r="H68" i="12"/>
  <c r="X67" i="12"/>
  <c r="T67" i="12"/>
  <c r="L67" i="12"/>
  <c r="H67" i="12"/>
  <c r="X66" i="12"/>
  <c r="T66" i="12"/>
  <c r="L66" i="12"/>
  <c r="H66" i="12"/>
  <c r="X65" i="12"/>
  <c r="T65" i="12"/>
  <c r="K65" i="12"/>
  <c r="J65" i="12"/>
  <c r="I65" i="12"/>
  <c r="G65" i="12"/>
  <c r="F65" i="12"/>
  <c r="H65" i="12" s="1"/>
  <c r="L65" i="12" s="1"/>
  <c r="T64" i="12"/>
  <c r="X64" i="12" s="1"/>
  <c r="H64" i="12"/>
  <c r="L64" i="12" s="1"/>
  <c r="W63" i="12"/>
  <c r="W69" i="12" s="1"/>
  <c r="V63" i="12"/>
  <c r="V69" i="12" s="1"/>
  <c r="U63" i="12"/>
  <c r="U69" i="12" s="1"/>
  <c r="S63" i="12"/>
  <c r="T63" i="12" s="1"/>
  <c r="X63" i="12" s="1"/>
  <c r="R63" i="12"/>
  <c r="R69" i="12" s="1"/>
  <c r="L63" i="12"/>
  <c r="H63" i="12"/>
  <c r="X62" i="12"/>
  <c r="T62" i="12"/>
  <c r="L62" i="12"/>
  <c r="H62" i="12"/>
  <c r="X61" i="12"/>
  <c r="T61" i="12"/>
  <c r="K61" i="12"/>
  <c r="J61" i="12"/>
  <c r="I61" i="12"/>
  <c r="H61" i="12"/>
  <c r="L61" i="12" s="1"/>
  <c r="G61" i="12"/>
  <c r="F61" i="12"/>
  <c r="W60" i="12"/>
  <c r="V60" i="12"/>
  <c r="U60" i="12"/>
  <c r="S60" i="12"/>
  <c r="R60" i="12"/>
  <c r="T60" i="12" s="1"/>
  <c r="X60" i="12" s="1"/>
  <c r="L60" i="12"/>
  <c r="H60" i="12"/>
  <c r="X59" i="12"/>
  <c r="T59" i="12"/>
  <c r="L59" i="12"/>
  <c r="H59" i="12"/>
  <c r="X58" i="12"/>
  <c r="T58" i="12"/>
  <c r="K58" i="12"/>
  <c r="J58" i="12"/>
  <c r="I58" i="12"/>
  <c r="G58" i="12"/>
  <c r="F58" i="12"/>
  <c r="H58" i="12" s="1"/>
  <c r="L58" i="12" s="1"/>
  <c r="T57" i="12"/>
  <c r="X57" i="12" s="1"/>
  <c r="H57" i="12"/>
  <c r="L57" i="12" s="1"/>
  <c r="L56" i="12"/>
  <c r="H56" i="12"/>
  <c r="X55" i="12"/>
  <c r="T55" i="12"/>
  <c r="K55" i="12"/>
  <c r="J55" i="12"/>
  <c r="I55" i="12"/>
  <c r="H55" i="12"/>
  <c r="L55" i="12" s="1"/>
  <c r="G55" i="12"/>
  <c r="F55" i="12"/>
  <c r="T54" i="12"/>
  <c r="X54" i="12" s="1"/>
  <c r="H54" i="12"/>
  <c r="L54" i="12" s="1"/>
  <c r="T53" i="12"/>
  <c r="X53" i="12" s="1"/>
  <c r="H53" i="12"/>
  <c r="L53" i="12" s="1"/>
  <c r="W52" i="12"/>
  <c r="W56" i="12" s="1"/>
  <c r="V52" i="12"/>
  <c r="V56" i="12" s="1"/>
  <c r="U52" i="12"/>
  <c r="S52" i="12"/>
  <c r="S56" i="12" s="1"/>
  <c r="R52" i="12"/>
  <c r="R56" i="12" s="1"/>
  <c r="T56" i="12" s="1"/>
  <c r="X56" i="12" s="1"/>
  <c r="K52" i="12"/>
  <c r="J52" i="12"/>
  <c r="I52" i="12"/>
  <c r="G52" i="12"/>
  <c r="F52" i="12"/>
  <c r="H52" i="12" s="1"/>
  <c r="L52" i="12" s="1"/>
  <c r="T51" i="12"/>
  <c r="X51" i="12" s="1"/>
  <c r="H51" i="12"/>
  <c r="L51" i="12" s="1"/>
  <c r="T50" i="12"/>
  <c r="X50" i="12" s="1"/>
  <c r="H50" i="12"/>
  <c r="L50" i="12" s="1"/>
  <c r="W49" i="12"/>
  <c r="V49" i="12"/>
  <c r="U49" i="12"/>
  <c r="U56" i="12" s="1"/>
  <c r="S49" i="12"/>
  <c r="T49" i="12" s="1"/>
  <c r="X49" i="12" s="1"/>
  <c r="R49" i="12"/>
  <c r="L49" i="12"/>
  <c r="H49" i="12"/>
  <c r="X48" i="12"/>
  <c r="T48" i="12"/>
  <c r="L48" i="12"/>
  <c r="H48" i="12"/>
  <c r="X47" i="12"/>
  <c r="T47" i="12"/>
  <c r="K47" i="12"/>
  <c r="J47" i="12"/>
  <c r="I47" i="12"/>
  <c r="H47" i="12"/>
  <c r="L47" i="12" s="1"/>
  <c r="G47" i="12"/>
  <c r="F47" i="12"/>
  <c r="T46" i="12"/>
  <c r="X46" i="12" s="1"/>
  <c r="H46" i="12"/>
  <c r="L46" i="12" s="1"/>
  <c r="T45" i="12"/>
  <c r="X45" i="12" s="1"/>
  <c r="H45" i="12"/>
  <c r="L45" i="12" s="1"/>
  <c r="T44" i="12"/>
  <c r="X44" i="12" s="1"/>
  <c r="K44" i="12"/>
  <c r="K98" i="12" s="1"/>
  <c r="J44" i="12"/>
  <c r="J98" i="12" s="1"/>
  <c r="I44" i="12"/>
  <c r="I98" i="12" s="1"/>
  <c r="G44" i="12"/>
  <c r="H44" i="12" s="1"/>
  <c r="F44" i="12"/>
  <c r="F98" i="12" s="1"/>
  <c r="X43" i="12"/>
  <c r="T43" i="12"/>
  <c r="L43" i="12"/>
  <c r="H43" i="12"/>
  <c r="H42" i="12"/>
  <c r="L42" i="12" s="1"/>
  <c r="W41" i="12"/>
  <c r="V41" i="12"/>
  <c r="U41" i="12"/>
  <c r="S41" i="12"/>
  <c r="T41" i="12" s="1"/>
  <c r="R41" i="12"/>
  <c r="L41" i="12"/>
  <c r="H41" i="12"/>
  <c r="X40" i="12"/>
  <c r="T40" i="12"/>
  <c r="H40" i="12"/>
  <c r="L40" i="12" s="1"/>
  <c r="T39" i="12"/>
  <c r="X39" i="12" s="1"/>
  <c r="H39" i="12"/>
  <c r="L39" i="12" s="1"/>
  <c r="T38" i="12"/>
  <c r="X38" i="12" s="1"/>
  <c r="K38" i="12"/>
  <c r="J38" i="12"/>
  <c r="I38" i="12"/>
  <c r="G38" i="12"/>
  <c r="H38" i="12" s="1"/>
  <c r="L38" i="12" s="1"/>
  <c r="F38" i="12"/>
  <c r="X37" i="12"/>
  <c r="T37" i="12"/>
  <c r="L37" i="12"/>
  <c r="H37" i="12"/>
  <c r="W36" i="12"/>
  <c r="V36" i="12"/>
  <c r="U36" i="12"/>
  <c r="T36" i="12"/>
  <c r="X36" i="12" s="1"/>
  <c r="S36" i="12"/>
  <c r="R36" i="12"/>
  <c r="H36" i="12"/>
  <c r="L36" i="12" s="1"/>
  <c r="T35" i="12"/>
  <c r="X35" i="12" s="1"/>
  <c r="H35" i="12"/>
  <c r="L35" i="12" s="1"/>
  <c r="T34" i="12"/>
  <c r="X34" i="12" s="1"/>
  <c r="H34" i="12"/>
  <c r="L34" i="12" s="1"/>
  <c r="T33" i="12"/>
  <c r="X33" i="12" s="1"/>
  <c r="H33" i="12"/>
  <c r="L33" i="12" s="1"/>
  <c r="W32" i="12"/>
  <c r="V32" i="12"/>
  <c r="U32" i="12"/>
  <c r="S32" i="12"/>
  <c r="T32" i="12" s="1"/>
  <c r="X32" i="12" s="1"/>
  <c r="R32" i="12"/>
  <c r="L32" i="12"/>
  <c r="H32" i="12"/>
  <c r="X31" i="12"/>
  <c r="T31" i="12"/>
  <c r="L31" i="12"/>
  <c r="H31" i="12"/>
  <c r="X30" i="12"/>
  <c r="T30" i="12"/>
  <c r="K30" i="12"/>
  <c r="J30" i="12"/>
  <c r="J40" i="12" s="1"/>
  <c r="I30" i="12"/>
  <c r="H30" i="12"/>
  <c r="L30" i="12" s="1"/>
  <c r="G30" i="12"/>
  <c r="F30" i="12"/>
  <c r="F40" i="12" s="1"/>
  <c r="T29" i="12"/>
  <c r="X29" i="12" s="1"/>
  <c r="H29" i="12"/>
  <c r="L29" i="12" s="1"/>
  <c r="T28" i="12"/>
  <c r="X28" i="12" s="1"/>
  <c r="H28" i="12"/>
  <c r="L28" i="12" s="1"/>
  <c r="T27" i="12"/>
  <c r="X27" i="12" s="1"/>
  <c r="K27" i="12"/>
  <c r="J27" i="12"/>
  <c r="I27" i="12"/>
  <c r="G27" i="12"/>
  <c r="H27" i="12" s="1"/>
  <c r="L27" i="12" s="1"/>
  <c r="F27" i="12"/>
  <c r="W26" i="12"/>
  <c r="W42" i="12" s="1"/>
  <c r="V26" i="12"/>
  <c r="U26" i="12"/>
  <c r="T26" i="12"/>
  <c r="X26" i="12" s="1"/>
  <c r="S26" i="12"/>
  <c r="S42" i="12" s="1"/>
  <c r="R26" i="12"/>
  <c r="H26" i="12"/>
  <c r="L26" i="12" s="1"/>
  <c r="T25" i="12"/>
  <c r="X25" i="12" s="1"/>
  <c r="H25" i="12"/>
  <c r="L25" i="12" s="1"/>
  <c r="T24" i="12"/>
  <c r="X24" i="12" s="1"/>
  <c r="H24" i="12"/>
  <c r="L24" i="12" s="1"/>
  <c r="T23" i="12"/>
  <c r="X23" i="12" s="1"/>
  <c r="H23" i="12"/>
  <c r="L23" i="12" s="1"/>
  <c r="T22" i="12"/>
  <c r="X22" i="12" s="1"/>
  <c r="K22" i="12"/>
  <c r="K40" i="12" s="1"/>
  <c r="W95" i="12" s="1"/>
  <c r="J22" i="12"/>
  <c r="I22" i="12"/>
  <c r="I40" i="12" s="1"/>
  <c r="G22" i="12"/>
  <c r="G40" i="12" s="1"/>
  <c r="F22" i="12"/>
  <c r="H22" i="12" s="1"/>
  <c r="L22" i="12" s="1"/>
  <c r="X21" i="12"/>
  <c r="T21" i="12"/>
  <c r="L21" i="12"/>
  <c r="H21" i="12"/>
  <c r="W20" i="12"/>
  <c r="V20" i="12"/>
  <c r="V42" i="12" s="1"/>
  <c r="U20" i="12"/>
  <c r="S20" i="12"/>
  <c r="R20" i="12"/>
  <c r="H20" i="12"/>
  <c r="L20" i="12" s="1"/>
  <c r="T19" i="12"/>
  <c r="X19" i="12" s="1"/>
  <c r="X18" i="12"/>
  <c r="T18" i="12"/>
  <c r="K18" i="12"/>
  <c r="J18" i="12"/>
  <c r="I18" i="12"/>
  <c r="G18" i="12"/>
  <c r="F18" i="12"/>
  <c r="H18" i="12" s="1"/>
  <c r="T17" i="12"/>
  <c r="X17" i="12" s="1"/>
  <c r="H17" i="12"/>
  <c r="L17" i="12" s="1"/>
  <c r="W16" i="12"/>
  <c r="U16" i="12"/>
  <c r="S16" i="12"/>
  <c r="L16" i="12"/>
  <c r="H16" i="12"/>
  <c r="W15" i="12"/>
  <c r="V15" i="12"/>
  <c r="U15" i="12"/>
  <c r="S15" i="12"/>
  <c r="R15" i="12"/>
  <c r="T15" i="12" s="1"/>
  <c r="H15" i="12"/>
  <c r="L15" i="12" s="1"/>
  <c r="T14" i="12"/>
  <c r="X14" i="12" s="1"/>
  <c r="K14" i="12"/>
  <c r="J14" i="12"/>
  <c r="I14" i="12"/>
  <c r="G14" i="12"/>
  <c r="H14" i="12" s="1"/>
  <c r="F14" i="12"/>
  <c r="X13" i="12"/>
  <c r="T13" i="12"/>
  <c r="L13" i="12"/>
  <c r="H13" i="12"/>
  <c r="X12" i="12"/>
  <c r="T12" i="12"/>
  <c r="L12" i="12"/>
  <c r="H12" i="12"/>
  <c r="W11" i="12"/>
  <c r="V11" i="12"/>
  <c r="U11" i="12"/>
  <c r="T11" i="12"/>
  <c r="X11" i="12" s="1"/>
  <c r="S11" i="12"/>
  <c r="R11" i="12"/>
  <c r="K11" i="12"/>
  <c r="K19" i="12" s="1"/>
  <c r="J11" i="12"/>
  <c r="I11" i="12"/>
  <c r="I19" i="12" s="1"/>
  <c r="G11" i="12"/>
  <c r="G19" i="12" s="1"/>
  <c r="F11" i="12"/>
  <c r="X10" i="12"/>
  <c r="T10" i="12"/>
  <c r="L10" i="12"/>
  <c r="H10" i="12"/>
  <c r="X9" i="12"/>
  <c r="T9" i="12"/>
  <c r="L9" i="12"/>
  <c r="H9" i="12"/>
  <c r="X8" i="12"/>
  <c r="T8" i="12"/>
  <c r="L8" i="12"/>
  <c r="H8" i="12"/>
  <c r="W7" i="12"/>
  <c r="V7" i="12"/>
  <c r="U7" i="12"/>
  <c r="T7" i="12"/>
  <c r="X7" i="12" s="1"/>
  <c r="S7" i="12"/>
  <c r="R7" i="12"/>
  <c r="H7" i="12"/>
  <c r="L7" i="12" s="1"/>
  <c r="T6" i="12"/>
  <c r="X6" i="12" s="1"/>
  <c r="H6" i="12"/>
  <c r="L6" i="12" s="1"/>
  <c r="T5" i="12"/>
  <c r="X5" i="12" s="1"/>
  <c r="T4" i="12"/>
  <c r="X4" i="12" s="1"/>
  <c r="J19" i="12" l="1"/>
  <c r="V95" i="12" s="1"/>
  <c r="U42" i="12"/>
  <c r="X76" i="12"/>
  <c r="X15" i="12"/>
  <c r="L18" i="12"/>
  <c r="F19" i="12"/>
  <c r="H19" i="12" s="1"/>
  <c r="L19" i="12" s="1"/>
  <c r="U95" i="12"/>
  <c r="S95" i="12"/>
  <c r="R16" i="12"/>
  <c r="T16" i="12" s="1"/>
  <c r="X16" i="12" s="1"/>
  <c r="V16" i="12"/>
  <c r="L14" i="12"/>
  <c r="T20" i="12"/>
  <c r="X20" i="12" s="1"/>
  <c r="R42" i="12"/>
  <c r="T42" i="12" s="1"/>
  <c r="X42" i="12" s="1"/>
  <c r="X41" i="12"/>
  <c r="L44" i="12"/>
  <c r="X90" i="12"/>
  <c r="H11" i="12"/>
  <c r="L11" i="12" s="1"/>
  <c r="T52" i="12"/>
  <c r="X52" i="12" s="1"/>
  <c r="T73" i="12"/>
  <c r="X73" i="12" s="1"/>
  <c r="X101" i="12"/>
  <c r="S69" i="12"/>
  <c r="T69" i="12" s="1"/>
  <c r="X69" i="12" s="1"/>
  <c r="G98" i="12"/>
  <c r="H98" i="12" s="1"/>
  <c r="L98" i="12" s="1"/>
  <c r="T4" i="11"/>
  <c r="X4" i="11" s="1"/>
  <c r="T5" i="11"/>
  <c r="X5" i="11" s="1"/>
  <c r="H6" i="11"/>
  <c r="L6" i="11" s="1"/>
  <c r="T6" i="11"/>
  <c r="X6" i="11" s="1"/>
  <c r="H7" i="11"/>
  <c r="L7" i="11" s="1"/>
  <c r="R7" i="11"/>
  <c r="S7" i="11"/>
  <c r="U7" i="11"/>
  <c r="V7" i="11"/>
  <c r="W7" i="11"/>
  <c r="H8" i="11"/>
  <c r="L8" i="11" s="1"/>
  <c r="T8" i="11"/>
  <c r="X8" i="11" s="1"/>
  <c r="H9" i="11"/>
  <c r="L9" i="11" s="1"/>
  <c r="T9" i="11"/>
  <c r="X9" i="11" s="1"/>
  <c r="H10" i="11"/>
  <c r="L10" i="11" s="1"/>
  <c r="T10" i="11"/>
  <c r="X10" i="11" s="1"/>
  <c r="F11" i="11"/>
  <c r="G11" i="11"/>
  <c r="H11" i="11" s="1"/>
  <c r="L11" i="11" s="1"/>
  <c r="I11" i="11"/>
  <c r="J11" i="11"/>
  <c r="K11" i="11"/>
  <c r="R11" i="11"/>
  <c r="T11" i="11" s="1"/>
  <c r="S11" i="11"/>
  <c r="U11" i="11"/>
  <c r="U16" i="11" s="1"/>
  <c r="V11" i="11"/>
  <c r="W11" i="11"/>
  <c r="H12" i="11"/>
  <c r="L12" i="11" s="1"/>
  <c r="T12" i="11"/>
  <c r="X12" i="11" s="1"/>
  <c r="H13" i="11"/>
  <c r="L13" i="11" s="1"/>
  <c r="T13" i="11"/>
  <c r="X13" i="11" s="1"/>
  <c r="F14" i="11"/>
  <c r="G14" i="11"/>
  <c r="I14" i="11"/>
  <c r="J14" i="11"/>
  <c r="J19" i="11" s="1"/>
  <c r="K14" i="11"/>
  <c r="T14" i="11"/>
  <c r="X14" i="11" s="1"/>
  <c r="H15" i="11"/>
  <c r="L15" i="11" s="1"/>
  <c r="R15" i="11"/>
  <c r="S15" i="11"/>
  <c r="T15" i="11" s="1"/>
  <c r="X15" i="11" s="1"/>
  <c r="U15" i="11"/>
  <c r="V15" i="11"/>
  <c r="W15" i="11"/>
  <c r="H16" i="11"/>
  <c r="L16" i="11" s="1"/>
  <c r="V16" i="11"/>
  <c r="H17" i="11"/>
  <c r="L17" i="11"/>
  <c r="T17" i="11"/>
  <c r="X17" i="11" s="1"/>
  <c r="F18" i="11"/>
  <c r="G18" i="11"/>
  <c r="I18" i="11"/>
  <c r="J18" i="11"/>
  <c r="K18" i="11"/>
  <c r="T18" i="11"/>
  <c r="X18" i="11" s="1"/>
  <c r="F19" i="11"/>
  <c r="T19" i="11"/>
  <c r="X19" i="11" s="1"/>
  <c r="H20" i="11"/>
  <c r="L20" i="11" s="1"/>
  <c r="R20" i="11"/>
  <c r="S20" i="11"/>
  <c r="T20" i="11" s="1"/>
  <c r="U20" i="11"/>
  <c r="V20" i="11"/>
  <c r="V42" i="11" s="1"/>
  <c r="W20" i="11"/>
  <c r="H21" i="11"/>
  <c r="L21" i="11" s="1"/>
  <c r="T21" i="11"/>
  <c r="X21" i="11" s="1"/>
  <c r="F22" i="11"/>
  <c r="H22" i="11" s="1"/>
  <c r="L22" i="11" s="1"/>
  <c r="G22" i="11"/>
  <c r="I22" i="11"/>
  <c r="J22" i="11"/>
  <c r="K22" i="11"/>
  <c r="T22" i="11"/>
  <c r="X22" i="11" s="1"/>
  <c r="H23" i="11"/>
  <c r="L23" i="11"/>
  <c r="T23" i="11"/>
  <c r="X23" i="11" s="1"/>
  <c r="H24" i="11"/>
  <c r="L24" i="11" s="1"/>
  <c r="T24" i="11"/>
  <c r="X24" i="11" s="1"/>
  <c r="H25" i="11"/>
  <c r="L25" i="11"/>
  <c r="T25" i="11"/>
  <c r="X25" i="11" s="1"/>
  <c r="H26" i="11"/>
  <c r="L26" i="11" s="1"/>
  <c r="R26" i="11"/>
  <c r="T26" i="11" s="1"/>
  <c r="S26" i="11"/>
  <c r="U26" i="11"/>
  <c r="U42" i="11" s="1"/>
  <c r="V26" i="11"/>
  <c r="W26" i="11"/>
  <c r="F27" i="11"/>
  <c r="G27" i="11"/>
  <c r="G40" i="11" s="1"/>
  <c r="I27" i="11"/>
  <c r="J27" i="11"/>
  <c r="K27" i="11"/>
  <c r="T27" i="11"/>
  <c r="X27" i="11" s="1"/>
  <c r="H28" i="11"/>
  <c r="L28" i="11" s="1"/>
  <c r="T28" i="11"/>
  <c r="X28" i="11"/>
  <c r="H29" i="11"/>
  <c r="L29" i="11" s="1"/>
  <c r="T29" i="11"/>
  <c r="X29" i="11" s="1"/>
  <c r="F30" i="11"/>
  <c r="H30" i="11" s="1"/>
  <c r="L30" i="11" s="1"/>
  <c r="G30" i="11"/>
  <c r="I30" i="11"/>
  <c r="J30" i="11"/>
  <c r="K30" i="11"/>
  <c r="T30" i="11"/>
  <c r="X30" i="11" s="1"/>
  <c r="H31" i="11"/>
  <c r="L31" i="11" s="1"/>
  <c r="T31" i="11"/>
  <c r="X31" i="11" s="1"/>
  <c r="H32" i="11"/>
  <c r="L32" i="11" s="1"/>
  <c r="R32" i="11"/>
  <c r="S32" i="11"/>
  <c r="U32" i="11"/>
  <c r="V32" i="11"/>
  <c r="W32" i="11"/>
  <c r="H33" i="11"/>
  <c r="L33" i="11" s="1"/>
  <c r="T33" i="11"/>
  <c r="X33" i="11" s="1"/>
  <c r="H34" i="11"/>
  <c r="L34" i="11"/>
  <c r="T34" i="11"/>
  <c r="X34" i="11" s="1"/>
  <c r="H35" i="11"/>
  <c r="L35" i="11" s="1"/>
  <c r="T35" i="11"/>
  <c r="X35" i="11" s="1"/>
  <c r="H36" i="11"/>
  <c r="L36" i="11"/>
  <c r="R36" i="11"/>
  <c r="S36" i="11"/>
  <c r="U36" i="11"/>
  <c r="V36" i="11"/>
  <c r="W36" i="11"/>
  <c r="H37" i="11"/>
  <c r="L37" i="11" s="1"/>
  <c r="T37" i="11"/>
  <c r="X37" i="11" s="1"/>
  <c r="F38" i="11"/>
  <c r="F40" i="11" s="1"/>
  <c r="G38" i="11"/>
  <c r="I38" i="11"/>
  <c r="J38" i="11"/>
  <c r="K38" i="11"/>
  <c r="T38" i="11"/>
  <c r="X38" i="11"/>
  <c r="H39" i="11"/>
  <c r="L39" i="11" s="1"/>
  <c r="T39" i="11"/>
  <c r="X39" i="11" s="1"/>
  <c r="I40" i="11"/>
  <c r="T40" i="11"/>
  <c r="X40" i="11" s="1"/>
  <c r="H41" i="11"/>
  <c r="L41" i="11" s="1"/>
  <c r="R41" i="11"/>
  <c r="S41" i="11"/>
  <c r="U41" i="11"/>
  <c r="V41" i="11"/>
  <c r="W41" i="11"/>
  <c r="H42" i="11"/>
  <c r="L42" i="11" s="1"/>
  <c r="R42" i="11"/>
  <c r="H43" i="11"/>
  <c r="L43" i="11"/>
  <c r="T43" i="11"/>
  <c r="X43" i="11" s="1"/>
  <c r="F44" i="11"/>
  <c r="H44" i="11" s="1"/>
  <c r="G44" i="11"/>
  <c r="I44" i="11"/>
  <c r="J44" i="11"/>
  <c r="K44" i="11"/>
  <c r="T44" i="11"/>
  <c r="X44" i="11"/>
  <c r="H45" i="11"/>
  <c r="L45" i="11" s="1"/>
  <c r="T45" i="11"/>
  <c r="X45" i="11" s="1"/>
  <c r="H46" i="11"/>
  <c r="L46" i="11" s="1"/>
  <c r="T46" i="11"/>
  <c r="X46" i="11"/>
  <c r="F47" i="11"/>
  <c r="G47" i="11"/>
  <c r="G98" i="11" s="1"/>
  <c r="I47" i="11"/>
  <c r="J47" i="11"/>
  <c r="K47" i="11"/>
  <c r="T47" i="11"/>
  <c r="X47" i="11" s="1"/>
  <c r="H48" i="11"/>
  <c r="L48" i="11" s="1"/>
  <c r="T48" i="11"/>
  <c r="X48" i="11"/>
  <c r="H49" i="11"/>
  <c r="L49" i="11" s="1"/>
  <c r="R49" i="11"/>
  <c r="T49" i="11" s="1"/>
  <c r="S49" i="11"/>
  <c r="U49" i="11"/>
  <c r="V49" i="11"/>
  <c r="W49" i="11"/>
  <c r="H50" i="11"/>
  <c r="L50" i="11"/>
  <c r="T50" i="11"/>
  <c r="X50" i="11" s="1"/>
  <c r="H51" i="11"/>
  <c r="L51" i="11" s="1"/>
  <c r="T51" i="11"/>
  <c r="X51" i="11" s="1"/>
  <c r="F52" i="11"/>
  <c r="H52" i="11" s="1"/>
  <c r="L52" i="11" s="1"/>
  <c r="G52" i="11"/>
  <c r="I52" i="11"/>
  <c r="J52" i="11"/>
  <c r="K52" i="11"/>
  <c r="R52" i="11"/>
  <c r="T52" i="11" s="1"/>
  <c r="S52" i="11"/>
  <c r="U52" i="11"/>
  <c r="V52" i="11"/>
  <c r="V56" i="11" s="1"/>
  <c r="W52" i="11"/>
  <c r="H53" i="11"/>
  <c r="L53" i="11" s="1"/>
  <c r="T53" i="11"/>
  <c r="X53" i="11"/>
  <c r="H54" i="11"/>
  <c r="L54" i="11" s="1"/>
  <c r="T54" i="11"/>
  <c r="X54" i="11" s="1"/>
  <c r="F55" i="11"/>
  <c r="H55" i="11" s="1"/>
  <c r="L55" i="11" s="1"/>
  <c r="G55" i="11"/>
  <c r="I55" i="11"/>
  <c r="J55" i="11"/>
  <c r="K55" i="11"/>
  <c r="K98" i="11" s="1"/>
  <c r="T55" i="11"/>
  <c r="X55" i="11" s="1"/>
  <c r="H56" i="11"/>
  <c r="L56" i="11" s="1"/>
  <c r="R56" i="11"/>
  <c r="T56" i="11" s="1"/>
  <c r="S56" i="11"/>
  <c r="W56" i="11"/>
  <c r="H57" i="11"/>
  <c r="L57" i="11" s="1"/>
  <c r="T57" i="11"/>
  <c r="X57" i="11" s="1"/>
  <c r="F58" i="11"/>
  <c r="G58" i="11"/>
  <c r="H58" i="11" s="1"/>
  <c r="L58" i="11" s="1"/>
  <c r="I58" i="11"/>
  <c r="J58" i="11"/>
  <c r="K58" i="11"/>
  <c r="T58" i="11"/>
  <c r="X58" i="11" s="1"/>
  <c r="H59" i="11"/>
  <c r="L59" i="11"/>
  <c r="T59" i="11"/>
  <c r="X59" i="11" s="1"/>
  <c r="H60" i="11"/>
  <c r="L60" i="11" s="1"/>
  <c r="R60" i="11"/>
  <c r="T60" i="11" s="1"/>
  <c r="S60" i="11"/>
  <c r="U60" i="11"/>
  <c r="V60" i="11"/>
  <c r="W60" i="11"/>
  <c r="F61" i="11"/>
  <c r="H61" i="11" s="1"/>
  <c r="G61" i="11"/>
  <c r="I61" i="11"/>
  <c r="J61" i="11"/>
  <c r="K61" i="11"/>
  <c r="T61" i="11"/>
  <c r="X61" i="11"/>
  <c r="H62" i="11"/>
  <c r="L62" i="11" s="1"/>
  <c r="T62" i="11"/>
  <c r="X62" i="11" s="1"/>
  <c r="H63" i="11"/>
  <c r="L63" i="11" s="1"/>
  <c r="R63" i="11"/>
  <c r="T63" i="11" s="1"/>
  <c r="S63" i="11"/>
  <c r="U63" i="11"/>
  <c r="V63" i="11"/>
  <c r="V69" i="11" s="1"/>
  <c r="W63" i="11"/>
  <c r="H64" i="11"/>
  <c r="L64" i="11" s="1"/>
  <c r="T64" i="11"/>
  <c r="X64" i="11" s="1"/>
  <c r="F65" i="11"/>
  <c r="H65" i="11" s="1"/>
  <c r="L65" i="11" s="1"/>
  <c r="G65" i="11"/>
  <c r="I65" i="11"/>
  <c r="J65" i="11"/>
  <c r="K65" i="11"/>
  <c r="T65" i="11"/>
  <c r="X65" i="11" s="1"/>
  <c r="H66" i="11"/>
  <c r="L66" i="11" s="1"/>
  <c r="T66" i="11"/>
  <c r="X66" i="11" s="1"/>
  <c r="H67" i="11"/>
  <c r="L67" i="11" s="1"/>
  <c r="T67" i="11"/>
  <c r="X67" i="11" s="1"/>
  <c r="H68" i="11"/>
  <c r="L68" i="11"/>
  <c r="R68" i="11"/>
  <c r="T68" i="11" s="1"/>
  <c r="S68" i="11"/>
  <c r="U68" i="11"/>
  <c r="V68" i="11"/>
  <c r="W68" i="11"/>
  <c r="F69" i="11"/>
  <c r="G69" i="11"/>
  <c r="I69" i="11"/>
  <c r="J69" i="11"/>
  <c r="K69" i="11"/>
  <c r="R69" i="11"/>
  <c r="T69" i="11" s="1"/>
  <c r="S69" i="11"/>
  <c r="W69" i="11"/>
  <c r="H70" i="11"/>
  <c r="L70" i="11" s="1"/>
  <c r="T70" i="11"/>
  <c r="X70" i="11" s="1"/>
  <c r="H71" i="11"/>
  <c r="L71" i="11"/>
  <c r="T71" i="11"/>
  <c r="X71" i="11" s="1"/>
  <c r="F72" i="11"/>
  <c r="G72" i="11"/>
  <c r="H72" i="11"/>
  <c r="I72" i="11"/>
  <c r="J72" i="11"/>
  <c r="K72" i="11"/>
  <c r="L72" i="11"/>
  <c r="T72" i="11"/>
  <c r="X72" i="11" s="1"/>
  <c r="H73" i="11"/>
  <c r="L73" i="11"/>
  <c r="R73" i="11"/>
  <c r="R76" i="11" s="1"/>
  <c r="T76" i="11" s="1"/>
  <c r="S73" i="11"/>
  <c r="U73" i="11"/>
  <c r="U76" i="11" s="1"/>
  <c r="V73" i="11"/>
  <c r="V76" i="11" s="1"/>
  <c r="W73" i="11"/>
  <c r="H74" i="11"/>
  <c r="L74" i="11" s="1"/>
  <c r="T74" i="11"/>
  <c r="X74" i="11"/>
  <c r="H75" i="11"/>
  <c r="L75" i="11" s="1"/>
  <c r="T75" i="11"/>
  <c r="X75" i="11"/>
  <c r="F76" i="11"/>
  <c r="H76" i="11" s="1"/>
  <c r="L76" i="11" s="1"/>
  <c r="G76" i="11"/>
  <c r="I76" i="11"/>
  <c r="J76" i="11"/>
  <c r="K76" i="11"/>
  <c r="S76" i="11"/>
  <c r="W76" i="11"/>
  <c r="H77" i="11"/>
  <c r="L77" i="11" s="1"/>
  <c r="T77" i="11"/>
  <c r="X77" i="11" s="1"/>
  <c r="H78" i="11"/>
  <c r="L78" i="11" s="1"/>
  <c r="T78" i="11"/>
  <c r="X78" i="11" s="1"/>
  <c r="F79" i="11"/>
  <c r="H79" i="11" s="1"/>
  <c r="L79" i="11" s="1"/>
  <c r="G79" i="11"/>
  <c r="I79" i="11"/>
  <c r="J79" i="11"/>
  <c r="K79" i="11"/>
  <c r="T79" i="11"/>
  <c r="X79" i="11" s="1"/>
  <c r="H80" i="11"/>
  <c r="L80" i="11"/>
  <c r="T80" i="11"/>
  <c r="X80" i="11" s="1"/>
  <c r="H81" i="11"/>
  <c r="L81" i="11" s="1"/>
  <c r="T81" i="11"/>
  <c r="X81" i="11" s="1"/>
  <c r="H82" i="11"/>
  <c r="L82" i="11" s="1"/>
  <c r="T82" i="11"/>
  <c r="X82" i="11" s="1"/>
  <c r="F83" i="11"/>
  <c r="H83" i="11" s="1"/>
  <c r="L83" i="11" s="1"/>
  <c r="G83" i="11"/>
  <c r="I83" i="11"/>
  <c r="J83" i="11"/>
  <c r="K83" i="11"/>
  <c r="T83" i="11"/>
  <c r="X83" i="11" s="1"/>
  <c r="H84" i="11"/>
  <c r="L84" i="11" s="1"/>
  <c r="T84" i="11"/>
  <c r="X84" i="11" s="1"/>
  <c r="H85" i="11"/>
  <c r="L85" i="11" s="1"/>
  <c r="T85" i="11"/>
  <c r="X85" i="11"/>
  <c r="H86" i="11"/>
  <c r="L86" i="11" s="1"/>
  <c r="T86" i="11"/>
  <c r="X86" i="11"/>
  <c r="F87" i="11"/>
  <c r="F98" i="11" s="1"/>
  <c r="G87" i="11"/>
  <c r="I87" i="11"/>
  <c r="J87" i="11"/>
  <c r="K87" i="11"/>
  <c r="T87" i="11"/>
  <c r="X87" i="11" s="1"/>
  <c r="H88" i="11"/>
  <c r="L88" i="11" s="1"/>
  <c r="T88" i="11"/>
  <c r="X88" i="11" s="1"/>
  <c r="H89" i="11"/>
  <c r="L89" i="11" s="1"/>
  <c r="R89" i="11"/>
  <c r="R90" i="11" s="1"/>
  <c r="S89" i="11"/>
  <c r="S90" i="11" s="1"/>
  <c r="U89" i="11"/>
  <c r="V89" i="11"/>
  <c r="W89" i="11"/>
  <c r="W90" i="11" s="1"/>
  <c r="H90" i="11"/>
  <c r="L90" i="11" s="1"/>
  <c r="U90" i="11"/>
  <c r="V90" i="11"/>
  <c r="H91" i="11"/>
  <c r="L91" i="11"/>
  <c r="T91" i="11"/>
  <c r="X91" i="11" s="1"/>
  <c r="F92" i="11"/>
  <c r="H92" i="11" s="1"/>
  <c r="L92" i="11" s="1"/>
  <c r="G92" i="11"/>
  <c r="I92" i="11"/>
  <c r="J92" i="11"/>
  <c r="K92" i="11"/>
  <c r="T92" i="11"/>
  <c r="X92" i="11"/>
  <c r="H93" i="11"/>
  <c r="L93" i="11" s="1"/>
  <c r="T93" i="11"/>
  <c r="X93" i="11" s="1"/>
  <c r="H94" i="11"/>
  <c r="L94" i="11" s="1"/>
  <c r="R94" i="11"/>
  <c r="T94" i="11" s="1"/>
  <c r="X94" i="11" s="1"/>
  <c r="S94" i="11"/>
  <c r="U94" i="11"/>
  <c r="V94" i="11"/>
  <c r="W94" i="11"/>
  <c r="H95" i="11"/>
  <c r="L95" i="11" s="1"/>
  <c r="H96" i="11"/>
  <c r="L96" i="11"/>
  <c r="F97" i="11"/>
  <c r="G97" i="11"/>
  <c r="I97" i="11"/>
  <c r="J97" i="11"/>
  <c r="K97" i="11"/>
  <c r="T101" i="11"/>
  <c r="X101" i="11" s="1"/>
  <c r="T102" i="11"/>
  <c r="R95" i="12" l="1"/>
  <c r="T95" i="12" s="1"/>
  <c r="X95" i="12" s="1"/>
  <c r="H98" i="11"/>
  <c r="J98" i="11"/>
  <c r="H69" i="11"/>
  <c r="L69" i="11" s="1"/>
  <c r="X60" i="11"/>
  <c r="X52" i="11"/>
  <c r="H47" i="11"/>
  <c r="L47" i="11" s="1"/>
  <c r="J40" i="11"/>
  <c r="K40" i="11"/>
  <c r="H27" i="11"/>
  <c r="L27" i="11" s="1"/>
  <c r="H18" i="11"/>
  <c r="L18" i="11" s="1"/>
  <c r="W16" i="11"/>
  <c r="H14" i="11"/>
  <c r="L14" i="11" s="1"/>
  <c r="X68" i="11"/>
  <c r="T89" i="11"/>
  <c r="X89" i="11" s="1"/>
  <c r="T73" i="11"/>
  <c r="L61" i="11"/>
  <c r="X49" i="11"/>
  <c r="L44" i="11"/>
  <c r="X26" i="11"/>
  <c r="X20" i="11"/>
  <c r="K19" i="11"/>
  <c r="X11" i="11"/>
  <c r="I19" i="11"/>
  <c r="H97" i="11"/>
  <c r="L97" i="11" s="1"/>
  <c r="X63" i="11"/>
  <c r="I98" i="11"/>
  <c r="T41" i="11"/>
  <c r="X41" i="11" s="1"/>
  <c r="T36" i="11"/>
  <c r="X36" i="11" s="1"/>
  <c r="T32" i="11"/>
  <c r="X32" i="11" s="1"/>
  <c r="W42" i="11"/>
  <c r="R16" i="11"/>
  <c r="R95" i="11" s="1"/>
  <c r="T7" i="11"/>
  <c r="X7" i="11" s="1"/>
  <c r="V95" i="11"/>
  <c r="W95" i="11"/>
  <c r="T90" i="11"/>
  <c r="X90" i="11" s="1"/>
  <c r="H40" i="11"/>
  <c r="L40" i="11" s="1"/>
  <c r="X76" i="11"/>
  <c r="X73" i="11"/>
  <c r="H87" i="11"/>
  <c r="L87" i="11" s="1"/>
  <c r="U69" i="11"/>
  <c r="X69" i="11" s="1"/>
  <c r="U56" i="11"/>
  <c r="X56" i="11" s="1"/>
  <c r="X102" i="11"/>
  <c r="S42" i="11"/>
  <c r="T42" i="11" s="1"/>
  <c r="X42" i="11" s="1"/>
  <c r="H38" i="11"/>
  <c r="L38" i="11" s="1"/>
  <c r="G19" i="11"/>
  <c r="S95" i="11" s="1"/>
  <c r="S16" i="11"/>
  <c r="T16" i="11" s="1"/>
  <c r="X16" i="11" s="1"/>
  <c r="X102" i="10"/>
  <c r="T102" i="10"/>
  <c r="T101" i="10"/>
  <c r="T89" i="10" s="1"/>
  <c r="X89" i="10" s="1"/>
  <c r="K97" i="10"/>
  <c r="J97" i="10"/>
  <c r="I97" i="10"/>
  <c r="H97" i="10"/>
  <c r="L97" i="10" s="1"/>
  <c r="G97" i="10"/>
  <c r="F97" i="10"/>
  <c r="H96" i="10"/>
  <c r="L96" i="10" s="1"/>
  <c r="L95" i="10"/>
  <c r="H95" i="10"/>
  <c r="W94" i="10"/>
  <c r="V94" i="10"/>
  <c r="U94" i="10"/>
  <c r="S94" i="10"/>
  <c r="R94" i="10"/>
  <c r="T94" i="10" s="1"/>
  <c r="X94" i="10" s="1"/>
  <c r="L94" i="10"/>
  <c r="H94" i="10"/>
  <c r="T93" i="10"/>
  <c r="X93" i="10" s="1"/>
  <c r="L93" i="10"/>
  <c r="H93" i="10"/>
  <c r="T92" i="10"/>
  <c r="X92" i="10" s="1"/>
  <c r="K92" i="10"/>
  <c r="J92" i="10"/>
  <c r="I92" i="10"/>
  <c r="H92" i="10"/>
  <c r="L92" i="10" s="1"/>
  <c r="G92" i="10"/>
  <c r="F92" i="10"/>
  <c r="X91" i="10"/>
  <c r="T91" i="10"/>
  <c r="L91" i="10"/>
  <c r="H91" i="10"/>
  <c r="W90" i="10"/>
  <c r="V90" i="10"/>
  <c r="T90" i="10"/>
  <c r="X90" i="10" s="1"/>
  <c r="S90" i="10"/>
  <c r="R90" i="10"/>
  <c r="H90" i="10"/>
  <c r="L90" i="10" s="1"/>
  <c r="W89" i="10"/>
  <c r="V89" i="10"/>
  <c r="U89" i="10"/>
  <c r="U90" i="10" s="1"/>
  <c r="S89" i="10"/>
  <c r="R89" i="10"/>
  <c r="L89" i="10"/>
  <c r="H89" i="10"/>
  <c r="X88" i="10"/>
  <c r="T88" i="10"/>
  <c r="L88" i="10"/>
  <c r="H88" i="10"/>
  <c r="X87" i="10"/>
  <c r="T87" i="10"/>
  <c r="K87" i="10"/>
  <c r="J87" i="10"/>
  <c r="I87" i="10"/>
  <c r="H87" i="10"/>
  <c r="L87" i="10" s="1"/>
  <c r="G87" i="10"/>
  <c r="F87" i="10"/>
  <c r="T86" i="10"/>
  <c r="X86" i="10" s="1"/>
  <c r="L86" i="10"/>
  <c r="H86" i="10"/>
  <c r="T85" i="10"/>
  <c r="X85" i="10" s="1"/>
  <c r="L85" i="10"/>
  <c r="H85" i="10"/>
  <c r="T84" i="10"/>
  <c r="X84" i="10" s="1"/>
  <c r="L84" i="10"/>
  <c r="H84" i="10"/>
  <c r="T83" i="10"/>
  <c r="X83" i="10" s="1"/>
  <c r="K83" i="10"/>
  <c r="J83" i="10"/>
  <c r="I83" i="10"/>
  <c r="H83" i="10"/>
  <c r="L83" i="10" s="1"/>
  <c r="G83" i="10"/>
  <c r="F83" i="10"/>
  <c r="X82" i="10"/>
  <c r="T82" i="10"/>
  <c r="L82" i="10"/>
  <c r="H82" i="10"/>
  <c r="X81" i="10"/>
  <c r="T81" i="10"/>
  <c r="L81" i="10"/>
  <c r="H81" i="10"/>
  <c r="X80" i="10"/>
  <c r="T80" i="10"/>
  <c r="L80" i="10"/>
  <c r="H80" i="10"/>
  <c r="X79" i="10"/>
  <c r="T79" i="10"/>
  <c r="K79" i="10"/>
  <c r="J79" i="10"/>
  <c r="I79" i="10"/>
  <c r="G79" i="10"/>
  <c r="F79" i="10"/>
  <c r="H79" i="10" s="1"/>
  <c r="L79" i="10" s="1"/>
  <c r="X78" i="10"/>
  <c r="T78" i="10"/>
  <c r="H78" i="10"/>
  <c r="L78" i="10" s="1"/>
  <c r="X77" i="10"/>
  <c r="T77" i="10"/>
  <c r="H77" i="10"/>
  <c r="L77" i="10" s="1"/>
  <c r="U76" i="10"/>
  <c r="K76" i="10"/>
  <c r="J76" i="10"/>
  <c r="I76" i="10"/>
  <c r="H76" i="10"/>
  <c r="L76" i="10" s="1"/>
  <c r="G76" i="10"/>
  <c r="F76" i="10"/>
  <c r="T75" i="10"/>
  <c r="X75" i="10" s="1"/>
  <c r="L75" i="10"/>
  <c r="H75" i="10"/>
  <c r="T74" i="10"/>
  <c r="X74" i="10" s="1"/>
  <c r="L74" i="10"/>
  <c r="H74" i="10"/>
  <c r="W73" i="10"/>
  <c r="W76" i="10" s="1"/>
  <c r="V73" i="10"/>
  <c r="V76" i="10" s="1"/>
  <c r="U73" i="10"/>
  <c r="S73" i="10"/>
  <c r="S76" i="10" s="1"/>
  <c r="R73" i="10"/>
  <c r="R76" i="10" s="1"/>
  <c r="L73" i="10"/>
  <c r="H73" i="10"/>
  <c r="X72" i="10"/>
  <c r="T72" i="10"/>
  <c r="K72" i="10"/>
  <c r="J72" i="10"/>
  <c r="I72" i="10"/>
  <c r="G72" i="10"/>
  <c r="F72" i="10"/>
  <c r="H72" i="10" s="1"/>
  <c r="L72" i="10" s="1"/>
  <c r="X71" i="10"/>
  <c r="T71" i="10"/>
  <c r="H71" i="10"/>
  <c r="L71" i="10" s="1"/>
  <c r="X70" i="10"/>
  <c r="T70" i="10"/>
  <c r="H70" i="10"/>
  <c r="L70" i="10" s="1"/>
  <c r="K69" i="10"/>
  <c r="J69" i="10"/>
  <c r="I69" i="10"/>
  <c r="H69" i="10"/>
  <c r="L69" i="10" s="1"/>
  <c r="G69" i="10"/>
  <c r="F69" i="10"/>
  <c r="W68" i="10"/>
  <c r="V68" i="10"/>
  <c r="U68" i="10"/>
  <c r="S68" i="10"/>
  <c r="R68" i="10"/>
  <c r="T68" i="10" s="1"/>
  <c r="X68" i="10" s="1"/>
  <c r="L68" i="10"/>
  <c r="H68" i="10"/>
  <c r="X67" i="10"/>
  <c r="T67" i="10"/>
  <c r="L67" i="10"/>
  <c r="H67" i="10"/>
  <c r="X66" i="10"/>
  <c r="T66" i="10"/>
  <c r="L66" i="10"/>
  <c r="H66" i="10"/>
  <c r="X65" i="10"/>
  <c r="T65" i="10"/>
  <c r="K65" i="10"/>
  <c r="J65" i="10"/>
  <c r="I65" i="10"/>
  <c r="G65" i="10"/>
  <c r="F65" i="10"/>
  <c r="H65" i="10" s="1"/>
  <c r="L65" i="10" s="1"/>
  <c r="X64" i="10"/>
  <c r="T64" i="10"/>
  <c r="H64" i="10"/>
  <c r="L64" i="10" s="1"/>
  <c r="W63" i="10"/>
  <c r="W69" i="10" s="1"/>
  <c r="V63" i="10"/>
  <c r="V69" i="10" s="1"/>
  <c r="U63" i="10"/>
  <c r="U69" i="10" s="1"/>
  <c r="T63" i="10"/>
  <c r="X63" i="10" s="1"/>
  <c r="S63" i="10"/>
  <c r="S69" i="10" s="1"/>
  <c r="R63" i="10"/>
  <c r="R69" i="10" s="1"/>
  <c r="L63" i="10"/>
  <c r="H63" i="10"/>
  <c r="X62" i="10"/>
  <c r="T62" i="10"/>
  <c r="L62" i="10"/>
  <c r="H62" i="10"/>
  <c r="X61" i="10"/>
  <c r="T61" i="10"/>
  <c r="K61" i="10"/>
  <c r="J61" i="10"/>
  <c r="I61" i="10"/>
  <c r="H61" i="10"/>
  <c r="L61" i="10" s="1"/>
  <c r="G61" i="10"/>
  <c r="F61" i="10"/>
  <c r="W60" i="10"/>
  <c r="V60" i="10"/>
  <c r="U60" i="10"/>
  <c r="S60" i="10"/>
  <c r="R60" i="10"/>
  <c r="T60" i="10" s="1"/>
  <c r="X60" i="10" s="1"/>
  <c r="L60" i="10"/>
  <c r="H60" i="10"/>
  <c r="X59" i="10"/>
  <c r="T59" i="10"/>
  <c r="L59" i="10"/>
  <c r="H59" i="10"/>
  <c r="X58" i="10"/>
  <c r="T58" i="10"/>
  <c r="K58" i="10"/>
  <c r="J58" i="10"/>
  <c r="I58" i="10"/>
  <c r="G58" i="10"/>
  <c r="F58" i="10"/>
  <c r="H58" i="10" s="1"/>
  <c r="L58" i="10" s="1"/>
  <c r="X57" i="10"/>
  <c r="T57" i="10"/>
  <c r="H57" i="10"/>
  <c r="L57" i="10" s="1"/>
  <c r="L56" i="10"/>
  <c r="H56" i="10"/>
  <c r="X55" i="10"/>
  <c r="T55" i="10"/>
  <c r="K55" i="10"/>
  <c r="J55" i="10"/>
  <c r="I55" i="10"/>
  <c r="H55" i="10"/>
  <c r="L55" i="10" s="1"/>
  <c r="G55" i="10"/>
  <c r="F55" i="10"/>
  <c r="T54" i="10"/>
  <c r="X54" i="10" s="1"/>
  <c r="L54" i="10"/>
  <c r="H54" i="10"/>
  <c r="T53" i="10"/>
  <c r="X53" i="10" s="1"/>
  <c r="L53" i="10"/>
  <c r="H53" i="10"/>
  <c r="W52" i="10"/>
  <c r="W56" i="10" s="1"/>
  <c r="V52" i="10"/>
  <c r="V56" i="10" s="1"/>
  <c r="U52" i="10"/>
  <c r="S52" i="10"/>
  <c r="S56" i="10" s="1"/>
  <c r="R52" i="10"/>
  <c r="R56" i="10" s="1"/>
  <c r="K52" i="10"/>
  <c r="J52" i="10"/>
  <c r="I52" i="10"/>
  <c r="G52" i="10"/>
  <c r="F52" i="10"/>
  <c r="H52" i="10" s="1"/>
  <c r="L52" i="10" s="1"/>
  <c r="X51" i="10"/>
  <c r="T51" i="10"/>
  <c r="H51" i="10"/>
  <c r="L51" i="10" s="1"/>
  <c r="X50" i="10"/>
  <c r="T50" i="10"/>
  <c r="H50" i="10"/>
  <c r="L50" i="10" s="1"/>
  <c r="W49" i="10"/>
  <c r="V49" i="10"/>
  <c r="U49" i="10"/>
  <c r="U56" i="10" s="1"/>
  <c r="T49" i="10"/>
  <c r="X49" i="10" s="1"/>
  <c r="S49" i="10"/>
  <c r="R49" i="10"/>
  <c r="L49" i="10"/>
  <c r="H49" i="10"/>
  <c r="X48" i="10"/>
  <c r="T48" i="10"/>
  <c r="L48" i="10"/>
  <c r="H48" i="10"/>
  <c r="X47" i="10"/>
  <c r="T47" i="10"/>
  <c r="K47" i="10"/>
  <c r="J47" i="10"/>
  <c r="I47" i="10"/>
  <c r="H47" i="10"/>
  <c r="L47" i="10" s="1"/>
  <c r="G47" i="10"/>
  <c r="F47" i="10"/>
  <c r="T46" i="10"/>
  <c r="X46" i="10" s="1"/>
  <c r="L46" i="10"/>
  <c r="H46" i="10"/>
  <c r="T45" i="10"/>
  <c r="X45" i="10" s="1"/>
  <c r="L45" i="10"/>
  <c r="H45" i="10"/>
  <c r="T44" i="10"/>
  <c r="X44" i="10" s="1"/>
  <c r="K44" i="10"/>
  <c r="K98" i="10" s="1"/>
  <c r="J44" i="10"/>
  <c r="J98" i="10" s="1"/>
  <c r="I44" i="10"/>
  <c r="I98" i="10" s="1"/>
  <c r="H44" i="10"/>
  <c r="L44" i="10" s="1"/>
  <c r="G44" i="10"/>
  <c r="G98" i="10" s="1"/>
  <c r="F44" i="10"/>
  <c r="F98" i="10" s="1"/>
  <c r="X43" i="10"/>
  <c r="T43" i="10"/>
  <c r="L43" i="10"/>
  <c r="H43" i="10"/>
  <c r="H42" i="10"/>
  <c r="L42" i="10" s="1"/>
  <c r="W41" i="10"/>
  <c r="V41" i="10"/>
  <c r="U41" i="10"/>
  <c r="T41" i="10"/>
  <c r="X41" i="10" s="1"/>
  <c r="S41" i="10"/>
  <c r="R41" i="10"/>
  <c r="L41" i="10"/>
  <c r="H41" i="10"/>
  <c r="X40" i="10"/>
  <c r="T40" i="10"/>
  <c r="T39" i="10"/>
  <c r="X39" i="10" s="1"/>
  <c r="L39" i="10"/>
  <c r="H39" i="10"/>
  <c r="T38" i="10"/>
  <c r="X38" i="10" s="1"/>
  <c r="K38" i="10"/>
  <c r="J38" i="10"/>
  <c r="I38" i="10"/>
  <c r="H38" i="10"/>
  <c r="L38" i="10" s="1"/>
  <c r="G38" i="10"/>
  <c r="F38" i="10"/>
  <c r="X37" i="10"/>
  <c r="T37" i="10"/>
  <c r="L37" i="10"/>
  <c r="H37" i="10"/>
  <c r="W36" i="10"/>
  <c r="V36" i="10"/>
  <c r="U36" i="10"/>
  <c r="T36" i="10"/>
  <c r="X36" i="10" s="1"/>
  <c r="S36" i="10"/>
  <c r="R36" i="10"/>
  <c r="H36" i="10"/>
  <c r="L36" i="10" s="1"/>
  <c r="X35" i="10"/>
  <c r="T35" i="10"/>
  <c r="H35" i="10"/>
  <c r="L35" i="10" s="1"/>
  <c r="X34" i="10"/>
  <c r="T34" i="10"/>
  <c r="H34" i="10"/>
  <c r="L34" i="10" s="1"/>
  <c r="X33" i="10"/>
  <c r="T33" i="10"/>
  <c r="H33" i="10"/>
  <c r="L33" i="10" s="1"/>
  <c r="W32" i="10"/>
  <c r="V32" i="10"/>
  <c r="U32" i="10"/>
  <c r="T32" i="10"/>
  <c r="X32" i="10" s="1"/>
  <c r="S32" i="10"/>
  <c r="R32" i="10"/>
  <c r="L32" i="10"/>
  <c r="H32" i="10"/>
  <c r="X31" i="10"/>
  <c r="T31" i="10"/>
  <c r="L31" i="10"/>
  <c r="H31" i="10"/>
  <c r="X30" i="10"/>
  <c r="T30" i="10"/>
  <c r="K30" i="10"/>
  <c r="J30" i="10"/>
  <c r="I30" i="10"/>
  <c r="H30" i="10"/>
  <c r="L30" i="10" s="1"/>
  <c r="G30" i="10"/>
  <c r="F30" i="10"/>
  <c r="T29" i="10"/>
  <c r="X29" i="10" s="1"/>
  <c r="L29" i="10"/>
  <c r="H29" i="10"/>
  <c r="T28" i="10"/>
  <c r="X28" i="10" s="1"/>
  <c r="L28" i="10"/>
  <c r="H28" i="10"/>
  <c r="T27" i="10"/>
  <c r="X27" i="10" s="1"/>
  <c r="K27" i="10"/>
  <c r="J27" i="10"/>
  <c r="I27" i="10"/>
  <c r="H27" i="10"/>
  <c r="G27" i="10"/>
  <c r="F27" i="10"/>
  <c r="W26" i="10"/>
  <c r="W42" i="10" s="1"/>
  <c r="V26" i="10"/>
  <c r="U26" i="10"/>
  <c r="T26" i="10"/>
  <c r="X26" i="10" s="1"/>
  <c r="S26" i="10"/>
  <c r="S42" i="10" s="1"/>
  <c r="R26" i="10"/>
  <c r="H26" i="10"/>
  <c r="L26" i="10" s="1"/>
  <c r="X25" i="10"/>
  <c r="T25" i="10"/>
  <c r="H25" i="10"/>
  <c r="L25" i="10" s="1"/>
  <c r="X24" i="10"/>
  <c r="T24" i="10"/>
  <c r="H24" i="10"/>
  <c r="L24" i="10" s="1"/>
  <c r="X23" i="10"/>
  <c r="T23" i="10"/>
  <c r="H23" i="10"/>
  <c r="L23" i="10" s="1"/>
  <c r="X22" i="10"/>
  <c r="T22" i="10"/>
  <c r="K22" i="10"/>
  <c r="K40" i="10" s="1"/>
  <c r="J22" i="10"/>
  <c r="J40" i="10" s="1"/>
  <c r="I22" i="10"/>
  <c r="G22" i="10"/>
  <c r="G40" i="10" s="1"/>
  <c r="F22" i="10"/>
  <c r="F40" i="10" s="1"/>
  <c r="X21" i="10"/>
  <c r="T21" i="10"/>
  <c r="L21" i="10"/>
  <c r="H21" i="10"/>
  <c r="W20" i="10"/>
  <c r="V20" i="10"/>
  <c r="V42" i="10" s="1"/>
  <c r="U20" i="10"/>
  <c r="U42" i="10" s="1"/>
  <c r="S20" i="10"/>
  <c r="R20" i="10"/>
  <c r="L20" i="10"/>
  <c r="H20" i="10"/>
  <c r="T19" i="10"/>
  <c r="X19" i="10" s="1"/>
  <c r="I19" i="10"/>
  <c r="X18" i="10"/>
  <c r="T18" i="10"/>
  <c r="K18" i="10"/>
  <c r="J18" i="10"/>
  <c r="I18" i="10"/>
  <c r="G18" i="10"/>
  <c r="F18" i="10"/>
  <c r="H18" i="10" s="1"/>
  <c r="X17" i="10"/>
  <c r="T17" i="10"/>
  <c r="H17" i="10"/>
  <c r="L17" i="10" s="1"/>
  <c r="L16" i="10"/>
  <c r="H16" i="10"/>
  <c r="W15" i="10"/>
  <c r="V15" i="10"/>
  <c r="U15" i="10"/>
  <c r="S15" i="10"/>
  <c r="R15" i="10"/>
  <c r="T15" i="10" s="1"/>
  <c r="L15" i="10"/>
  <c r="H15" i="10"/>
  <c r="T14" i="10"/>
  <c r="X14" i="10" s="1"/>
  <c r="K14" i="10"/>
  <c r="J14" i="10"/>
  <c r="I14" i="10"/>
  <c r="H14" i="10"/>
  <c r="L14" i="10" s="1"/>
  <c r="G14" i="10"/>
  <c r="F14" i="10"/>
  <c r="X13" i="10"/>
  <c r="T13" i="10"/>
  <c r="L13" i="10"/>
  <c r="H13" i="10"/>
  <c r="X12" i="10"/>
  <c r="T12" i="10"/>
  <c r="L12" i="10"/>
  <c r="H12" i="10"/>
  <c r="W11" i="10"/>
  <c r="W16" i="10" s="1"/>
  <c r="V11" i="10"/>
  <c r="V16" i="10" s="1"/>
  <c r="U11" i="10"/>
  <c r="T11" i="10"/>
  <c r="X11" i="10" s="1"/>
  <c r="S11" i="10"/>
  <c r="S16" i="10" s="1"/>
  <c r="R11" i="10"/>
  <c r="R16" i="10" s="1"/>
  <c r="T16" i="10" s="1"/>
  <c r="K11" i="10"/>
  <c r="K19" i="10" s="1"/>
  <c r="J11" i="10"/>
  <c r="I11" i="10"/>
  <c r="G11" i="10"/>
  <c r="G19" i="10" s="1"/>
  <c r="F11" i="10"/>
  <c r="X10" i="10"/>
  <c r="T10" i="10"/>
  <c r="H10" i="10"/>
  <c r="L10" i="10" s="1"/>
  <c r="X9" i="10"/>
  <c r="T9" i="10"/>
  <c r="H9" i="10"/>
  <c r="L9" i="10" s="1"/>
  <c r="X8" i="10"/>
  <c r="T8" i="10"/>
  <c r="H8" i="10"/>
  <c r="L8" i="10" s="1"/>
  <c r="W7" i="10"/>
  <c r="V7" i="10"/>
  <c r="U7" i="10"/>
  <c r="U16" i="10" s="1"/>
  <c r="S7" i="10"/>
  <c r="R7" i="10"/>
  <c r="T7" i="10" s="1"/>
  <c r="L7" i="10"/>
  <c r="H7" i="10"/>
  <c r="T6" i="10"/>
  <c r="X6" i="10" s="1"/>
  <c r="L6" i="10"/>
  <c r="H6" i="10"/>
  <c r="T5" i="10"/>
  <c r="X5" i="10" s="1"/>
  <c r="X4" i="10"/>
  <c r="T4" i="10"/>
  <c r="U95" i="11" l="1"/>
  <c r="L98" i="11"/>
  <c r="H19" i="11"/>
  <c r="L19" i="11" s="1"/>
  <c r="T95" i="11"/>
  <c r="X95" i="11" s="1"/>
  <c r="R42" i="10"/>
  <c r="T42" i="10" s="1"/>
  <c r="X42" i="10" s="1"/>
  <c r="T20" i="10"/>
  <c r="X20" i="10" s="1"/>
  <c r="L18" i="10"/>
  <c r="H40" i="10"/>
  <c r="X15" i="10"/>
  <c r="S95" i="10"/>
  <c r="F19" i="10"/>
  <c r="H19" i="10" s="1"/>
  <c r="L19" i="10" s="1"/>
  <c r="H11" i="10"/>
  <c r="L11" i="10" s="1"/>
  <c r="X16" i="10"/>
  <c r="W95" i="10"/>
  <c r="X7" i="10"/>
  <c r="J19" i="10"/>
  <c r="V95" i="10" s="1"/>
  <c r="I40" i="10"/>
  <c r="U95" i="10" s="1"/>
  <c r="L27" i="10"/>
  <c r="H98" i="10"/>
  <c r="L98" i="10" s="1"/>
  <c r="T56" i="10"/>
  <c r="X56" i="10" s="1"/>
  <c r="T69" i="10"/>
  <c r="X69" i="10" s="1"/>
  <c r="T76" i="10"/>
  <c r="X76" i="10" s="1"/>
  <c r="H22" i="10"/>
  <c r="L22" i="10" s="1"/>
  <c r="T52" i="10"/>
  <c r="X52" i="10" s="1"/>
  <c r="T73" i="10"/>
  <c r="X73" i="10" s="1"/>
  <c r="X101" i="10"/>
  <c r="R95" i="10" l="1"/>
  <c r="T95" i="10" s="1"/>
  <c r="X95" i="10" s="1"/>
  <c r="L40" i="10"/>
  <c r="X102" i="9" l="1"/>
  <c r="T102" i="9"/>
  <c r="T101" i="9"/>
  <c r="X101" i="9" s="1"/>
  <c r="K97" i="9"/>
  <c r="J97" i="9"/>
  <c r="I97" i="9"/>
  <c r="G97" i="9"/>
  <c r="H97" i="9" s="1"/>
  <c r="L97" i="9" s="1"/>
  <c r="F97" i="9"/>
  <c r="H96" i="9"/>
  <c r="L96" i="9" s="1"/>
  <c r="H95" i="9"/>
  <c r="L95" i="9" s="1"/>
  <c r="W94" i="9"/>
  <c r="V94" i="9"/>
  <c r="U94" i="9"/>
  <c r="S94" i="9"/>
  <c r="R94" i="9"/>
  <c r="T94" i="9" s="1"/>
  <c r="X94" i="9" s="1"/>
  <c r="L94" i="9"/>
  <c r="H94" i="9"/>
  <c r="X93" i="9"/>
  <c r="T93" i="9"/>
  <c r="L93" i="9"/>
  <c r="H93" i="9"/>
  <c r="X92" i="9"/>
  <c r="T92" i="9"/>
  <c r="K92" i="9"/>
  <c r="J92" i="9"/>
  <c r="I92" i="9"/>
  <c r="H92" i="9"/>
  <c r="L92" i="9" s="1"/>
  <c r="G92" i="9"/>
  <c r="F92" i="9"/>
  <c r="T91" i="9"/>
  <c r="X91" i="9" s="1"/>
  <c r="H91" i="9"/>
  <c r="L91" i="9" s="1"/>
  <c r="W90" i="9"/>
  <c r="U90" i="9"/>
  <c r="S90" i="9"/>
  <c r="L90" i="9"/>
  <c r="H90" i="9"/>
  <c r="X89" i="9"/>
  <c r="W89" i="9"/>
  <c r="V89" i="9"/>
  <c r="V90" i="9" s="1"/>
  <c r="U89" i="9"/>
  <c r="T89" i="9"/>
  <c r="S89" i="9"/>
  <c r="R89" i="9"/>
  <c r="R90" i="9" s="1"/>
  <c r="T90" i="9" s="1"/>
  <c r="X90" i="9" s="1"/>
  <c r="H89" i="9"/>
  <c r="L89" i="9" s="1"/>
  <c r="T88" i="9"/>
  <c r="X88" i="9" s="1"/>
  <c r="H88" i="9"/>
  <c r="L88" i="9" s="1"/>
  <c r="T87" i="9"/>
  <c r="X87" i="9" s="1"/>
  <c r="K87" i="9"/>
  <c r="J87" i="9"/>
  <c r="I87" i="9"/>
  <c r="G87" i="9"/>
  <c r="H87" i="9" s="1"/>
  <c r="L87" i="9" s="1"/>
  <c r="F87" i="9"/>
  <c r="X86" i="9"/>
  <c r="T86" i="9"/>
  <c r="L86" i="9"/>
  <c r="H86" i="9"/>
  <c r="X85" i="9"/>
  <c r="T85" i="9"/>
  <c r="L85" i="9"/>
  <c r="H85" i="9"/>
  <c r="X84" i="9"/>
  <c r="T84" i="9"/>
  <c r="L84" i="9"/>
  <c r="H84" i="9"/>
  <c r="X83" i="9"/>
  <c r="T83" i="9"/>
  <c r="K83" i="9"/>
  <c r="J83" i="9"/>
  <c r="I83" i="9"/>
  <c r="H83" i="9"/>
  <c r="L83" i="9" s="1"/>
  <c r="G83" i="9"/>
  <c r="F83" i="9"/>
  <c r="T82" i="9"/>
  <c r="X82" i="9" s="1"/>
  <c r="H82" i="9"/>
  <c r="L82" i="9" s="1"/>
  <c r="T81" i="9"/>
  <c r="X81" i="9" s="1"/>
  <c r="H81" i="9"/>
  <c r="L81" i="9" s="1"/>
  <c r="T80" i="9"/>
  <c r="X80" i="9" s="1"/>
  <c r="H80" i="9"/>
  <c r="L80" i="9" s="1"/>
  <c r="T79" i="9"/>
  <c r="X79" i="9" s="1"/>
  <c r="K79" i="9"/>
  <c r="J79" i="9"/>
  <c r="I79" i="9"/>
  <c r="G79" i="9"/>
  <c r="F79" i="9"/>
  <c r="H79" i="9" s="1"/>
  <c r="L79" i="9" s="1"/>
  <c r="X78" i="9"/>
  <c r="T78" i="9"/>
  <c r="L78" i="9"/>
  <c r="H78" i="9"/>
  <c r="X77" i="9"/>
  <c r="T77" i="9"/>
  <c r="L77" i="9"/>
  <c r="H77" i="9"/>
  <c r="K76" i="9"/>
  <c r="J76" i="9"/>
  <c r="I76" i="9"/>
  <c r="G76" i="9"/>
  <c r="H76" i="9" s="1"/>
  <c r="L76" i="9" s="1"/>
  <c r="F76" i="9"/>
  <c r="X75" i="9"/>
  <c r="T75" i="9"/>
  <c r="L75" i="9"/>
  <c r="H75" i="9"/>
  <c r="X74" i="9"/>
  <c r="T74" i="9"/>
  <c r="L74" i="9"/>
  <c r="H74" i="9"/>
  <c r="W73" i="9"/>
  <c r="W76" i="9" s="1"/>
  <c r="V73" i="9"/>
  <c r="V76" i="9" s="1"/>
  <c r="U73" i="9"/>
  <c r="U76" i="9" s="1"/>
  <c r="S73" i="9"/>
  <c r="S76" i="9" s="1"/>
  <c r="R73" i="9"/>
  <c r="R76" i="9" s="1"/>
  <c r="T76" i="9" s="1"/>
  <c r="H73" i="9"/>
  <c r="L73" i="9" s="1"/>
  <c r="T72" i="9"/>
  <c r="X72" i="9" s="1"/>
  <c r="K72" i="9"/>
  <c r="J72" i="9"/>
  <c r="I72" i="9"/>
  <c r="G72" i="9"/>
  <c r="F72" i="9"/>
  <c r="H72" i="9" s="1"/>
  <c r="L72" i="9" s="1"/>
  <c r="X71" i="9"/>
  <c r="T71" i="9"/>
  <c r="L71" i="9"/>
  <c r="H71" i="9"/>
  <c r="X70" i="9"/>
  <c r="T70" i="9"/>
  <c r="L70" i="9"/>
  <c r="H70" i="9"/>
  <c r="K69" i="9"/>
  <c r="J69" i="9"/>
  <c r="I69" i="9"/>
  <c r="G69" i="9"/>
  <c r="H69" i="9" s="1"/>
  <c r="L69" i="9" s="1"/>
  <c r="F69" i="9"/>
  <c r="W68" i="9"/>
  <c r="V68" i="9"/>
  <c r="U68" i="9"/>
  <c r="S68" i="9"/>
  <c r="R68" i="9"/>
  <c r="T68" i="9" s="1"/>
  <c r="X68" i="9" s="1"/>
  <c r="H68" i="9"/>
  <c r="L68" i="9" s="1"/>
  <c r="T67" i="9"/>
  <c r="X67" i="9" s="1"/>
  <c r="H67" i="9"/>
  <c r="L67" i="9" s="1"/>
  <c r="T66" i="9"/>
  <c r="X66" i="9" s="1"/>
  <c r="H66" i="9"/>
  <c r="L66" i="9" s="1"/>
  <c r="T65" i="9"/>
  <c r="X65" i="9" s="1"/>
  <c r="K65" i="9"/>
  <c r="J65" i="9"/>
  <c r="I65" i="9"/>
  <c r="G65" i="9"/>
  <c r="F65" i="9"/>
  <c r="H65" i="9" s="1"/>
  <c r="L65" i="9" s="1"/>
  <c r="X64" i="9"/>
  <c r="T64" i="9"/>
  <c r="L64" i="9"/>
  <c r="H64" i="9"/>
  <c r="W63" i="9"/>
  <c r="W69" i="9" s="1"/>
  <c r="V63" i="9"/>
  <c r="V69" i="9" s="1"/>
  <c r="U63" i="9"/>
  <c r="U69" i="9" s="1"/>
  <c r="T63" i="9"/>
  <c r="X63" i="9" s="1"/>
  <c r="S63" i="9"/>
  <c r="S69" i="9" s="1"/>
  <c r="R63" i="9"/>
  <c r="R69" i="9" s="1"/>
  <c r="T69" i="9" s="1"/>
  <c r="X69" i="9" s="1"/>
  <c r="H63" i="9"/>
  <c r="L63" i="9" s="1"/>
  <c r="T62" i="9"/>
  <c r="X62" i="9" s="1"/>
  <c r="H62" i="9"/>
  <c r="L62" i="9" s="1"/>
  <c r="T61" i="9"/>
  <c r="X61" i="9" s="1"/>
  <c r="K61" i="9"/>
  <c r="J61" i="9"/>
  <c r="I61" i="9"/>
  <c r="G61" i="9"/>
  <c r="F61" i="9"/>
  <c r="H61" i="9" s="1"/>
  <c r="L61" i="9" s="1"/>
  <c r="W60" i="9"/>
  <c r="V60" i="9"/>
  <c r="U60" i="9"/>
  <c r="S60" i="9"/>
  <c r="R60" i="9"/>
  <c r="T60" i="9" s="1"/>
  <c r="X60" i="9" s="1"/>
  <c r="H60" i="9"/>
  <c r="L60" i="9" s="1"/>
  <c r="T59" i="9"/>
  <c r="X59" i="9" s="1"/>
  <c r="H59" i="9"/>
  <c r="L59" i="9" s="1"/>
  <c r="T58" i="9"/>
  <c r="X58" i="9" s="1"/>
  <c r="K58" i="9"/>
  <c r="J58" i="9"/>
  <c r="I58" i="9"/>
  <c r="G58" i="9"/>
  <c r="H58" i="9" s="1"/>
  <c r="L58" i="9" s="1"/>
  <c r="F58" i="9"/>
  <c r="X57" i="9"/>
  <c r="T57" i="9"/>
  <c r="L57" i="9"/>
  <c r="H57" i="9"/>
  <c r="H56" i="9"/>
  <c r="L56" i="9" s="1"/>
  <c r="X55" i="9"/>
  <c r="T55" i="9"/>
  <c r="K55" i="9"/>
  <c r="J55" i="9"/>
  <c r="I55" i="9"/>
  <c r="G55" i="9"/>
  <c r="F55" i="9"/>
  <c r="H55" i="9" s="1"/>
  <c r="L55" i="9" s="1"/>
  <c r="T54" i="9"/>
  <c r="X54" i="9" s="1"/>
  <c r="L54" i="9"/>
  <c r="H54" i="9"/>
  <c r="T53" i="9"/>
  <c r="X53" i="9" s="1"/>
  <c r="L53" i="9"/>
  <c r="H53" i="9"/>
  <c r="W52" i="9"/>
  <c r="W56" i="9" s="1"/>
  <c r="V52" i="9"/>
  <c r="V56" i="9" s="1"/>
  <c r="U52" i="9"/>
  <c r="U56" i="9" s="1"/>
  <c r="S52" i="9"/>
  <c r="S56" i="9" s="1"/>
  <c r="R52" i="9"/>
  <c r="R56" i="9" s="1"/>
  <c r="T56" i="9" s="1"/>
  <c r="K52" i="9"/>
  <c r="J52" i="9"/>
  <c r="I52" i="9"/>
  <c r="H52" i="9"/>
  <c r="L52" i="9" s="1"/>
  <c r="G52" i="9"/>
  <c r="F52" i="9"/>
  <c r="X51" i="9"/>
  <c r="T51" i="9"/>
  <c r="L51" i="9"/>
  <c r="H51" i="9"/>
  <c r="X50" i="9"/>
  <c r="T50" i="9"/>
  <c r="L50" i="9"/>
  <c r="H50" i="9"/>
  <c r="W49" i="9"/>
  <c r="V49" i="9"/>
  <c r="U49" i="9"/>
  <c r="T49" i="9"/>
  <c r="X49" i="9" s="1"/>
  <c r="S49" i="9"/>
  <c r="R49" i="9"/>
  <c r="H49" i="9"/>
  <c r="L49" i="9" s="1"/>
  <c r="X48" i="9"/>
  <c r="T48" i="9"/>
  <c r="H48" i="9"/>
  <c r="L48" i="9" s="1"/>
  <c r="X47" i="9"/>
  <c r="T47" i="9"/>
  <c r="K47" i="9"/>
  <c r="J47" i="9"/>
  <c r="I47" i="9"/>
  <c r="G47" i="9"/>
  <c r="F47" i="9"/>
  <c r="H47" i="9" s="1"/>
  <c r="L47" i="9" s="1"/>
  <c r="X46" i="9"/>
  <c r="T46" i="9"/>
  <c r="L46" i="9"/>
  <c r="H46" i="9"/>
  <c r="X45" i="9"/>
  <c r="T45" i="9"/>
  <c r="L45" i="9"/>
  <c r="H45" i="9"/>
  <c r="X44" i="9"/>
  <c r="T44" i="9"/>
  <c r="K44" i="9"/>
  <c r="K98" i="9" s="1"/>
  <c r="J44" i="9"/>
  <c r="J98" i="9" s="1"/>
  <c r="I44" i="9"/>
  <c r="I98" i="9" s="1"/>
  <c r="H44" i="9"/>
  <c r="L44" i="9" s="1"/>
  <c r="G44" i="9"/>
  <c r="G98" i="9" s="1"/>
  <c r="F44" i="9"/>
  <c r="F98" i="9" s="1"/>
  <c r="T43" i="9"/>
  <c r="X43" i="9" s="1"/>
  <c r="L43" i="9"/>
  <c r="H43" i="9"/>
  <c r="L42" i="9"/>
  <c r="H42" i="9"/>
  <c r="W41" i="9"/>
  <c r="V41" i="9"/>
  <c r="U41" i="9"/>
  <c r="T41" i="9"/>
  <c r="X41" i="9" s="1"/>
  <c r="S41" i="9"/>
  <c r="R41" i="9"/>
  <c r="H41" i="9"/>
  <c r="L41" i="9" s="1"/>
  <c r="X40" i="9"/>
  <c r="T40" i="9"/>
  <c r="X39" i="9"/>
  <c r="T39" i="9"/>
  <c r="L39" i="9"/>
  <c r="H39" i="9"/>
  <c r="X38" i="9"/>
  <c r="T38" i="9"/>
  <c r="K38" i="9"/>
  <c r="J38" i="9"/>
  <c r="I38" i="9"/>
  <c r="H38" i="9"/>
  <c r="L38" i="9" s="1"/>
  <c r="G38" i="9"/>
  <c r="F38" i="9"/>
  <c r="T37" i="9"/>
  <c r="X37" i="9" s="1"/>
  <c r="L37" i="9"/>
  <c r="H37" i="9"/>
  <c r="W36" i="9"/>
  <c r="V36" i="9"/>
  <c r="U36" i="9"/>
  <c r="S36" i="9"/>
  <c r="R36" i="9"/>
  <c r="T36" i="9" s="1"/>
  <c r="X36" i="9" s="1"/>
  <c r="L36" i="9"/>
  <c r="H36" i="9"/>
  <c r="X35" i="9"/>
  <c r="T35" i="9"/>
  <c r="L35" i="9"/>
  <c r="H35" i="9"/>
  <c r="X34" i="9"/>
  <c r="T34" i="9"/>
  <c r="L34" i="9"/>
  <c r="H34" i="9"/>
  <c r="X33" i="9"/>
  <c r="T33" i="9"/>
  <c r="L33" i="9"/>
  <c r="H33" i="9"/>
  <c r="W32" i="9"/>
  <c r="V32" i="9"/>
  <c r="U32" i="9"/>
  <c r="T32" i="9"/>
  <c r="X32" i="9" s="1"/>
  <c r="S32" i="9"/>
  <c r="R32" i="9"/>
  <c r="H32" i="9"/>
  <c r="L32" i="9" s="1"/>
  <c r="X31" i="9"/>
  <c r="T31" i="9"/>
  <c r="H31" i="9"/>
  <c r="L31" i="9" s="1"/>
  <c r="X30" i="9"/>
  <c r="T30" i="9"/>
  <c r="K30" i="9"/>
  <c r="K40" i="9" s="1"/>
  <c r="J30" i="9"/>
  <c r="I30" i="9"/>
  <c r="G30" i="9"/>
  <c r="G40" i="9" s="1"/>
  <c r="F30" i="9"/>
  <c r="H30" i="9" s="1"/>
  <c r="L30" i="9" s="1"/>
  <c r="X29" i="9"/>
  <c r="T29" i="9"/>
  <c r="L29" i="9"/>
  <c r="H29" i="9"/>
  <c r="X28" i="9"/>
  <c r="T28" i="9"/>
  <c r="L28" i="9"/>
  <c r="H28" i="9"/>
  <c r="X27" i="9"/>
  <c r="T27" i="9"/>
  <c r="K27" i="9"/>
  <c r="J27" i="9"/>
  <c r="I27" i="9"/>
  <c r="H27" i="9"/>
  <c r="L27" i="9" s="1"/>
  <c r="G27" i="9"/>
  <c r="F27" i="9"/>
  <c r="W26" i="9"/>
  <c r="W42" i="9" s="1"/>
  <c r="V26" i="9"/>
  <c r="U26" i="9"/>
  <c r="S26" i="9"/>
  <c r="S42" i="9" s="1"/>
  <c r="R26" i="9"/>
  <c r="T26" i="9" s="1"/>
  <c r="X26" i="9" s="1"/>
  <c r="L26" i="9"/>
  <c r="H26" i="9"/>
  <c r="X25" i="9"/>
  <c r="T25" i="9"/>
  <c r="L25" i="9"/>
  <c r="H25" i="9"/>
  <c r="X24" i="9"/>
  <c r="T24" i="9"/>
  <c r="L24" i="9"/>
  <c r="H24" i="9"/>
  <c r="X23" i="9"/>
  <c r="T23" i="9"/>
  <c r="L23" i="9"/>
  <c r="H23" i="9"/>
  <c r="X22" i="9"/>
  <c r="T22" i="9"/>
  <c r="K22" i="9"/>
  <c r="J22" i="9"/>
  <c r="J40" i="9" s="1"/>
  <c r="I22" i="9"/>
  <c r="I40" i="9" s="1"/>
  <c r="G22" i="9"/>
  <c r="F22" i="9"/>
  <c r="F40" i="9" s="1"/>
  <c r="X21" i="9"/>
  <c r="T21" i="9"/>
  <c r="H21" i="9"/>
  <c r="L21" i="9" s="1"/>
  <c r="W20" i="9"/>
  <c r="V20" i="9"/>
  <c r="V42" i="9" s="1"/>
  <c r="U20" i="9"/>
  <c r="U42" i="9" s="1"/>
  <c r="T20" i="9"/>
  <c r="X20" i="9" s="1"/>
  <c r="S20" i="9"/>
  <c r="R20" i="9"/>
  <c r="R42" i="9" s="1"/>
  <c r="T42" i="9" s="1"/>
  <c r="X42" i="9" s="1"/>
  <c r="L20" i="9"/>
  <c r="H20" i="9"/>
  <c r="X19" i="9"/>
  <c r="T19" i="9"/>
  <c r="T18" i="9"/>
  <c r="X18" i="9" s="1"/>
  <c r="K18" i="9"/>
  <c r="J18" i="9"/>
  <c r="I18" i="9"/>
  <c r="H18" i="9"/>
  <c r="L18" i="9" s="1"/>
  <c r="G18" i="9"/>
  <c r="F18" i="9"/>
  <c r="X17" i="9"/>
  <c r="T17" i="9"/>
  <c r="L17" i="9"/>
  <c r="H17" i="9"/>
  <c r="H16" i="9"/>
  <c r="L16" i="9" s="1"/>
  <c r="W15" i="9"/>
  <c r="V15" i="9"/>
  <c r="U15" i="9"/>
  <c r="T15" i="9"/>
  <c r="X15" i="9" s="1"/>
  <c r="S15" i="9"/>
  <c r="R15" i="9"/>
  <c r="L15" i="9"/>
  <c r="H15" i="9"/>
  <c r="X14" i="9"/>
  <c r="T14" i="9"/>
  <c r="K14" i="9"/>
  <c r="J14" i="9"/>
  <c r="I14" i="9"/>
  <c r="H14" i="9"/>
  <c r="L14" i="9" s="1"/>
  <c r="G14" i="9"/>
  <c r="F14" i="9"/>
  <c r="T13" i="9"/>
  <c r="X13" i="9" s="1"/>
  <c r="L13" i="9"/>
  <c r="H13" i="9"/>
  <c r="T12" i="9"/>
  <c r="X12" i="9" s="1"/>
  <c r="L12" i="9"/>
  <c r="H12" i="9"/>
  <c r="W11" i="9"/>
  <c r="W16" i="9" s="1"/>
  <c r="V11" i="9"/>
  <c r="V16" i="9" s="1"/>
  <c r="U11" i="9"/>
  <c r="U16" i="9" s="1"/>
  <c r="S11" i="9"/>
  <c r="S16" i="9" s="1"/>
  <c r="R11" i="9"/>
  <c r="R16" i="9" s="1"/>
  <c r="T16" i="9" s="1"/>
  <c r="X16" i="9" s="1"/>
  <c r="K11" i="9"/>
  <c r="K19" i="9" s="1"/>
  <c r="J11" i="9"/>
  <c r="J19" i="9" s="1"/>
  <c r="I11" i="9"/>
  <c r="I19" i="9" s="1"/>
  <c r="G11" i="9"/>
  <c r="G19" i="9" s="1"/>
  <c r="F11" i="9"/>
  <c r="F19" i="9" s="1"/>
  <c r="X10" i="9"/>
  <c r="T10" i="9"/>
  <c r="H10" i="9"/>
  <c r="L10" i="9" s="1"/>
  <c r="X9" i="9"/>
  <c r="T9" i="9"/>
  <c r="H9" i="9"/>
  <c r="L9" i="9" s="1"/>
  <c r="X8" i="9"/>
  <c r="T8" i="9"/>
  <c r="H8" i="9"/>
  <c r="L8" i="9" s="1"/>
  <c r="W7" i="9"/>
  <c r="V7" i="9"/>
  <c r="U7" i="9"/>
  <c r="T7" i="9"/>
  <c r="X7" i="9" s="1"/>
  <c r="S7" i="9"/>
  <c r="R7" i="9"/>
  <c r="L7" i="9"/>
  <c r="H7" i="9"/>
  <c r="X6" i="9"/>
  <c r="T6" i="9"/>
  <c r="L6" i="9"/>
  <c r="H6" i="9"/>
  <c r="X5" i="9"/>
  <c r="T5" i="9"/>
  <c r="X4" i="9"/>
  <c r="T4" i="9"/>
  <c r="R95" i="9" l="1"/>
  <c r="H40" i="9"/>
  <c r="L40" i="9" s="1"/>
  <c r="U95" i="9"/>
  <c r="W95" i="9"/>
  <c r="X56" i="9"/>
  <c r="X76" i="9"/>
  <c r="H19" i="9"/>
  <c r="L19" i="9" s="1"/>
  <c r="V95" i="9"/>
  <c r="S95" i="9"/>
  <c r="H98" i="9"/>
  <c r="L98" i="9" s="1"/>
  <c r="T11" i="9"/>
  <c r="X11" i="9" s="1"/>
  <c r="H11" i="9"/>
  <c r="L11" i="9" s="1"/>
  <c r="H22" i="9"/>
  <c r="L22" i="9" s="1"/>
  <c r="T52" i="9"/>
  <c r="X52" i="9" s="1"/>
  <c r="T73" i="9"/>
  <c r="X73" i="9" s="1"/>
  <c r="X102" i="8"/>
  <c r="T102" i="8"/>
  <c r="T101" i="8"/>
  <c r="T89" i="8" s="1"/>
  <c r="X89" i="8" s="1"/>
  <c r="K97" i="8"/>
  <c r="J97" i="8"/>
  <c r="I97" i="8"/>
  <c r="H97" i="8"/>
  <c r="L97" i="8" s="1"/>
  <c r="G97" i="8"/>
  <c r="F97" i="8"/>
  <c r="H96" i="8"/>
  <c r="L96" i="8" s="1"/>
  <c r="L95" i="8"/>
  <c r="H95" i="8"/>
  <c r="W94" i="8"/>
  <c r="V94" i="8"/>
  <c r="U94" i="8"/>
  <c r="S94" i="8"/>
  <c r="R94" i="8"/>
  <c r="T94" i="8" s="1"/>
  <c r="X94" i="8" s="1"/>
  <c r="L94" i="8"/>
  <c r="H94" i="8"/>
  <c r="T93" i="8"/>
  <c r="X93" i="8" s="1"/>
  <c r="L93" i="8"/>
  <c r="H93" i="8"/>
  <c r="T92" i="8"/>
  <c r="X92" i="8" s="1"/>
  <c r="K92" i="8"/>
  <c r="J92" i="8"/>
  <c r="I92" i="8"/>
  <c r="H92" i="8"/>
  <c r="L92" i="8" s="1"/>
  <c r="G92" i="8"/>
  <c r="F92" i="8"/>
  <c r="X91" i="8"/>
  <c r="T91" i="8"/>
  <c r="L91" i="8"/>
  <c r="H91" i="8"/>
  <c r="W90" i="8"/>
  <c r="V90" i="8"/>
  <c r="T90" i="8"/>
  <c r="X90" i="8" s="1"/>
  <c r="S90" i="8"/>
  <c r="R90" i="8"/>
  <c r="H90" i="8"/>
  <c r="L90" i="8" s="1"/>
  <c r="W89" i="8"/>
  <c r="V89" i="8"/>
  <c r="U89" i="8"/>
  <c r="U90" i="8" s="1"/>
  <c r="S89" i="8"/>
  <c r="R89" i="8"/>
  <c r="L89" i="8"/>
  <c r="H89" i="8"/>
  <c r="X88" i="8"/>
  <c r="T88" i="8"/>
  <c r="L88" i="8"/>
  <c r="H88" i="8"/>
  <c r="X87" i="8"/>
  <c r="T87" i="8"/>
  <c r="K87" i="8"/>
  <c r="J87" i="8"/>
  <c r="I87" i="8"/>
  <c r="H87" i="8"/>
  <c r="L87" i="8" s="1"/>
  <c r="G87" i="8"/>
  <c r="F87" i="8"/>
  <c r="T86" i="8"/>
  <c r="X86" i="8" s="1"/>
  <c r="L86" i="8"/>
  <c r="H86" i="8"/>
  <c r="T85" i="8"/>
  <c r="X85" i="8" s="1"/>
  <c r="L85" i="8"/>
  <c r="H85" i="8"/>
  <c r="T84" i="8"/>
  <c r="X84" i="8" s="1"/>
  <c r="L84" i="8"/>
  <c r="H84" i="8"/>
  <c r="T83" i="8"/>
  <c r="X83" i="8" s="1"/>
  <c r="K83" i="8"/>
  <c r="J83" i="8"/>
  <c r="I83" i="8"/>
  <c r="H83" i="8"/>
  <c r="L83" i="8" s="1"/>
  <c r="G83" i="8"/>
  <c r="F83" i="8"/>
  <c r="X82" i="8"/>
  <c r="T82" i="8"/>
  <c r="L82" i="8"/>
  <c r="H82" i="8"/>
  <c r="X81" i="8"/>
  <c r="T81" i="8"/>
  <c r="L81" i="8"/>
  <c r="H81" i="8"/>
  <c r="X80" i="8"/>
  <c r="T80" i="8"/>
  <c r="L80" i="8"/>
  <c r="H80" i="8"/>
  <c r="X79" i="8"/>
  <c r="T79" i="8"/>
  <c r="K79" i="8"/>
  <c r="J79" i="8"/>
  <c r="I79" i="8"/>
  <c r="G79" i="8"/>
  <c r="F79" i="8"/>
  <c r="H79" i="8" s="1"/>
  <c r="L79" i="8" s="1"/>
  <c r="X78" i="8"/>
  <c r="T78" i="8"/>
  <c r="H78" i="8"/>
  <c r="L78" i="8" s="1"/>
  <c r="X77" i="8"/>
  <c r="T77" i="8"/>
  <c r="H77" i="8"/>
  <c r="L77" i="8" s="1"/>
  <c r="U76" i="8"/>
  <c r="K76" i="8"/>
  <c r="J76" i="8"/>
  <c r="I76" i="8"/>
  <c r="H76" i="8"/>
  <c r="L76" i="8" s="1"/>
  <c r="G76" i="8"/>
  <c r="F76" i="8"/>
  <c r="T75" i="8"/>
  <c r="X75" i="8" s="1"/>
  <c r="L75" i="8"/>
  <c r="H75" i="8"/>
  <c r="T74" i="8"/>
  <c r="X74" i="8" s="1"/>
  <c r="L74" i="8"/>
  <c r="H74" i="8"/>
  <c r="W73" i="8"/>
  <c r="W76" i="8" s="1"/>
  <c r="V73" i="8"/>
  <c r="V76" i="8" s="1"/>
  <c r="U73" i="8"/>
  <c r="S73" i="8"/>
  <c r="S76" i="8" s="1"/>
  <c r="R73" i="8"/>
  <c r="R76" i="8" s="1"/>
  <c r="L73" i="8"/>
  <c r="H73" i="8"/>
  <c r="X72" i="8"/>
  <c r="T72" i="8"/>
  <c r="K72" i="8"/>
  <c r="J72" i="8"/>
  <c r="I72" i="8"/>
  <c r="G72" i="8"/>
  <c r="F72" i="8"/>
  <c r="H72" i="8" s="1"/>
  <c r="L72" i="8" s="1"/>
  <c r="X71" i="8"/>
  <c r="T71" i="8"/>
  <c r="H71" i="8"/>
  <c r="L71" i="8" s="1"/>
  <c r="X70" i="8"/>
  <c r="T70" i="8"/>
  <c r="H70" i="8"/>
  <c r="L70" i="8" s="1"/>
  <c r="K69" i="8"/>
  <c r="J69" i="8"/>
  <c r="I69" i="8"/>
  <c r="H69" i="8"/>
  <c r="L69" i="8" s="1"/>
  <c r="G69" i="8"/>
  <c r="F69" i="8"/>
  <c r="W68" i="8"/>
  <c r="V68" i="8"/>
  <c r="U68" i="8"/>
  <c r="S68" i="8"/>
  <c r="R68" i="8"/>
  <c r="T68" i="8" s="1"/>
  <c r="X68" i="8" s="1"/>
  <c r="L68" i="8"/>
  <c r="H68" i="8"/>
  <c r="X67" i="8"/>
  <c r="T67" i="8"/>
  <c r="L67" i="8"/>
  <c r="H67" i="8"/>
  <c r="X66" i="8"/>
  <c r="T66" i="8"/>
  <c r="L66" i="8"/>
  <c r="H66" i="8"/>
  <c r="X65" i="8"/>
  <c r="T65" i="8"/>
  <c r="K65" i="8"/>
  <c r="J65" i="8"/>
  <c r="I65" i="8"/>
  <c r="G65" i="8"/>
  <c r="F65" i="8"/>
  <c r="H65" i="8" s="1"/>
  <c r="L65" i="8" s="1"/>
  <c r="X64" i="8"/>
  <c r="T64" i="8"/>
  <c r="H64" i="8"/>
  <c r="L64" i="8" s="1"/>
  <c r="W63" i="8"/>
  <c r="W69" i="8" s="1"/>
  <c r="V63" i="8"/>
  <c r="V69" i="8" s="1"/>
  <c r="U63" i="8"/>
  <c r="U69" i="8" s="1"/>
  <c r="T63" i="8"/>
  <c r="X63" i="8" s="1"/>
  <c r="S63" i="8"/>
  <c r="S69" i="8" s="1"/>
  <c r="R63" i="8"/>
  <c r="R69" i="8" s="1"/>
  <c r="L63" i="8"/>
  <c r="H63" i="8"/>
  <c r="X62" i="8"/>
  <c r="T62" i="8"/>
  <c r="L62" i="8"/>
  <c r="H62" i="8"/>
  <c r="X61" i="8"/>
  <c r="T61" i="8"/>
  <c r="K61" i="8"/>
  <c r="J61" i="8"/>
  <c r="I61" i="8"/>
  <c r="H61" i="8"/>
  <c r="L61" i="8" s="1"/>
  <c r="G61" i="8"/>
  <c r="F61" i="8"/>
  <c r="W60" i="8"/>
  <c r="V60" i="8"/>
  <c r="U60" i="8"/>
  <c r="S60" i="8"/>
  <c r="R60" i="8"/>
  <c r="T60" i="8" s="1"/>
  <c r="X60" i="8" s="1"/>
  <c r="L60" i="8"/>
  <c r="H60" i="8"/>
  <c r="X59" i="8"/>
  <c r="T59" i="8"/>
  <c r="L59" i="8"/>
  <c r="H59" i="8"/>
  <c r="X58" i="8"/>
  <c r="T58" i="8"/>
  <c r="K58" i="8"/>
  <c r="J58" i="8"/>
  <c r="I58" i="8"/>
  <c r="G58" i="8"/>
  <c r="F58" i="8"/>
  <c r="H58" i="8" s="1"/>
  <c r="L58" i="8" s="1"/>
  <c r="X57" i="8"/>
  <c r="T57" i="8"/>
  <c r="H57" i="8"/>
  <c r="L57" i="8" s="1"/>
  <c r="L56" i="8"/>
  <c r="H56" i="8"/>
  <c r="X55" i="8"/>
  <c r="T55" i="8"/>
  <c r="K55" i="8"/>
  <c r="J55" i="8"/>
  <c r="I55" i="8"/>
  <c r="H55" i="8"/>
  <c r="L55" i="8" s="1"/>
  <c r="G55" i="8"/>
  <c r="F55" i="8"/>
  <c r="T54" i="8"/>
  <c r="X54" i="8" s="1"/>
  <c r="L54" i="8"/>
  <c r="H54" i="8"/>
  <c r="T53" i="8"/>
  <c r="X53" i="8" s="1"/>
  <c r="L53" i="8"/>
  <c r="H53" i="8"/>
  <c r="W52" i="8"/>
  <c r="W56" i="8" s="1"/>
  <c r="V52" i="8"/>
  <c r="V56" i="8" s="1"/>
  <c r="U52" i="8"/>
  <c r="S52" i="8"/>
  <c r="S56" i="8" s="1"/>
  <c r="R52" i="8"/>
  <c r="R56" i="8" s="1"/>
  <c r="K52" i="8"/>
  <c r="J52" i="8"/>
  <c r="I52" i="8"/>
  <c r="G52" i="8"/>
  <c r="F52" i="8"/>
  <c r="H52" i="8" s="1"/>
  <c r="L52" i="8" s="1"/>
  <c r="X51" i="8"/>
  <c r="T51" i="8"/>
  <c r="H51" i="8"/>
  <c r="L51" i="8" s="1"/>
  <c r="X50" i="8"/>
  <c r="T50" i="8"/>
  <c r="H50" i="8"/>
  <c r="L50" i="8" s="1"/>
  <c r="W49" i="8"/>
  <c r="V49" i="8"/>
  <c r="U49" i="8"/>
  <c r="U56" i="8" s="1"/>
  <c r="T49" i="8"/>
  <c r="X49" i="8" s="1"/>
  <c r="S49" i="8"/>
  <c r="R49" i="8"/>
  <c r="L49" i="8"/>
  <c r="H49" i="8"/>
  <c r="X48" i="8"/>
  <c r="T48" i="8"/>
  <c r="L48" i="8"/>
  <c r="H48" i="8"/>
  <c r="X47" i="8"/>
  <c r="T47" i="8"/>
  <c r="K47" i="8"/>
  <c r="J47" i="8"/>
  <c r="I47" i="8"/>
  <c r="H47" i="8"/>
  <c r="L47" i="8" s="1"/>
  <c r="G47" i="8"/>
  <c r="F47" i="8"/>
  <c r="T46" i="8"/>
  <c r="X46" i="8" s="1"/>
  <c r="L46" i="8"/>
  <c r="H46" i="8"/>
  <c r="T45" i="8"/>
  <c r="X45" i="8" s="1"/>
  <c r="L45" i="8"/>
  <c r="H45" i="8"/>
  <c r="T44" i="8"/>
  <c r="X44" i="8" s="1"/>
  <c r="K44" i="8"/>
  <c r="K98" i="8" s="1"/>
  <c r="J44" i="8"/>
  <c r="J98" i="8" s="1"/>
  <c r="I44" i="8"/>
  <c r="I98" i="8" s="1"/>
  <c r="H44" i="8"/>
  <c r="L44" i="8" s="1"/>
  <c r="G44" i="8"/>
  <c r="G98" i="8" s="1"/>
  <c r="F44" i="8"/>
  <c r="F98" i="8" s="1"/>
  <c r="X43" i="8"/>
  <c r="T43" i="8"/>
  <c r="L43" i="8"/>
  <c r="H43" i="8"/>
  <c r="H42" i="8"/>
  <c r="L42" i="8" s="1"/>
  <c r="W41" i="8"/>
  <c r="V41" i="8"/>
  <c r="U41" i="8"/>
  <c r="T41" i="8"/>
  <c r="X41" i="8" s="1"/>
  <c r="S41" i="8"/>
  <c r="R41" i="8"/>
  <c r="L41" i="8"/>
  <c r="H41" i="8"/>
  <c r="X40" i="8"/>
  <c r="T40" i="8"/>
  <c r="T39" i="8"/>
  <c r="X39" i="8" s="1"/>
  <c r="L39" i="8"/>
  <c r="H39" i="8"/>
  <c r="T38" i="8"/>
  <c r="X38" i="8" s="1"/>
  <c r="K38" i="8"/>
  <c r="J38" i="8"/>
  <c r="I38" i="8"/>
  <c r="H38" i="8"/>
  <c r="L38" i="8" s="1"/>
  <c r="G38" i="8"/>
  <c r="F38" i="8"/>
  <c r="X37" i="8"/>
  <c r="T37" i="8"/>
  <c r="L37" i="8"/>
  <c r="H37" i="8"/>
  <c r="W36" i="8"/>
  <c r="V36" i="8"/>
  <c r="U36" i="8"/>
  <c r="T36" i="8"/>
  <c r="X36" i="8" s="1"/>
  <c r="S36" i="8"/>
  <c r="R36" i="8"/>
  <c r="H36" i="8"/>
  <c r="L36" i="8" s="1"/>
  <c r="X35" i="8"/>
  <c r="T35" i="8"/>
  <c r="H35" i="8"/>
  <c r="L35" i="8" s="1"/>
  <c r="X34" i="8"/>
  <c r="T34" i="8"/>
  <c r="H34" i="8"/>
  <c r="L34" i="8" s="1"/>
  <c r="X33" i="8"/>
  <c r="T33" i="8"/>
  <c r="H33" i="8"/>
  <c r="L33" i="8" s="1"/>
  <c r="W32" i="8"/>
  <c r="V32" i="8"/>
  <c r="U32" i="8"/>
  <c r="T32" i="8"/>
  <c r="X32" i="8" s="1"/>
  <c r="S32" i="8"/>
  <c r="R32" i="8"/>
  <c r="L32" i="8"/>
  <c r="H32" i="8"/>
  <c r="X31" i="8"/>
  <c r="T31" i="8"/>
  <c r="L31" i="8"/>
  <c r="H31" i="8"/>
  <c r="X30" i="8"/>
  <c r="T30" i="8"/>
  <c r="K30" i="8"/>
  <c r="J30" i="8"/>
  <c r="I30" i="8"/>
  <c r="H30" i="8"/>
  <c r="L30" i="8" s="1"/>
  <c r="G30" i="8"/>
  <c r="F30" i="8"/>
  <c r="T29" i="8"/>
  <c r="X29" i="8" s="1"/>
  <c r="L29" i="8"/>
  <c r="H29" i="8"/>
  <c r="T28" i="8"/>
  <c r="X28" i="8" s="1"/>
  <c r="L28" i="8"/>
  <c r="H28" i="8"/>
  <c r="T27" i="8"/>
  <c r="X27" i="8" s="1"/>
  <c r="K27" i="8"/>
  <c r="J27" i="8"/>
  <c r="I27" i="8"/>
  <c r="H27" i="8"/>
  <c r="L27" i="8" s="1"/>
  <c r="G27" i="8"/>
  <c r="F27" i="8"/>
  <c r="W26" i="8"/>
  <c r="W42" i="8" s="1"/>
  <c r="V26" i="8"/>
  <c r="U26" i="8"/>
  <c r="T26" i="8"/>
  <c r="X26" i="8" s="1"/>
  <c r="S26" i="8"/>
  <c r="S42" i="8" s="1"/>
  <c r="R26" i="8"/>
  <c r="H26" i="8"/>
  <c r="L26" i="8" s="1"/>
  <c r="X25" i="8"/>
  <c r="T25" i="8"/>
  <c r="H25" i="8"/>
  <c r="L25" i="8" s="1"/>
  <c r="X24" i="8"/>
  <c r="T24" i="8"/>
  <c r="H24" i="8"/>
  <c r="L24" i="8" s="1"/>
  <c r="X23" i="8"/>
  <c r="T23" i="8"/>
  <c r="H23" i="8"/>
  <c r="L23" i="8" s="1"/>
  <c r="X22" i="8"/>
  <c r="T22" i="8"/>
  <c r="K22" i="8"/>
  <c r="K40" i="8" s="1"/>
  <c r="J22" i="8"/>
  <c r="J40" i="8" s="1"/>
  <c r="I22" i="8"/>
  <c r="I40" i="8" s="1"/>
  <c r="U95" i="8" s="1"/>
  <c r="G22" i="8"/>
  <c r="G40" i="8" s="1"/>
  <c r="F22" i="8"/>
  <c r="F40" i="8" s="1"/>
  <c r="X21" i="8"/>
  <c r="T21" i="8"/>
  <c r="L21" i="8"/>
  <c r="H21" i="8"/>
  <c r="W20" i="8"/>
  <c r="V20" i="8"/>
  <c r="V42" i="8" s="1"/>
  <c r="U20" i="8"/>
  <c r="U42" i="8" s="1"/>
  <c r="S20" i="8"/>
  <c r="R20" i="8"/>
  <c r="R42" i="8" s="1"/>
  <c r="L20" i="8"/>
  <c r="H20" i="8"/>
  <c r="T19" i="8"/>
  <c r="X19" i="8" s="1"/>
  <c r="X18" i="8"/>
  <c r="T18" i="8"/>
  <c r="K18" i="8"/>
  <c r="J18" i="8"/>
  <c r="I18" i="8"/>
  <c r="G18" i="8"/>
  <c r="F18" i="8"/>
  <c r="H18" i="8" s="1"/>
  <c r="L18" i="8" s="1"/>
  <c r="X17" i="8"/>
  <c r="T17" i="8"/>
  <c r="H17" i="8"/>
  <c r="L17" i="8" s="1"/>
  <c r="U16" i="8"/>
  <c r="L16" i="8"/>
  <c r="H16" i="8"/>
  <c r="W15" i="8"/>
  <c r="V15" i="8"/>
  <c r="U15" i="8"/>
  <c r="S15" i="8"/>
  <c r="R15" i="8"/>
  <c r="T15" i="8" s="1"/>
  <c r="X15" i="8" s="1"/>
  <c r="L15" i="8"/>
  <c r="H15" i="8"/>
  <c r="T14" i="8"/>
  <c r="X14" i="8" s="1"/>
  <c r="K14" i="8"/>
  <c r="J14" i="8"/>
  <c r="I14" i="8"/>
  <c r="I19" i="8" s="1"/>
  <c r="H14" i="8"/>
  <c r="L14" i="8" s="1"/>
  <c r="G14" i="8"/>
  <c r="F14" i="8"/>
  <c r="X13" i="8"/>
  <c r="T13" i="8"/>
  <c r="L13" i="8"/>
  <c r="H13" i="8"/>
  <c r="X12" i="8"/>
  <c r="T12" i="8"/>
  <c r="L12" i="8"/>
  <c r="H12" i="8"/>
  <c r="W11" i="8"/>
  <c r="W16" i="8" s="1"/>
  <c r="V11" i="8"/>
  <c r="V16" i="8" s="1"/>
  <c r="U11" i="8"/>
  <c r="T11" i="8"/>
  <c r="X11" i="8" s="1"/>
  <c r="S11" i="8"/>
  <c r="S16" i="8" s="1"/>
  <c r="R11" i="8"/>
  <c r="R16" i="8" s="1"/>
  <c r="K11" i="8"/>
  <c r="K19" i="8" s="1"/>
  <c r="J11" i="8"/>
  <c r="J19" i="8" s="1"/>
  <c r="I11" i="8"/>
  <c r="G11" i="8"/>
  <c r="G19" i="8" s="1"/>
  <c r="F11" i="8"/>
  <c r="F19" i="8" s="1"/>
  <c r="H19" i="8" s="1"/>
  <c r="L19" i="8" s="1"/>
  <c r="X10" i="8"/>
  <c r="T10" i="8"/>
  <c r="L10" i="8"/>
  <c r="H10" i="8"/>
  <c r="X9" i="8"/>
  <c r="T9" i="8"/>
  <c r="L9" i="8"/>
  <c r="H9" i="8"/>
  <c r="X8" i="8"/>
  <c r="T8" i="8"/>
  <c r="L8" i="8"/>
  <c r="H8" i="8"/>
  <c r="W7" i="8"/>
  <c r="V7" i="8"/>
  <c r="U7" i="8"/>
  <c r="S7" i="8"/>
  <c r="R7" i="8"/>
  <c r="T7" i="8" s="1"/>
  <c r="X7" i="8" s="1"/>
  <c r="L7" i="8"/>
  <c r="H7" i="8"/>
  <c r="T6" i="8"/>
  <c r="X6" i="8" s="1"/>
  <c r="L6" i="8"/>
  <c r="H6" i="8"/>
  <c r="T5" i="8"/>
  <c r="X5" i="8" s="1"/>
  <c r="X4" i="8"/>
  <c r="T4" i="8"/>
  <c r="T95" i="9" l="1"/>
  <c r="X95" i="9" s="1"/>
  <c r="T16" i="8"/>
  <c r="X16" i="8" s="1"/>
  <c r="T42" i="8"/>
  <c r="X42" i="8" s="1"/>
  <c r="V95" i="8"/>
  <c r="R95" i="8"/>
  <c r="T95" i="8" s="1"/>
  <c r="X95" i="8" s="1"/>
  <c r="H40" i="8"/>
  <c r="L40" i="8" s="1"/>
  <c r="W95" i="8"/>
  <c r="S95" i="8"/>
  <c r="H98" i="8"/>
  <c r="L98" i="8" s="1"/>
  <c r="T56" i="8"/>
  <c r="X56" i="8" s="1"/>
  <c r="T69" i="8"/>
  <c r="X69" i="8" s="1"/>
  <c r="T76" i="8"/>
  <c r="X76" i="8" s="1"/>
  <c r="H11" i="8"/>
  <c r="L11" i="8" s="1"/>
  <c r="H22" i="8"/>
  <c r="L22" i="8" s="1"/>
  <c r="T52" i="8"/>
  <c r="X52" i="8" s="1"/>
  <c r="T73" i="8"/>
  <c r="X73" i="8" s="1"/>
  <c r="X101" i="8"/>
  <c r="T20" i="8"/>
  <c r="X20" i="8" s="1"/>
  <c r="X102" i="7" l="1"/>
  <c r="T102" i="7"/>
  <c r="X101" i="7"/>
  <c r="T101" i="7"/>
  <c r="K97" i="7"/>
  <c r="J97" i="7"/>
  <c r="I97" i="7"/>
  <c r="G97" i="7"/>
  <c r="F97" i="7"/>
  <c r="H97" i="7" s="1"/>
  <c r="L97" i="7" s="1"/>
  <c r="L96" i="7"/>
  <c r="H96" i="7"/>
  <c r="H95" i="7"/>
  <c r="L95" i="7" s="1"/>
  <c r="W94" i="7"/>
  <c r="V94" i="7"/>
  <c r="U94" i="7"/>
  <c r="T94" i="7"/>
  <c r="X94" i="7" s="1"/>
  <c r="S94" i="7"/>
  <c r="R94" i="7"/>
  <c r="L94" i="7"/>
  <c r="H94" i="7"/>
  <c r="X93" i="7"/>
  <c r="T93" i="7"/>
  <c r="L93" i="7"/>
  <c r="H93" i="7"/>
  <c r="X92" i="7"/>
  <c r="T92" i="7"/>
  <c r="K92" i="7"/>
  <c r="J92" i="7"/>
  <c r="I92" i="7"/>
  <c r="H92" i="7"/>
  <c r="L92" i="7" s="1"/>
  <c r="G92" i="7"/>
  <c r="F92" i="7"/>
  <c r="T91" i="7"/>
  <c r="X91" i="7" s="1"/>
  <c r="L91" i="7"/>
  <c r="H91" i="7"/>
  <c r="W90" i="7"/>
  <c r="U90" i="7"/>
  <c r="S90" i="7"/>
  <c r="L90" i="7"/>
  <c r="H90" i="7"/>
  <c r="W89" i="7"/>
  <c r="V89" i="7"/>
  <c r="V90" i="7" s="1"/>
  <c r="U89" i="7"/>
  <c r="T89" i="7"/>
  <c r="X89" i="7" s="1"/>
  <c r="S89" i="7"/>
  <c r="R89" i="7"/>
  <c r="R90" i="7" s="1"/>
  <c r="T90" i="7" s="1"/>
  <c r="X90" i="7" s="1"/>
  <c r="H89" i="7"/>
  <c r="L89" i="7" s="1"/>
  <c r="X88" i="7"/>
  <c r="T88" i="7"/>
  <c r="H88" i="7"/>
  <c r="L88" i="7" s="1"/>
  <c r="X87" i="7"/>
  <c r="T87" i="7"/>
  <c r="K87" i="7"/>
  <c r="J87" i="7"/>
  <c r="I87" i="7"/>
  <c r="G87" i="7"/>
  <c r="F87" i="7"/>
  <c r="H87" i="7" s="1"/>
  <c r="L87" i="7" s="1"/>
  <c r="X86" i="7"/>
  <c r="T86" i="7"/>
  <c r="L86" i="7"/>
  <c r="H86" i="7"/>
  <c r="X85" i="7"/>
  <c r="T85" i="7"/>
  <c r="L85" i="7"/>
  <c r="H85" i="7"/>
  <c r="X84" i="7"/>
  <c r="T84" i="7"/>
  <c r="L84" i="7"/>
  <c r="H84" i="7"/>
  <c r="X83" i="7"/>
  <c r="T83" i="7"/>
  <c r="K83" i="7"/>
  <c r="J83" i="7"/>
  <c r="I83" i="7"/>
  <c r="H83" i="7"/>
  <c r="L83" i="7" s="1"/>
  <c r="G83" i="7"/>
  <c r="F83" i="7"/>
  <c r="T82" i="7"/>
  <c r="X82" i="7" s="1"/>
  <c r="H82" i="7"/>
  <c r="L82" i="7" s="1"/>
  <c r="T81" i="7"/>
  <c r="X81" i="7" s="1"/>
  <c r="H81" i="7"/>
  <c r="L81" i="7" s="1"/>
  <c r="T80" i="7"/>
  <c r="X80" i="7" s="1"/>
  <c r="H80" i="7"/>
  <c r="L80" i="7" s="1"/>
  <c r="T79" i="7"/>
  <c r="X79" i="7" s="1"/>
  <c r="K79" i="7"/>
  <c r="J79" i="7"/>
  <c r="I79" i="7"/>
  <c r="G79" i="7"/>
  <c r="H79" i="7" s="1"/>
  <c r="L79" i="7" s="1"/>
  <c r="F79" i="7"/>
  <c r="X78" i="7"/>
  <c r="T78" i="7"/>
  <c r="L78" i="7"/>
  <c r="H78" i="7"/>
  <c r="X77" i="7"/>
  <c r="T77" i="7"/>
  <c r="L77" i="7"/>
  <c r="H77" i="7"/>
  <c r="S76" i="7"/>
  <c r="K76" i="7"/>
  <c r="J76" i="7"/>
  <c r="I76" i="7"/>
  <c r="G76" i="7"/>
  <c r="F76" i="7"/>
  <c r="H76" i="7" s="1"/>
  <c r="L76" i="7" s="1"/>
  <c r="X75" i="7"/>
  <c r="T75" i="7"/>
  <c r="L75" i="7"/>
  <c r="H75" i="7"/>
  <c r="X74" i="7"/>
  <c r="T74" i="7"/>
  <c r="L74" i="7"/>
  <c r="H74" i="7"/>
  <c r="W73" i="7"/>
  <c r="W76" i="7" s="1"/>
  <c r="V73" i="7"/>
  <c r="V76" i="7" s="1"/>
  <c r="U73" i="7"/>
  <c r="U76" i="7" s="1"/>
  <c r="S73" i="7"/>
  <c r="R73" i="7"/>
  <c r="R76" i="7" s="1"/>
  <c r="T76" i="7" s="1"/>
  <c r="X76" i="7" s="1"/>
  <c r="L73" i="7"/>
  <c r="H73" i="7"/>
  <c r="T72" i="7"/>
  <c r="X72" i="7" s="1"/>
  <c r="K72" i="7"/>
  <c r="J72" i="7"/>
  <c r="I72" i="7"/>
  <c r="H72" i="7"/>
  <c r="L72" i="7" s="1"/>
  <c r="G72" i="7"/>
  <c r="F72" i="7"/>
  <c r="X71" i="7"/>
  <c r="T71" i="7"/>
  <c r="L71" i="7"/>
  <c r="H71" i="7"/>
  <c r="X70" i="7"/>
  <c r="T70" i="7"/>
  <c r="L70" i="7"/>
  <c r="H70" i="7"/>
  <c r="K69" i="7"/>
  <c r="J69" i="7"/>
  <c r="I69" i="7"/>
  <c r="G69" i="7"/>
  <c r="F69" i="7"/>
  <c r="H69" i="7" s="1"/>
  <c r="L69" i="7" s="1"/>
  <c r="W68" i="7"/>
  <c r="V68" i="7"/>
  <c r="U68" i="7"/>
  <c r="S68" i="7"/>
  <c r="R68" i="7"/>
  <c r="T68" i="7" s="1"/>
  <c r="X68" i="7" s="1"/>
  <c r="H68" i="7"/>
  <c r="L68" i="7" s="1"/>
  <c r="T67" i="7"/>
  <c r="X67" i="7" s="1"/>
  <c r="H67" i="7"/>
  <c r="L67" i="7" s="1"/>
  <c r="T66" i="7"/>
  <c r="X66" i="7" s="1"/>
  <c r="H66" i="7"/>
  <c r="L66" i="7" s="1"/>
  <c r="T65" i="7"/>
  <c r="X65" i="7" s="1"/>
  <c r="K65" i="7"/>
  <c r="J65" i="7"/>
  <c r="I65" i="7"/>
  <c r="G65" i="7"/>
  <c r="H65" i="7" s="1"/>
  <c r="L65" i="7" s="1"/>
  <c r="F65" i="7"/>
  <c r="X64" i="7"/>
  <c r="T64" i="7"/>
  <c r="L64" i="7"/>
  <c r="H64" i="7"/>
  <c r="W63" i="7"/>
  <c r="W69" i="7" s="1"/>
  <c r="V63" i="7"/>
  <c r="V69" i="7" s="1"/>
  <c r="U63" i="7"/>
  <c r="U69" i="7" s="1"/>
  <c r="T63" i="7"/>
  <c r="X63" i="7" s="1"/>
  <c r="S63" i="7"/>
  <c r="S69" i="7" s="1"/>
  <c r="R63" i="7"/>
  <c r="R69" i="7" s="1"/>
  <c r="T69" i="7" s="1"/>
  <c r="X69" i="7" s="1"/>
  <c r="H63" i="7"/>
  <c r="L63" i="7" s="1"/>
  <c r="T62" i="7"/>
  <c r="X62" i="7" s="1"/>
  <c r="H62" i="7"/>
  <c r="L62" i="7" s="1"/>
  <c r="T61" i="7"/>
  <c r="X61" i="7" s="1"/>
  <c r="K61" i="7"/>
  <c r="J61" i="7"/>
  <c r="I61" i="7"/>
  <c r="G61" i="7"/>
  <c r="F61" i="7"/>
  <c r="H61" i="7" s="1"/>
  <c r="L61" i="7" s="1"/>
  <c r="W60" i="7"/>
  <c r="V60" i="7"/>
  <c r="U60" i="7"/>
  <c r="S60" i="7"/>
  <c r="R60" i="7"/>
  <c r="T60" i="7" s="1"/>
  <c r="X60" i="7" s="1"/>
  <c r="H60" i="7"/>
  <c r="L60" i="7" s="1"/>
  <c r="T59" i="7"/>
  <c r="X59" i="7" s="1"/>
  <c r="H59" i="7"/>
  <c r="L59" i="7" s="1"/>
  <c r="T58" i="7"/>
  <c r="X58" i="7" s="1"/>
  <c r="K58" i="7"/>
  <c r="J58" i="7"/>
  <c r="I58" i="7"/>
  <c r="H58" i="7"/>
  <c r="L58" i="7" s="1"/>
  <c r="G58" i="7"/>
  <c r="F58" i="7"/>
  <c r="X57" i="7"/>
  <c r="T57" i="7"/>
  <c r="L57" i="7"/>
  <c r="H57" i="7"/>
  <c r="H56" i="7"/>
  <c r="L56" i="7" s="1"/>
  <c r="X55" i="7"/>
  <c r="T55" i="7"/>
  <c r="K55" i="7"/>
  <c r="J55" i="7"/>
  <c r="I55" i="7"/>
  <c r="G55" i="7"/>
  <c r="F55" i="7"/>
  <c r="H55" i="7" s="1"/>
  <c r="L55" i="7" s="1"/>
  <c r="X54" i="7"/>
  <c r="T54" i="7"/>
  <c r="L54" i="7"/>
  <c r="H54" i="7"/>
  <c r="X53" i="7"/>
  <c r="T53" i="7"/>
  <c r="L53" i="7"/>
  <c r="H53" i="7"/>
  <c r="W52" i="7"/>
  <c r="W56" i="7" s="1"/>
  <c r="V52" i="7"/>
  <c r="V56" i="7" s="1"/>
  <c r="U52" i="7"/>
  <c r="U56" i="7" s="1"/>
  <c r="S52" i="7"/>
  <c r="R52" i="7"/>
  <c r="R56" i="7" s="1"/>
  <c r="T56" i="7" s="1"/>
  <c r="X56" i="7" s="1"/>
  <c r="K52" i="7"/>
  <c r="J52" i="7"/>
  <c r="I52" i="7"/>
  <c r="G52" i="7"/>
  <c r="H52" i="7" s="1"/>
  <c r="L52" i="7" s="1"/>
  <c r="F52" i="7"/>
  <c r="X51" i="7"/>
  <c r="T51" i="7"/>
  <c r="L51" i="7"/>
  <c r="H51" i="7"/>
  <c r="X50" i="7"/>
  <c r="T50" i="7"/>
  <c r="L50" i="7"/>
  <c r="H50" i="7"/>
  <c r="W49" i="7"/>
  <c r="V49" i="7"/>
  <c r="U49" i="7"/>
  <c r="T49" i="7"/>
  <c r="X49" i="7" s="1"/>
  <c r="S49" i="7"/>
  <c r="S56" i="7" s="1"/>
  <c r="R49" i="7"/>
  <c r="H49" i="7"/>
  <c r="L49" i="7" s="1"/>
  <c r="T48" i="7"/>
  <c r="X48" i="7" s="1"/>
  <c r="H48" i="7"/>
  <c r="L48" i="7" s="1"/>
  <c r="T47" i="7"/>
  <c r="X47" i="7" s="1"/>
  <c r="K47" i="7"/>
  <c r="J47" i="7"/>
  <c r="I47" i="7"/>
  <c r="G47" i="7"/>
  <c r="F47" i="7"/>
  <c r="H47" i="7" s="1"/>
  <c r="L47" i="7" s="1"/>
  <c r="X46" i="7"/>
  <c r="T46" i="7"/>
  <c r="L46" i="7"/>
  <c r="H46" i="7"/>
  <c r="X45" i="7"/>
  <c r="T45" i="7"/>
  <c r="L45" i="7"/>
  <c r="H45" i="7"/>
  <c r="X44" i="7"/>
  <c r="T44" i="7"/>
  <c r="K44" i="7"/>
  <c r="K98" i="7" s="1"/>
  <c r="J44" i="7"/>
  <c r="J98" i="7" s="1"/>
  <c r="I44" i="7"/>
  <c r="I98" i="7" s="1"/>
  <c r="H44" i="7"/>
  <c r="L44" i="7" s="1"/>
  <c r="G44" i="7"/>
  <c r="G98" i="7" s="1"/>
  <c r="F44" i="7"/>
  <c r="F98" i="7" s="1"/>
  <c r="T43" i="7"/>
  <c r="X43" i="7" s="1"/>
  <c r="H43" i="7"/>
  <c r="L43" i="7" s="1"/>
  <c r="L42" i="7"/>
  <c r="H42" i="7"/>
  <c r="W41" i="7"/>
  <c r="V41" i="7"/>
  <c r="U41" i="7"/>
  <c r="T41" i="7"/>
  <c r="X41" i="7" s="1"/>
  <c r="S41" i="7"/>
  <c r="R41" i="7"/>
  <c r="H41" i="7"/>
  <c r="L41" i="7" s="1"/>
  <c r="X40" i="7"/>
  <c r="T40" i="7"/>
  <c r="X39" i="7"/>
  <c r="T39" i="7"/>
  <c r="L39" i="7"/>
  <c r="H39" i="7"/>
  <c r="X38" i="7"/>
  <c r="T38" i="7"/>
  <c r="K38" i="7"/>
  <c r="J38" i="7"/>
  <c r="I38" i="7"/>
  <c r="H38" i="7"/>
  <c r="L38" i="7" s="1"/>
  <c r="G38" i="7"/>
  <c r="F38" i="7"/>
  <c r="T37" i="7"/>
  <c r="X37" i="7" s="1"/>
  <c r="L37" i="7"/>
  <c r="H37" i="7"/>
  <c r="W36" i="7"/>
  <c r="V36" i="7"/>
  <c r="U36" i="7"/>
  <c r="S36" i="7"/>
  <c r="R36" i="7"/>
  <c r="T36" i="7" s="1"/>
  <c r="X36" i="7" s="1"/>
  <c r="L36" i="7"/>
  <c r="H36" i="7"/>
  <c r="X35" i="7"/>
  <c r="T35" i="7"/>
  <c r="L35" i="7"/>
  <c r="H35" i="7"/>
  <c r="X34" i="7"/>
  <c r="T34" i="7"/>
  <c r="L34" i="7"/>
  <c r="H34" i="7"/>
  <c r="X33" i="7"/>
  <c r="T33" i="7"/>
  <c r="L33" i="7"/>
  <c r="H33" i="7"/>
  <c r="W32" i="7"/>
  <c r="V32" i="7"/>
  <c r="U32" i="7"/>
  <c r="T32" i="7"/>
  <c r="X32" i="7" s="1"/>
  <c r="S32" i="7"/>
  <c r="R32" i="7"/>
  <c r="H32" i="7"/>
  <c r="L32" i="7" s="1"/>
  <c r="T31" i="7"/>
  <c r="X31" i="7" s="1"/>
  <c r="H31" i="7"/>
  <c r="L31" i="7" s="1"/>
  <c r="T30" i="7"/>
  <c r="X30" i="7" s="1"/>
  <c r="K30" i="7"/>
  <c r="K40" i="7" s="1"/>
  <c r="J30" i="7"/>
  <c r="I30" i="7"/>
  <c r="G30" i="7"/>
  <c r="G40" i="7" s="1"/>
  <c r="F30" i="7"/>
  <c r="H30" i="7" s="1"/>
  <c r="L30" i="7" s="1"/>
  <c r="X29" i="7"/>
  <c r="T29" i="7"/>
  <c r="L29" i="7"/>
  <c r="H29" i="7"/>
  <c r="X28" i="7"/>
  <c r="T28" i="7"/>
  <c r="L28" i="7"/>
  <c r="H28" i="7"/>
  <c r="X27" i="7"/>
  <c r="T27" i="7"/>
  <c r="K27" i="7"/>
  <c r="J27" i="7"/>
  <c r="I27" i="7"/>
  <c r="H27" i="7"/>
  <c r="L27" i="7" s="1"/>
  <c r="G27" i="7"/>
  <c r="F27" i="7"/>
  <c r="W26" i="7"/>
  <c r="W42" i="7" s="1"/>
  <c r="V26" i="7"/>
  <c r="U26" i="7"/>
  <c r="S26" i="7"/>
  <c r="S42" i="7" s="1"/>
  <c r="R26" i="7"/>
  <c r="T26" i="7" s="1"/>
  <c r="X26" i="7" s="1"/>
  <c r="L26" i="7"/>
  <c r="H26" i="7"/>
  <c r="X25" i="7"/>
  <c r="T25" i="7"/>
  <c r="L25" i="7"/>
  <c r="H25" i="7"/>
  <c r="X24" i="7"/>
  <c r="T24" i="7"/>
  <c r="L24" i="7"/>
  <c r="H24" i="7"/>
  <c r="X23" i="7"/>
  <c r="T23" i="7"/>
  <c r="L23" i="7"/>
  <c r="H23" i="7"/>
  <c r="X22" i="7"/>
  <c r="T22" i="7"/>
  <c r="K22" i="7"/>
  <c r="J22" i="7"/>
  <c r="J40" i="7" s="1"/>
  <c r="I22" i="7"/>
  <c r="I40" i="7" s="1"/>
  <c r="G22" i="7"/>
  <c r="F22" i="7"/>
  <c r="F40" i="7" s="1"/>
  <c r="T21" i="7"/>
  <c r="X21" i="7" s="1"/>
  <c r="H21" i="7"/>
  <c r="L21" i="7" s="1"/>
  <c r="W20" i="7"/>
  <c r="V20" i="7"/>
  <c r="V42" i="7" s="1"/>
  <c r="U20" i="7"/>
  <c r="U42" i="7" s="1"/>
  <c r="S20" i="7"/>
  <c r="T20" i="7" s="1"/>
  <c r="X20" i="7" s="1"/>
  <c r="R20" i="7"/>
  <c r="R42" i="7" s="1"/>
  <c r="T42" i="7" s="1"/>
  <c r="X42" i="7" s="1"/>
  <c r="L20" i="7"/>
  <c r="H20" i="7"/>
  <c r="X19" i="7"/>
  <c r="T19" i="7"/>
  <c r="T18" i="7"/>
  <c r="X18" i="7" s="1"/>
  <c r="K18" i="7"/>
  <c r="J18" i="7"/>
  <c r="I18" i="7"/>
  <c r="H18" i="7"/>
  <c r="L18" i="7" s="1"/>
  <c r="G18" i="7"/>
  <c r="F18" i="7"/>
  <c r="X17" i="7"/>
  <c r="T17" i="7"/>
  <c r="L17" i="7"/>
  <c r="H17" i="7"/>
  <c r="H16" i="7"/>
  <c r="L16" i="7" s="1"/>
  <c r="W15" i="7"/>
  <c r="V15" i="7"/>
  <c r="U15" i="7"/>
  <c r="T15" i="7"/>
  <c r="X15" i="7" s="1"/>
  <c r="S15" i="7"/>
  <c r="R15" i="7"/>
  <c r="L15" i="7"/>
  <c r="H15" i="7"/>
  <c r="X14" i="7"/>
  <c r="T14" i="7"/>
  <c r="K14" i="7"/>
  <c r="J14" i="7"/>
  <c r="I14" i="7"/>
  <c r="H14" i="7"/>
  <c r="L14" i="7" s="1"/>
  <c r="G14" i="7"/>
  <c r="F14" i="7"/>
  <c r="T13" i="7"/>
  <c r="X13" i="7" s="1"/>
  <c r="L13" i="7"/>
  <c r="H13" i="7"/>
  <c r="T12" i="7"/>
  <c r="X12" i="7" s="1"/>
  <c r="L12" i="7"/>
  <c r="H12" i="7"/>
  <c r="W11" i="7"/>
  <c r="W16" i="7" s="1"/>
  <c r="V11" i="7"/>
  <c r="V16" i="7" s="1"/>
  <c r="U11" i="7"/>
  <c r="U16" i="7" s="1"/>
  <c r="S11" i="7"/>
  <c r="S16" i="7" s="1"/>
  <c r="R11" i="7"/>
  <c r="R16" i="7" s="1"/>
  <c r="T16" i="7" s="1"/>
  <c r="K11" i="7"/>
  <c r="K19" i="7" s="1"/>
  <c r="J11" i="7"/>
  <c r="J19" i="7" s="1"/>
  <c r="I11" i="7"/>
  <c r="I19" i="7" s="1"/>
  <c r="G11" i="7"/>
  <c r="G19" i="7" s="1"/>
  <c r="F11" i="7"/>
  <c r="F19" i="7" s="1"/>
  <c r="H19" i="7" s="1"/>
  <c r="L19" i="7" s="1"/>
  <c r="X10" i="7"/>
  <c r="T10" i="7"/>
  <c r="H10" i="7"/>
  <c r="L10" i="7" s="1"/>
  <c r="X9" i="7"/>
  <c r="T9" i="7"/>
  <c r="H9" i="7"/>
  <c r="L9" i="7" s="1"/>
  <c r="X8" i="7"/>
  <c r="T8" i="7"/>
  <c r="H8" i="7"/>
  <c r="L8" i="7" s="1"/>
  <c r="W7" i="7"/>
  <c r="V7" i="7"/>
  <c r="U7" i="7"/>
  <c r="T7" i="7"/>
  <c r="X7" i="7" s="1"/>
  <c r="S7" i="7"/>
  <c r="R7" i="7"/>
  <c r="L7" i="7"/>
  <c r="H7" i="7"/>
  <c r="X6" i="7"/>
  <c r="T6" i="7"/>
  <c r="L6" i="7"/>
  <c r="H6" i="7"/>
  <c r="X5" i="7"/>
  <c r="T5" i="7"/>
  <c r="X4" i="7"/>
  <c r="T4" i="7"/>
  <c r="X16" i="7" l="1"/>
  <c r="U95" i="7"/>
  <c r="W95" i="7"/>
  <c r="V95" i="7"/>
  <c r="S95" i="7"/>
  <c r="R95" i="7"/>
  <c r="T95" i="7" s="1"/>
  <c r="H40" i="7"/>
  <c r="L40" i="7" s="1"/>
  <c r="H98" i="7"/>
  <c r="L98" i="7" s="1"/>
  <c r="T11" i="7"/>
  <c r="X11" i="7" s="1"/>
  <c r="H11" i="7"/>
  <c r="L11" i="7" s="1"/>
  <c r="H22" i="7"/>
  <c r="L22" i="7" s="1"/>
  <c r="T52" i="7"/>
  <c r="X52" i="7" s="1"/>
  <c r="T73" i="7"/>
  <c r="X73" i="7" s="1"/>
  <c r="X95" i="7" l="1"/>
  <c r="T102" i="6" l="1"/>
  <c r="X102" i="6" s="1"/>
  <c r="T101" i="6"/>
  <c r="K97" i="6"/>
  <c r="J97" i="6"/>
  <c r="I97" i="6"/>
  <c r="H97" i="6"/>
  <c r="L97" i="6" s="1"/>
  <c r="G97" i="6"/>
  <c r="F97" i="6"/>
  <c r="H96" i="6"/>
  <c r="L96" i="6" s="1"/>
  <c r="L95" i="6"/>
  <c r="H95" i="6"/>
  <c r="W94" i="6"/>
  <c r="V94" i="6"/>
  <c r="U94" i="6"/>
  <c r="S94" i="6"/>
  <c r="R94" i="6"/>
  <c r="T94" i="6" s="1"/>
  <c r="H94" i="6"/>
  <c r="L94" i="6" s="1"/>
  <c r="T93" i="6"/>
  <c r="X93" i="6" s="1"/>
  <c r="H93" i="6"/>
  <c r="L93" i="6" s="1"/>
  <c r="T92" i="6"/>
  <c r="X92" i="6" s="1"/>
  <c r="K92" i="6"/>
  <c r="J92" i="6"/>
  <c r="I92" i="6"/>
  <c r="G92" i="6"/>
  <c r="F92" i="6"/>
  <c r="H92" i="6" s="1"/>
  <c r="L92" i="6" s="1"/>
  <c r="X91" i="6"/>
  <c r="T91" i="6"/>
  <c r="H91" i="6"/>
  <c r="L91" i="6" s="1"/>
  <c r="T90" i="6"/>
  <c r="X90" i="6" s="1"/>
  <c r="H90" i="6"/>
  <c r="L90" i="6" s="1"/>
  <c r="W89" i="6"/>
  <c r="W90" i="6" s="1"/>
  <c r="V89" i="6"/>
  <c r="V90" i="6" s="1"/>
  <c r="U89" i="6"/>
  <c r="U90" i="6" s="1"/>
  <c r="S89" i="6"/>
  <c r="S90" i="6" s="1"/>
  <c r="R89" i="6"/>
  <c r="R90" i="6" s="1"/>
  <c r="L89" i="6"/>
  <c r="H89" i="6"/>
  <c r="T88" i="6"/>
  <c r="X88" i="6" s="1"/>
  <c r="L88" i="6"/>
  <c r="H88" i="6"/>
  <c r="T87" i="6"/>
  <c r="X87" i="6" s="1"/>
  <c r="K87" i="6"/>
  <c r="J87" i="6"/>
  <c r="I87" i="6"/>
  <c r="H87" i="6"/>
  <c r="L87" i="6" s="1"/>
  <c r="G87" i="6"/>
  <c r="F87" i="6"/>
  <c r="T86" i="6"/>
  <c r="X86" i="6" s="1"/>
  <c r="H86" i="6"/>
  <c r="L86" i="6" s="1"/>
  <c r="T85" i="6"/>
  <c r="X85" i="6" s="1"/>
  <c r="H85" i="6"/>
  <c r="L85" i="6" s="1"/>
  <c r="T84" i="6"/>
  <c r="X84" i="6" s="1"/>
  <c r="H84" i="6"/>
  <c r="L84" i="6" s="1"/>
  <c r="T83" i="6"/>
  <c r="X83" i="6" s="1"/>
  <c r="K83" i="6"/>
  <c r="J83" i="6"/>
  <c r="I83" i="6"/>
  <c r="G83" i="6"/>
  <c r="F83" i="6"/>
  <c r="H83" i="6" s="1"/>
  <c r="L83" i="6" s="1"/>
  <c r="X82" i="6"/>
  <c r="T82" i="6"/>
  <c r="H82" i="6"/>
  <c r="L82" i="6" s="1"/>
  <c r="X81" i="6"/>
  <c r="T81" i="6"/>
  <c r="H81" i="6"/>
  <c r="L81" i="6" s="1"/>
  <c r="X80" i="6"/>
  <c r="T80" i="6"/>
  <c r="H80" i="6"/>
  <c r="L80" i="6" s="1"/>
  <c r="X79" i="6"/>
  <c r="T79" i="6"/>
  <c r="K79" i="6"/>
  <c r="J79" i="6"/>
  <c r="I79" i="6"/>
  <c r="G79" i="6"/>
  <c r="F79" i="6"/>
  <c r="H79" i="6" s="1"/>
  <c r="T78" i="6"/>
  <c r="X78" i="6" s="1"/>
  <c r="H78" i="6"/>
  <c r="L78" i="6" s="1"/>
  <c r="T77" i="6"/>
  <c r="X77" i="6" s="1"/>
  <c r="H77" i="6"/>
  <c r="L77" i="6" s="1"/>
  <c r="V76" i="6"/>
  <c r="U76" i="6"/>
  <c r="R76" i="6"/>
  <c r="K76" i="6"/>
  <c r="J76" i="6"/>
  <c r="I76" i="6"/>
  <c r="H76" i="6"/>
  <c r="L76" i="6" s="1"/>
  <c r="G76" i="6"/>
  <c r="F76" i="6"/>
  <c r="T75" i="6"/>
  <c r="X75" i="6" s="1"/>
  <c r="H75" i="6"/>
  <c r="L75" i="6" s="1"/>
  <c r="T74" i="6"/>
  <c r="X74" i="6" s="1"/>
  <c r="H74" i="6"/>
  <c r="L74" i="6" s="1"/>
  <c r="W73" i="6"/>
  <c r="W76" i="6" s="1"/>
  <c r="V73" i="6"/>
  <c r="U73" i="6"/>
  <c r="S73" i="6"/>
  <c r="R73" i="6"/>
  <c r="H73" i="6"/>
  <c r="L73" i="6" s="1"/>
  <c r="X72" i="6"/>
  <c r="T72" i="6"/>
  <c r="K72" i="6"/>
  <c r="J72" i="6"/>
  <c r="I72" i="6"/>
  <c r="G72" i="6"/>
  <c r="F72" i="6"/>
  <c r="H72" i="6" s="1"/>
  <c r="T71" i="6"/>
  <c r="X71" i="6" s="1"/>
  <c r="H71" i="6"/>
  <c r="L71" i="6" s="1"/>
  <c r="T70" i="6"/>
  <c r="X70" i="6" s="1"/>
  <c r="H70" i="6"/>
  <c r="L70" i="6" s="1"/>
  <c r="U69" i="6"/>
  <c r="K69" i="6"/>
  <c r="J69" i="6"/>
  <c r="I69" i="6"/>
  <c r="H69" i="6"/>
  <c r="L69" i="6" s="1"/>
  <c r="G69" i="6"/>
  <c r="F69" i="6"/>
  <c r="W68" i="6"/>
  <c r="V68" i="6"/>
  <c r="U68" i="6"/>
  <c r="S68" i="6"/>
  <c r="T68" i="6" s="1"/>
  <c r="X68" i="6" s="1"/>
  <c r="R68" i="6"/>
  <c r="H68" i="6"/>
  <c r="L68" i="6" s="1"/>
  <c r="X67" i="6"/>
  <c r="T67" i="6"/>
  <c r="H67" i="6"/>
  <c r="L67" i="6" s="1"/>
  <c r="X66" i="6"/>
  <c r="T66" i="6"/>
  <c r="H66" i="6"/>
  <c r="L66" i="6" s="1"/>
  <c r="X65" i="6"/>
  <c r="T65" i="6"/>
  <c r="K65" i="6"/>
  <c r="J65" i="6"/>
  <c r="I65" i="6"/>
  <c r="G65" i="6"/>
  <c r="F65" i="6"/>
  <c r="H65" i="6" s="1"/>
  <c r="T64" i="6"/>
  <c r="X64" i="6" s="1"/>
  <c r="H64" i="6"/>
  <c r="L64" i="6" s="1"/>
  <c r="W63" i="6"/>
  <c r="W69" i="6" s="1"/>
  <c r="V63" i="6"/>
  <c r="V69" i="6" s="1"/>
  <c r="U63" i="6"/>
  <c r="S63" i="6"/>
  <c r="S69" i="6" s="1"/>
  <c r="R63" i="6"/>
  <c r="T63" i="6" s="1"/>
  <c r="X63" i="6" s="1"/>
  <c r="L63" i="6"/>
  <c r="H63" i="6"/>
  <c r="T62" i="6"/>
  <c r="X62" i="6" s="1"/>
  <c r="L62" i="6"/>
  <c r="H62" i="6"/>
  <c r="T61" i="6"/>
  <c r="X61" i="6" s="1"/>
  <c r="K61" i="6"/>
  <c r="J61" i="6"/>
  <c r="I61" i="6"/>
  <c r="H61" i="6"/>
  <c r="L61" i="6" s="1"/>
  <c r="G61" i="6"/>
  <c r="F61" i="6"/>
  <c r="W60" i="6"/>
  <c r="V60" i="6"/>
  <c r="U60" i="6"/>
  <c r="S60" i="6"/>
  <c r="T60" i="6" s="1"/>
  <c r="X60" i="6" s="1"/>
  <c r="R60" i="6"/>
  <c r="H60" i="6"/>
  <c r="L60" i="6" s="1"/>
  <c r="X59" i="6"/>
  <c r="T59" i="6"/>
  <c r="H59" i="6"/>
  <c r="L59" i="6" s="1"/>
  <c r="X58" i="6"/>
  <c r="T58" i="6"/>
  <c r="K58" i="6"/>
  <c r="J58" i="6"/>
  <c r="I58" i="6"/>
  <c r="G58" i="6"/>
  <c r="F58" i="6"/>
  <c r="H58" i="6" s="1"/>
  <c r="T57" i="6"/>
  <c r="X57" i="6" s="1"/>
  <c r="H57" i="6"/>
  <c r="L57" i="6" s="1"/>
  <c r="U56" i="6"/>
  <c r="L56" i="6"/>
  <c r="H56" i="6"/>
  <c r="T55" i="6"/>
  <c r="X55" i="6" s="1"/>
  <c r="K55" i="6"/>
  <c r="J55" i="6"/>
  <c r="I55" i="6"/>
  <c r="H55" i="6"/>
  <c r="L55" i="6" s="1"/>
  <c r="G55" i="6"/>
  <c r="F55" i="6"/>
  <c r="T54" i="6"/>
  <c r="X54" i="6" s="1"/>
  <c r="H54" i="6"/>
  <c r="L54" i="6" s="1"/>
  <c r="T53" i="6"/>
  <c r="X53" i="6" s="1"/>
  <c r="H53" i="6"/>
  <c r="L53" i="6" s="1"/>
  <c r="W52" i="6"/>
  <c r="W56" i="6" s="1"/>
  <c r="V52" i="6"/>
  <c r="U52" i="6"/>
  <c r="S52" i="6"/>
  <c r="R52" i="6"/>
  <c r="K52" i="6"/>
  <c r="J52" i="6"/>
  <c r="I52" i="6"/>
  <c r="G52" i="6"/>
  <c r="F52" i="6"/>
  <c r="H52" i="6" s="1"/>
  <c r="L52" i="6" s="1"/>
  <c r="T51" i="6"/>
  <c r="X51" i="6" s="1"/>
  <c r="H51" i="6"/>
  <c r="L51" i="6" s="1"/>
  <c r="T50" i="6"/>
  <c r="X50" i="6" s="1"/>
  <c r="H50" i="6"/>
  <c r="L50" i="6" s="1"/>
  <c r="W49" i="6"/>
  <c r="V49" i="6"/>
  <c r="V56" i="6" s="1"/>
  <c r="U49" i="6"/>
  <c r="S49" i="6"/>
  <c r="R49" i="6"/>
  <c r="T49" i="6" s="1"/>
  <c r="L49" i="6"/>
  <c r="H49" i="6"/>
  <c r="T48" i="6"/>
  <c r="X48" i="6" s="1"/>
  <c r="L48" i="6"/>
  <c r="H48" i="6"/>
  <c r="T47" i="6"/>
  <c r="X47" i="6" s="1"/>
  <c r="K47" i="6"/>
  <c r="J47" i="6"/>
  <c r="I47" i="6"/>
  <c r="H47" i="6"/>
  <c r="L47" i="6" s="1"/>
  <c r="G47" i="6"/>
  <c r="F47" i="6"/>
  <c r="T46" i="6"/>
  <c r="X46" i="6" s="1"/>
  <c r="H46" i="6"/>
  <c r="L46" i="6" s="1"/>
  <c r="T45" i="6"/>
  <c r="X45" i="6" s="1"/>
  <c r="H45" i="6"/>
  <c r="L45" i="6" s="1"/>
  <c r="T44" i="6"/>
  <c r="X44" i="6" s="1"/>
  <c r="K44" i="6"/>
  <c r="K98" i="6" s="1"/>
  <c r="J44" i="6"/>
  <c r="I44" i="6"/>
  <c r="I98" i="6" s="1"/>
  <c r="G44" i="6"/>
  <c r="G98" i="6" s="1"/>
  <c r="F44" i="6"/>
  <c r="H44" i="6" s="1"/>
  <c r="L44" i="6" s="1"/>
  <c r="X43" i="6"/>
  <c r="T43" i="6"/>
  <c r="H43" i="6"/>
  <c r="L43" i="6" s="1"/>
  <c r="H42" i="6"/>
  <c r="L42" i="6" s="1"/>
  <c r="W41" i="6"/>
  <c r="V41" i="6"/>
  <c r="U41" i="6"/>
  <c r="S41" i="6"/>
  <c r="R41" i="6"/>
  <c r="T41" i="6" s="1"/>
  <c r="X41" i="6" s="1"/>
  <c r="L41" i="6"/>
  <c r="H41" i="6"/>
  <c r="T40" i="6"/>
  <c r="X40" i="6" s="1"/>
  <c r="T39" i="6"/>
  <c r="X39" i="6" s="1"/>
  <c r="H39" i="6"/>
  <c r="L39" i="6" s="1"/>
  <c r="T38" i="6"/>
  <c r="X38" i="6" s="1"/>
  <c r="K38" i="6"/>
  <c r="J38" i="6"/>
  <c r="I38" i="6"/>
  <c r="G38" i="6"/>
  <c r="F38" i="6"/>
  <c r="H38" i="6" s="1"/>
  <c r="L38" i="6" s="1"/>
  <c r="X37" i="6"/>
  <c r="T37" i="6"/>
  <c r="H37" i="6"/>
  <c r="L37" i="6" s="1"/>
  <c r="W36" i="6"/>
  <c r="V36" i="6"/>
  <c r="U36" i="6"/>
  <c r="T36" i="6"/>
  <c r="X36" i="6" s="1"/>
  <c r="S36" i="6"/>
  <c r="R36" i="6"/>
  <c r="H36" i="6"/>
  <c r="L36" i="6" s="1"/>
  <c r="T35" i="6"/>
  <c r="X35" i="6" s="1"/>
  <c r="H35" i="6"/>
  <c r="L35" i="6" s="1"/>
  <c r="T34" i="6"/>
  <c r="X34" i="6" s="1"/>
  <c r="H34" i="6"/>
  <c r="L34" i="6" s="1"/>
  <c r="T33" i="6"/>
  <c r="X33" i="6" s="1"/>
  <c r="H33" i="6"/>
  <c r="L33" i="6" s="1"/>
  <c r="W32" i="6"/>
  <c r="V32" i="6"/>
  <c r="U32" i="6"/>
  <c r="S32" i="6"/>
  <c r="R32" i="6"/>
  <c r="T32" i="6" s="1"/>
  <c r="L32" i="6"/>
  <c r="H32" i="6"/>
  <c r="T31" i="6"/>
  <c r="X31" i="6" s="1"/>
  <c r="L31" i="6"/>
  <c r="H31" i="6"/>
  <c r="T30" i="6"/>
  <c r="X30" i="6" s="1"/>
  <c r="K30" i="6"/>
  <c r="J30" i="6"/>
  <c r="I30" i="6"/>
  <c r="H30" i="6"/>
  <c r="L30" i="6" s="1"/>
  <c r="G30" i="6"/>
  <c r="F30" i="6"/>
  <c r="T29" i="6"/>
  <c r="X29" i="6" s="1"/>
  <c r="H29" i="6"/>
  <c r="L29" i="6" s="1"/>
  <c r="T28" i="6"/>
  <c r="X28" i="6" s="1"/>
  <c r="H28" i="6"/>
  <c r="L28" i="6" s="1"/>
  <c r="T27" i="6"/>
  <c r="X27" i="6" s="1"/>
  <c r="K27" i="6"/>
  <c r="J27" i="6"/>
  <c r="I27" i="6"/>
  <c r="G27" i="6"/>
  <c r="F27" i="6"/>
  <c r="H27" i="6" s="1"/>
  <c r="W26" i="6"/>
  <c r="V26" i="6"/>
  <c r="U26" i="6"/>
  <c r="T26" i="6"/>
  <c r="X26" i="6" s="1"/>
  <c r="S26" i="6"/>
  <c r="R26" i="6"/>
  <c r="H26" i="6"/>
  <c r="L26" i="6" s="1"/>
  <c r="T25" i="6"/>
  <c r="X25" i="6" s="1"/>
  <c r="H25" i="6"/>
  <c r="L25" i="6" s="1"/>
  <c r="T24" i="6"/>
  <c r="X24" i="6" s="1"/>
  <c r="H24" i="6"/>
  <c r="L24" i="6" s="1"/>
  <c r="T23" i="6"/>
  <c r="X23" i="6" s="1"/>
  <c r="H23" i="6"/>
  <c r="L23" i="6" s="1"/>
  <c r="T22" i="6"/>
  <c r="X22" i="6" s="1"/>
  <c r="K22" i="6"/>
  <c r="K40" i="6" s="1"/>
  <c r="J22" i="6"/>
  <c r="J40" i="6" s="1"/>
  <c r="I22" i="6"/>
  <c r="I40" i="6" s="1"/>
  <c r="G22" i="6"/>
  <c r="F22" i="6"/>
  <c r="F40" i="6" s="1"/>
  <c r="T21" i="6"/>
  <c r="X21" i="6" s="1"/>
  <c r="L21" i="6"/>
  <c r="H21" i="6"/>
  <c r="W20" i="6"/>
  <c r="W42" i="6" s="1"/>
  <c r="V20" i="6"/>
  <c r="V42" i="6" s="1"/>
  <c r="U20" i="6"/>
  <c r="S20" i="6"/>
  <c r="S42" i="6" s="1"/>
  <c r="R20" i="6"/>
  <c r="H20" i="6"/>
  <c r="L20" i="6" s="1"/>
  <c r="T19" i="6"/>
  <c r="X19" i="6" s="1"/>
  <c r="I19" i="6"/>
  <c r="X18" i="6"/>
  <c r="T18" i="6"/>
  <c r="K18" i="6"/>
  <c r="J18" i="6"/>
  <c r="I18" i="6"/>
  <c r="G18" i="6"/>
  <c r="F18" i="6"/>
  <c r="H18" i="6" s="1"/>
  <c r="T17" i="6"/>
  <c r="X17" i="6" s="1"/>
  <c r="H17" i="6"/>
  <c r="L17" i="6" s="1"/>
  <c r="U16" i="6"/>
  <c r="L16" i="6"/>
  <c r="H16" i="6"/>
  <c r="W15" i="6"/>
  <c r="W16" i="6" s="1"/>
  <c r="V15" i="6"/>
  <c r="U15" i="6"/>
  <c r="S15" i="6"/>
  <c r="S16" i="6" s="1"/>
  <c r="R15" i="6"/>
  <c r="H15" i="6"/>
  <c r="L15" i="6" s="1"/>
  <c r="T14" i="6"/>
  <c r="X14" i="6" s="1"/>
  <c r="K14" i="6"/>
  <c r="J14" i="6"/>
  <c r="I14" i="6"/>
  <c r="G14" i="6"/>
  <c r="F14" i="6"/>
  <c r="H14" i="6" s="1"/>
  <c r="L14" i="6" s="1"/>
  <c r="X13" i="6"/>
  <c r="T13" i="6"/>
  <c r="H13" i="6"/>
  <c r="L13" i="6" s="1"/>
  <c r="X12" i="6"/>
  <c r="T12" i="6"/>
  <c r="H12" i="6"/>
  <c r="L12" i="6" s="1"/>
  <c r="W11" i="6"/>
  <c r="V11" i="6"/>
  <c r="U11" i="6"/>
  <c r="T11" i="6"/>
  <c r="X11" i="6" s="1"/>
  <c r="S11" i="6"/>
  <c r="R11" i="6"/>
  <c r="K11" i="6"/>
  <c r="K19" i="6" s="1"/>
  <c r="J11" i="6"/>
  <c r="I11" i="6"/>
  <c r="G11" i="6"/>
  <c r="F11" i="6"/>
  <c r="T10" i="6"/>
  <c r="X10" i="6" s="1"/>
  <c r="L10" i="6"/>
  <c r="H10" i="6"/>
  <c r="T9" i="6"/>
  <c r="X9" i="6" s="1"/>
  <c r="L9" i="6"/>
  <c r="H9" i="6"/>
  <c r="T8" i="6"/>
  <c r="X8" i="6" s="1"/>
  <c r="L8" i="6"/>
  <c r="H8" i="6"/>
  <c r="W7" i="6"/>
  <c r="V7" i="6"/>
  <c r="U7" i="6"/>
  <c r="S7" i="6"/>
  <c r="R7" i="6"/>
  <c r="T7" i="6" s="1"/>
  <c r="X7" i="6" s="1"/>
  <c r="H7" i="6"/>
  <c r="L7" i="6" s="1"/>
  <c r="T6" i="6"/>
  <c r="X6" i="6" s="1"/>
  <c r="H6" i="6"/>
  <c r="L6" i="6" s="1"/>
  <c r="T5" i="6"/>
  <c r="X5" i="6" s="1"/>
  <c r="T4" i="6"/>
  <c r="X4" i="6" s="1"/>
  <c r="L18" i="6" l="1"/>
  <c r="U42" i="6"/>
  <c r="U95" i="6" s="1"/>
  <c r="L79" i="6"/>
  <c r="G40" i="6"/>
  <c r="H22" i="6"/>
  <c r="L22" i="6" s="1"/>
  <c r="V16" i="6"/>
  <c r="V95" i="6"/>
  <c r="X32" i="6"/>
  <c r="S56" i="6"/>
  <c r="T52" i="6"/>
  <c r="X52" i="6" s="1"/>
  <c r="L72" i="6"/>
  <c r="X94" i="6"/>
  <c r="T89" i="6"/>
  <c r="X89" i="6" s="1"/>
  <c r="X101" i="6"/>
  <c r="H11" i="6"/>
  <c r="L11" i="6" s="1"/>
  <c r="G19" i="6"/>
  <c r="J19" i="6"/>
  <c r="R16" i="6"/>
  <c r="T16" i="6" s="1"/>
  <c r="X16" i="6" s="1"/>
  <c r="T15" i="6"/>
  <c r="X15" i="6" s="1"/>
  <c r="R42" i="6"/>
  <c r="T42" i="6" s="1"/>
  <c r="X42" i="6" s="1"/>
  <c r="T20" i="6"/>
  <c r="X20" i="6" s="1"/>
  <c r="W95" i="6"/>
  <c r="L27" i="6"/>
  <c r="J98" i="6"/>
  <c r="X49" i="6"/>
  <c r="L58" i="6"/>
  <c r="L65" i="6"/>
  <c r="S76" i="6"/>
  <c r="T76" i="6" s="1"/>
  <c r="X76" i="6" s="1"/>
  <c r="T73" i="6"/>
  <c r="X73" i="6" s="1"/>
  <c r="F19" i="6"/>
  <c r="H19" i="6" s="1"/>
  <c r="L19" i="6" s="1"/>
  <c r="R56" i="6"/>
  <c r="T56" i="6" s="1"/>
  <c r="X56" i="6" s="1"/>
  <c r="R69" i="6"/>
  <c r="T69" i="6" s="1"/>
  <c r="X69" i="6" s="1"/>
  <c r="F98" i="6"/>
  <c r="H98" i="6" s="1"/>
  <c r="L98" i="6" s="1"/>
  <c r="R95" i="6" l="1"/>
  <c r="S95" i="6"/>
  <c r="H40" i="6"/>
  <c r="L40" i="6" s="1"/>
  <c r="T95" i="6" l="1"/>
  <c r="X95" i="6" s="1"/>
  <c r="X102" i="5" l="1"/>
  <c r="T102" i="5"/>
  <c r="T101" i="5"/>
  <c r="X101" i="5" s="1"/>
  <c r="K97" i="5"/>
  <c r="J97" i="5"/>
  <c r="I97" i="5"/>
  <c r="G97" i="5"/>
  <c r="H97" i="5" s="1"/>
  <c r="L97" i="5" s="1"/>
  <c r="F97" i="5"/>
  <c r="H96" i="5"/>
  <c r="L96" i="5" s="1"/>
  <c r="H95" i="5"/>
  <c r="L95" i="5" s="1"/>
  <c r="W94" i="5"/>
  <c r="V94" i="5"/>
  <c r="U94" i="5"/>
  <c r="S94" i="5"/>
  <c r="R94" i="5"/>
  <c r="T94" i="5" s="1"/>
  <c r="X94" i="5" s="1"/>
  <c r="L94" i="5"/>
  <c r="H94" i="5"/>
  <c r="T93" i="5"/>
  <c r="X93" i="5" s="1"/>
  <c r="L93" i="5"/>
  <c r="H93" i="5"/>
  <c r="T92" i="5"/>
  <c r="X92" i="5" s="1"/>
  <c r="K92" i="5"/>
  <c r="J92" i="5"/>
  <c r="I92" i="5"/>
  <c r="H92" i="5"/>
  <c r="L92" i="5" s="1"/>
  <c r="G92" i="5"/>
  <c r="F92" i="5"/>
  <c r="T91" i="5"/>
  <c r="X91" i="5" s="1"/>
  <c r="L91" i="5"/>
  <c r="H91" i="5"/>
  <c r="W90" i="5"/>
  <c r="V90" i="5"/>
  <c r="S90" i="5"/>
  <c r="T90" i="5" s="1"/>
  <c r="R90" i="5"/>
  <c r="H90" i="5"/>
  <c r="L90" i="5" s="1"/>
  <c r="W89" i="5"/>
  <c r="V89" i="5"/>
  <c r="U89" i="5"/>
  <c r="U90" i="5" s="1"/>
  <c r="T89" i="5"/>
  <c r="X89" i="5" s="1"/>
  <c r="S89" i="5"/>
  <c r="R89" i="5"/>
  <c r="H89" i="5"/>
  <c r="L89" i="5" s="1"/>
  <c r="X88" i="5"/>
  <c r="T88" i="5"/>
  <c r="H88" i="5"/>
  <c r="L88" i="5" s="1"/>
  <c r="X87" i="5"/>
  <c r="T87" i="5"/>
  <c r="K87" i="5"/>
  <c r="J87" i="5"/>
  <c r="I87" i="5"/>
  <c r="G87" i="5"/>
  <c r="H87" i="5" s="1"/>
  <c r="L87" i="5" s="1"/>
  <c r="F87" i="5"/>
  <c r="T86" i="5"/>
  <c r="X86" i="5" s="1"/>
  <c r="L86" i="5"/>
  <c r="H86" i="5"/>
  <c r="T85" i="5"/>
  <c r="X85" i="5" s="1"/>
  <c r="L85" i="5"/>
  <c r="H85" i="5"/>
  <c r="T84" i="5"/>
  <c r="X84" i="5" s="1"/>
  <c r="L84" i="5"/>
  <c r="H84" i="5"/>
  <c r="T83" i="5"/>
  <c r="X83" i="5" s="1"/>
  <c r="K83" i="5"/>
  <c r="J83" i="5"/>
  <c r="I83" i="5"/>
  <c r="H83" i="5"/>
  <c r="L83" i="5" s="1"/>
  <c r="G83" i="5"/>
  <c r="F83" i="5"/>
  <c r="T82" i="5"/>
  <c r="X82" i="5" s="1"/>
  <c r="L82" i="5"/>
  <c r="H82" i="5"/>
  <c r="T81" i="5"/>
  <c r="X81" i="5" s="1"/>
  <c r="H81" i="5"/>
  <c r="L81" i="5" s="1"/>
  <c r="T80" i="5"/>
  <c r="X80" i="5" s="1"/>
  <c r="H80" i="5"/>
  <c r="L80" i="5" s="1"/>
  <c r="T79" i="5"/>
  <c r="X79" i="5" s="1"/>
  <c r="K79" i="5"/>
  <c r="J79" i="5"/>
  <c r="I79" i="5"/>
  <c r="G79" i="5"/>
  <c r="F79" i="5"/>
  <c r="H79" i="5" s="1"/>
  <c r="L79" i="5" s="1"/>
  <c r="X78" i="5"/>
  <c r="T78" i="5"/>
  <c r="H78" i="5"/>
  <c r="L78" i="5" s="1"/>
  <c r="X77" i="5"/>
  <c r="T77" i="5"/>
  <c r="H77" i="5"/>
  <c r="L77" i="5" s="1"/>
  <c r="U76" i="5"/>
  <c r="K76" i="5"/>
  <c r="J76" i="5"/>
  <c r="I76" i="5"/>
  <c r="G76" i="5"/>
  <c r="H76" i="5" s="1"/>
  <c r="L76" i="5" s="1"/>
  <c r="F76" i="5"/>
  <c r="T75" i="5"/>
  <c r="X75" i="5" s="1"/>
  <c r="L75" i="5"/>
  <c r="H75" i="5"/>
  <c r="T74" i="5"/>
  <c r="X74" i="5" s="1"/>
  <c r="L74" i="5"/>
  <c r="H74" i="5"/>
  <c r="W73" i="5"/>
  <c r="W76" i="5" s="1"/>
  <c r="V73" i="5"/>
  <c r="V76" i="5" s="1"/>
  <c r="U73" i="5"/>
  <c r="S73" i="5"/>
  <c r="S76" i="5" s="1"/>
  <c r="R73" i="5"/>
  <c r="H73" i="5"/>
  <c r="L73" i="5" s="1"/>
  <c r="T72" i="5"/>
  <c r="X72" i="5" s="1"/>
  <c r="K72" i="5"/>
  <c r="J72" i="5"/>
  <c r="I72" i="5"/>
  <c r="G72" i="5"/>
  <c r="F72" i="5"/>
  <c r="H72" i="5" s="1"/>
  <c r="L72" i="5" s="1"/>
  <c r="X71" i="5"/>
  <c r="T71" i="5"/>
  <c r="H71" i="5"/>
  <c r="L71" i="5" s="1"/>
  <c r="X70" i="5"/>
  <c r="T70" i="5"/>
  <c r="H70" i="5"/>
  <c r="L70" i="5" s="1"/>
  <c r="T69" i="5"/>
  <c r="X69" i="5" s="1"/>
  <c r="K69" i="5"/>
  <c r="J69" i="5"/>
  <c r="I69" i="5"/>
  <c r="G69" i="5"/>
  <c r="H69" i="5" s="1"/>
  <c r="L69" i="5" s="1"/>
  <c r="F69" i="5"/>
  <c r="W68" i="5"/>
  <c r="V68" i="5"/>
  <c r="U68" i="5"/>
  <c r="S68" i="5"/>
  <c r="R68" i="5"/>
  <c r="T68" i="5" s="1"/>
  <c r="H68" i="5"/>
  <c r="L68" i="5" s="1"/>
  <c r="T67" i="5"/>
  <c r="X67" i="5" s="1"/>
  <c r="H67" i="5"/>
  <c r="L67" i="5" s="1"/>
  <c r="T66" i="5"/>
  <c r="X66" i="5" s="1"/>
  <c r="H66" i="5"/>
  <c r="L66" i="5" s="1"/>
  <c r="T65" i="5"/>
  <c r="X65" i="5" s="1"/>
  <c r="K65" i="5"/>
  <c r="J65" i="5"/>
  <c r="I65" i="5"/>
  <c r="G65" i="5"/>
  <c r="F65" i="5"/>
  <c r="H65" i="5" s="1"/>
  <c r="X64" i="5"/>
  <c r="T64" i="5"/>
  <c r="H64" i="5"/>
  <c r="L64" i="5" s="1"/>
  <c r="W63" i="5"/>
  <c r="W69" i="5" s="1"/>
  <c r="V63" i="5"/>
  <c r="V69" i="5" s="1"/>
  <c r="U63" i="5"/>
  <c r="U69" i="5" s="1"/>
  <c r="T63" i="5"/>
  <c r="X63" i="5" s="1"/>
  <c r="S63" i="5"/>
  <c r="S69" i="5" s="1"/>
  <c r="R63" i="5"/>
  <c r="R69" i="5" s="1"/>
  <c r="H63" i="5"/>
  <c r="L63" i="5" s="1"/>
  <c r="T62" i="5"/>
  <c r="X62" i="5" s="1"/>
  <c r="H62" i="5"/>
  <c r="L62" i="5" s="1"/>
  <c r="T61" i="5"/>
  <c r="X61" i="5" s="1"/>
  <c r="K61" i="5"/>
  <c r="J61" i="5"/>
  <c r="I61" i="5"/>
  <c r="G61" i="5"/>
  <c r="H61" i="5" s="1"/>
  <c r="L61" i="5" s="1"/>
  <c r="F61" i="5"/>
  <c r="W60" i="5"/>
  <c r="V60" i="5"/>
  <c r="U60" i="5"/>
  <c r="S60" i="5"/>
  <c r="R60" i="5"/>
  <c r="T60" i="5" s="1"/>
  <c r="H60" i="5"/>
  <c r="L60" i="5" s="1"/>
  <c r="T59" i="5"/>
  <c r="X59" i="5" s="1"/>
  <c r="H59" i="5"/>
  <c r="L59" i="5" s="1"/>
  <c r="T58" i="5"/>
  <c r="X58" i="5" s="1"/>
  <c r="K58" i="5"/>
  <c r="J58" i="5"/>
  <c r="I58" i="5"/>
  <c r="G58" i="5"/>
  <c r="F58" i="5"/>
  <c r="H58" i="5" s="1"/>
  <c r="X57" i="5"/>
  <c r="T57" i="5"/>
  <c r="H57" i="5"/>
  <c r="L57" i="5" s="1"/>
  <c r="H56" i="5"/>
  <c r="L56" i="5" s="1"/>
  <c r="T55" i="5"/>
  <c r="X55" i="5" s="1"/>
  <c r="K55" i="5"/>
  <c r="J55" i="5"/>
  <c r="I55" i="5"/>
  <c r="H55" i="5"/>
  <c r="L55" i="5" s="1"/>
  <c r="G55" i="5"/>
  <c r="F55" i="5"/>
  <c r="T54" i="5"/>
  <c r="X54" i="5" s="1"/>
  <c r="L54" i="5"/>
  <c r="H54" i="5"/>
  <c r="T53" i="5"/>
  <c r="X53" i="5" s="1"/>
  <c r="L53" i="5"/>
  <c r="H53" i="5"/>
  <c r="W52" i="5"/>
  <c r="W56" i="5" s="1"/>
  <c r="V52" i="5"/>
  <c r="V56" i="5" s="1"/>
  <c r="U52" i="5"/>
  <c r="S52" i="5"/>
  <c r="S56" i="5" s="1"/>
  <c r="R52" i="5"/>
  <c r="K52" i="5"/>
  <c r="J52" i="5"/>
  <c r="I52" i="5"/>
  <c r="G52" i="5"/>
  <c r="F52" i="5"/>
  <c r="H52" i="5" s="1"/>
  <c r="X51" i="5"/>
  <c r="T51" i="5"/>
  <c r="H51" i="5"/>
  <c r="L51" i="5" s="1"/>
  <c r="X50" i="5"/>
  <c r="T50" i="5"/>
  <c r="H50" i="5"/>
  <c r="L50" i="5" s="1"/>
  <c r="W49" i="5"/>
  <c r="V49" i="5"/>
  <c r="U49" i="5"/>
  <c r="U56" i="5" s="1"/>
  <c r="T49" i="5"/>
  <c r="X49" i="5" s="1"/>
  <c r="S49" i="5"/>
  <c r="R49" i="5"/>
  <c r="L49" i="5"/>
  <c r="H49" i="5"/>
  <c r="T48" i="5"/>
  <c r="X48" i="5" s="1"/>
  <c r="H48" i="5"/>
  <c r="L48" i="5" s="1"/>
  <c r="T47" i="5"/>
  <c r="X47" i="5" s="1"/>
  <c r="K47" i="5"/>
  <c r="J47" i="5"/>
  <c r="I47" i="5"/>
  <c r="G47" i="5"/>
  <c r="H47" i="5" s="1"/>
  <c r="L47" i="5" s="1"/>
  <c r="F47" i="5"/>
  <c r="T46" i="5"/>
  <c r="X46" i="5" s="1"/>
  <c r="L46" i="5"/>
  <c r="H46" i="5"/>
  <c r="T45" i="5"/>
  <c r="X45" i="5" s="1"/>
  <c r="L45" i="5"/>
  <c r="H45" i="5"/>
  <c r="T44" i="5"/>
  <c r="X44" i="5" s="1"/>
  <c r="K44" i="5"/>
  <c r="J44" i="5"/>
  <c r="I44" i="5"/>
  <c r="H44" i="5"/>
  <c r="L44" i="5" s="1"/>
  <c r="G44" i="5"/>
  <c r="F44" i="5"/>
  <c r="F98" i="5" s="1"/>
  <c r="T43" i="5"/>
  <c r="X43" i="5" s="1"/>
  <c r="H43" i="5"/>
  <c r="L43" i="5" s="1"/>
  <c r="W42" i="5"/>
  <c r="H42" i="5"/>
  <c r="L42" i="5" s="1"/>
  <c r="W41" i="5"/>
  <c r="V41" i="5"/>
  <c r="U41" i="5"/>
  <c r="T41" i="5"/>
  <c r="X41" i="5" s="1"/>
  <c r="S41" i="5"/>
  <c r="R41" i="5"/>
  <c r="H41" i="5"/>
  <c r="L41" i="5" s="1"/>
  <c r="X40" i="5"/>
  <c r="T40" i="5"/>
  <c r="T39" i="5"/>
  <c r="X39" i="5" s="1"/>
  <c r="L39" i="5"/>
  <c r="H39" i="5"/>
  <c r="T38" i="5"/>
  <c r="X38" i="5" s="1"/>
  <c r="K38" i="5"/>
  <c r="J38" i="5"/>
  <c r="I38" i="5"/>
  <c r="H38" i="5"/>
  <c r="L38" i="5" s="1"/>
  <c r="G38" i="5"/>
  <c r="F38" i="5"/>
  <c r="T37" i="5"/>
  <c r="X37" i="5" s="1"/>
  <c r="L37" i="5"/>
  <c r="H37" i="5"/>
  <c r="W36" i="5"/>
  <c r="V36" i="5"/>
  <c r="U36" i="5"/>
  <c r="S36" i="5"/>
  <c r="T36" i="5" s="1"/>
  <c r="X36" i="5" s="1"/>
  <c r="R36" i="5"/>
  <c r="H36" i="5"/>
  <c r="L36" i="5" s="1"/>
  <c r="X35" i="5"/>
  <c r="T35" i="5"/>
  <c r="H35" i="5"/>
  <c r="L35" i="5" s="1"/>
  <c r="X34" i="5"/>
  <c r="T34" i="5"/>
  <c r="H34" i="5"/>
  <c r="L34" i="5" s="1"/>
  <c r="X33" i="5"/>
  <c r="T33" i="5"/>
  <c r="H33" i="5"/>
  <c r="L33" i="5" s="1"/>
  <c r="W32" i="5"/>
  <c r="V32" i="5"/>
  <c r="U32" i="5"/>
  <c r="T32" i="5"/>
  <c r="X32" i="5" s="1"/>
  <c r="S32" i="5"/>
  <c r="R32" i="5"/>
  <c r="H32" i="5"/>
  <c r="L32" i="5" s="1"/>
  <c r="T31" i="5"/>
  <c r="X31" i="5" s="1"/>
  <c r="L31" i="5"/>
  <c r="H31" i="5"/>
  <c r="T30" i="5"/>
  <c r="X30" i="5" s="1"/>
  <c r="K30" i="5"/>
  <c r="J30" i="5"/>
  <c r="I30" i="5"/>
  <c r="G30" i="5"/>
  <c r="H30" i="5" s="1"/>
  <c r="L30" i="5" s="1"/>
  <c r="F30" i="5"/>
  <c r="T29" i="5"/>
  <c r="X29" i="5" s="1"/>
  <c r="L29" i="5"/>
  <c r="H29" i="5"/>
  <c r="T28" i="5"/>
  <c r="X28" i="5" s="1"/>
  <c r="L28" i="5"/>
  <c r="H28" i="5"/>
  <c r="T27" i="5"/>
  <c r="X27" i="5" s="1"/>
  <c r="K27" i="5"/>
  <c r="J27" i="5"/>
  <c r="I27" i="5"/>
  <c r="H27" i="5"/>
  <c r="L27" i="5" s="1"/>
  <c r="G27" i="5"/>
  <c r="F27" i="5"/>
  <c r="W26" i="5"/>
  <c r="V26" i="5"/>
  <c r="U26" i="5"/>
  <c r="T26" i="5"/>
  <c r="X26" i="5" s="1"/>
  <c r="S26" i="5"/>
  <c r="S42" i="5" s="1"/>
  <c r="R26" i="5"/>
  <c r="H26" i="5"/>
  <c r="L26" i="5" s="1"/>
  <c r="X25" i="5"/>
  <c r="T25" i="5"/>
  <c r="H25" i="5"/>
  <c r="L25" i="5" s="1"/>
  <c r="X24" i="5"/>
  <c r="T24" i="5"/>
  <c r="H24" i="5"/>
  <c r="L24" i="5" s="1"/>
  <c r="X23" i="5"/>
  <c r="T23" i="5"/>
  <c r="H23" i="5"/>
  <c r="L23" i="5" s="1"/>
  <c r="X22" i="5"/>
  <c r="T22" i="5"/>
  <c r="K22" i="5"/>
  <c r="K40" i="5" s="1"/>
  <c r="J22" i="5"/>
  <c r="J40" i="5" s="1"/>
  <c r="I22" i="5"/>
  <c r="G22" i="5"/>
  <c r="G40" i="5" s="1"/>
  <c r="F22" i="5"/>
  <c r="T21" i="5"/>
  <c r="X21" i="5" s="1"/>
  <c r="L21" i="5"/>
  <c r="H21" i="5"/>
  <c r="W20" i="5"/>
  <c r="V20" i="5"/>
  <c r="V42" i="5" s="1"/>
  <c r="U20" i="5"/>
  <c r="U42" i="5" s="1"/>
  <c r="S20" i="5"/>
  <c r="R20" i="5"/>
  <c r="L20" i="5"/>
  <c r="H20" i="5"/>
  <c r="T19" i="5"/>
  <c r="X19" i="5" s="1"/>
  <c r="T18" i="5"/>
  <c r="X18" i="5" s="1"/>
  <c r="K18" i="5"/>
  <c r="J18" i="5"/>
  <c r="I18" i="5"/>
  <c r="G18" i="5"/>
  <c r="F18" i="5"/>
  <c r="H18" i="5" s="1"/>
  <c r="L18" i="5" s="1"/>
  <c r="X17" i="5"/>
  <c r="T17" i="5"/>
  <c r="H17" i="5"/>
  <c r="L17" i="5" s="1"/>
  <c r="H16" i="5"/>
  <c r="L16" i="5" s="1"/>
  <c r="W15" i="5"/>
  <c r="V15" i="5"/>
  <c r="U15" i="5"/>
  <c r="U16" i="5" s="1"/>
  <c r="S15" i="5"/>
  <c r="R15" i="5"/>
  <c r="T15" i="5" s="1"/>
  <c r="L15" i="5"/>
  <c r="H15" i="5"/>
  <c r="T14" i="5"/>
  <c r="X14" i="5" s="1"/>
  <c r="K14" i="5"/>
  <c r="J14" i="5"/>
  <c r="I14" i="5"/>
  <c r="I19" i="5" s="1"/>
  <c r="H14" i="5"/>
  <c r="L14" i="5" s="1"/>
  <c r="G14" i="5"/>
  <c r="F14" i="5"/>
  <c r="X13" i="5"/>
  <c r="T13" i="5"/>
  <c r="H13" i="5"/>
  <c r="L13" i="5" s="1"/>
  <c r="T12" i="5"/>
  <c r="X12" i="5" s="1"/>
  <c r="H12" i="5"/>
  <c r="L12" i="5" s="1"/>
  <c r="W11" i="5"/>
  <c r="W16" i="5" s="1"/>
  <c r="V11" i="5"/>
  <c r="U11" i="5"/>
  <c r="S11" i="5"/>
  <c r="S16" i="5" s="1"/>
  <c r="R11" i="5"/>
  <c r="R16" i="5" s="1"/>
  <c r="T16" i="5" s="1"/>
  <c r="K11" i="5"/>
  <c r="K19" i="5" s="1"/>
  <c r="J11" i="5"/>
  <c r="J19" i="5" s="1"/>
  <c r="I11" i="5"/>
  <c r="G11" i="5"/>
  <c r="G19" i="5" s="1"/>
  <c r="F11" i="5"/>
  <c r="T10" i="5"/>
  <c r="X10" i="5" s="1"/>
  <c r="H10" i="5"/>
  <c r="L10" i="5" s="1"/>
  <c r="T9" i="5"/>
  <c r="X9" i="5" s="1"/>
  <c r="H9" i="5"/>
  <c r="L9" i="5" s="1"/>
  <c r="T8" i="5"/>
  <c r="X8" i="5" s="1"/>
  <c r="L8" i="5"/>
  <c r="H8" i="5"/>
  <c r="W7" i="5"/>
  <c r="V7" i="5"/>
  <c r="U7" i="5"/>
  <c r="S7" i="5"/>
  <c r="R7" i="5"/>
  <c r="T7" i="5" s="1"/>
  <c r="L7" i="5"/>
  <c r="H7" i="5"/>
  <c r="T6" i="5"/>
  <c r="X6" i="5" s="1"/>
  <c r="L6" i="5"/>
  <c r="H6" i="5"/>
  <c r="T5" i="5"/>
  <c r="X5" i="5" s="1"/>
  <c r="X4" i="5"/>
  <c r="T4" i="5"/>
  <c r="H98" i="5" l="1"/>
  <c r="L98" i="5" s="1"/>
  <c r="V16" i="5"/>
  <c r="X16" i="5" s="1"/>
  <c r="X7" i="5"/>
  <c r="R42" i="5"/>
  <c r="T42" i="5" s="1"/>
  <c r="X42" i="5" s="1"/>
  <c r="T20" i="5"/>
  <c r="X20" i="5" s="1"/>
  <c r="T11" i="5"/>
  <c r="X11" i="5" s="1"/>
  <c r="J98" i="5"/>
  <c r="L52" i="5"/>
  <c r="L58" i="5"/>
  <c r="X68" i="5"/>
  <c r="X90" i="5"/>
  <c r="V95" i="5"/>
  <c r="F40" i="5"/>
  <c r="H22" i="5"/>
  <c r="L22" i="5" s="1"/>
  <c r="I98" i="5"/>
  <c r="F19" i="5"/>
  <c r="H19" i="5" s="1"/>
  <c r="L19" i="5" s="1"/>
  <c r="H11" i="5"/>
  <c r="L11" i="5" s="1"/>
  <c r="X15" i="5"/>
  <c r="I40" i="5"/>
  <c r="U95" i="5" s="1"/>
  <c r="G98" i="5"/>
  <c r="S95" i="5" s="1"/>
  <c r="K98" i="5"/>
  <c r="W95" i="5" s="1"/>
  <c r="R56" i="5"/>
  <c r="T56" i="5" s="1"/>
  <c r="X56" i="5" s="1"/>
  <c r="T52" i="5"/>
  <c r="X52" i="5" s="1"/>
  <c r="X60" i="5"/>
  <c r="L65" i="5"/>
  <c r="R76" i="5"/>
  <c r="T76" i="5" s="1"/>
  <c r="X76" i="5" s="1"/>
  <c r="T73" i="5"/>
  <c r="X73" i="5" s="1"/>
  <c r="R95" i="5" l="1"/>
  <c r="T95" i="5" s="1"/>
  <c r="X95" i="5" s="1"/>
  <c r="H40" i="5"/>
  <c r="L40" i="5" s="1"/>
  <c r="X102" i="4" l="1"/>
  <c r="T102" i="4"/>
  <c r="T101" i="4"/>
  <c r="X101" i="4" s="1"/>
  <c r="K97" i="4"/>
  <c r="J97" i="4"/>
  <c r="I97" i="4"/>
  <c r="G97" i="4"/>
  <c r="H97" i="4" s="1"/>
  <c r="L97" i="4" s="1"/>
  <c r="F97" i="4"/>
  <c r="H96" i="4"/>
  <c r="L96" i="4" s="1"/>
  <c r="H95" i="4"/>
  <c r="L95" i="4" s="1"/>
  <c r="W94" i="4"/>
  <c r="V94" i="4"/>
  <c r="U94" i="4"/>
  <c r="S94" i="4"/>
  <c r="R94" i="4"/>
  <c r="T94" i="4" s="1"/>
  <c r="L94" i="4"/>
  <c r="H94" i="4"/>
  <c r="T93" i="4"/>
  <c r="X93" i="4" s="1"/>
  <c r="L93" i="4"/>
  <c r="H93" i="4"/>
  <c r="T92" i="4"/>
  <c r="X92" i="4" s="1"/>
  <c r="K92" i="4"/>
  <c r="J92" i="4"/>
  <c r="I92" i="4"/>
  <c r="H92" i="4"/>
  <c r="L92" i="4" s="1"/>
  <c r="G92" i="4"/>
  <c r="F92" i="4"/>
  <c r="T91" i="4"/>
  <c r="X91" i="4" s="1"/>
  <c r="H91" i="4"/>
  <c r="L91" i="4" s="1"/>
  <c r="W90" i="4"/>
  <c r="S90" i="4"/>
  <c r="H90" i="4"/>
  <c r="L90" i="4" s="1"/>
  <c r="W89" i="4"/>
  <c r="V89" i="4"/>
  <c r="V90" i="4" s="1"/>
  <c r="U89" i="4"/>
  <c r="U90" i="4" s="1"/>
  <c r="T89" i="4"/>
  <c r="X89" i="4" s="1"/>
  <c r="S89" i="4"/>
  <c r="R89" i="4"/>
  <c r="R90" i="4" s="1"/>
  <c r="T90" i="4" s="1"/>
  <c r="X90" i="4" s="1"/>
  <c r="H89" i="4"/>
  <c r="L89" i="4" s="1"/>
  <c r="T88" i="4"/>
  <c r="X88" i="4" s="1"/>
  <c r="H88" i="4"/>
  <c r="L88" i="4" s="1"/>
  <c r="T87" i="4"/>
  <c r="X87" i="4" s="1"/>
  <c r="K87" i="4"/>
  <c r="J87" i="4"/>
  <c r="I87" i="4"/>
  <c r="G87" i="4"/>
  <c r="H87" i="4" s="1"/>
  <c r="L87" i="4" s="1"/>
  <c r="F87" i="4"/>
  <c r="T86" i="4"/>
  <c r="X86" i="4" s="1"/>
  <c r="L86" i="4"/>
  <c r="H86" i="4"/>
  <c r="T85" i="4"/>
  <c r="X85" i="4" s="1"/>
  <c r="L85" i="4"/>
  <c r="H85" i="4"/>
  <c r="T84" i="4"/>
  <c r="X84" i="4" s="1"/>
  <c r="L84" i="4"/>
  <c r="H84" i="4"/>
  <c r="T83" i="4"/>
  <c r="X83" i="4" s="1"/>
  <c r="K83" i="4"/>
  <c r="J83" i="4"/>
  <c r="I83" i="4"/>
  <c r="H83" i="4"/>
  <c r="L83" i="4" s="1"/>
  <c r="G83" i="4"/>
  <c r="F83" i="4"/>
  <c r="T82" i="4"/>
  <c r="X82" i="4" s="1"/>
  <c r="H82" i="4"/>
  <c r="L82" i="4" s="1"/>
  <c r="T81" i="4"/>
  <c r="X81" i="4" s="1"/>
  <c r="H81" i="4"/>
  <c r="L81" i="4" s="1"/>
  <c r="T80" i="4"/>
  <c r="X80" i="4" s="1"/>
  <c r="H80" i="4"/>
  <c r="L80" i="4" s="1"/>
  <c r="T79" i="4"/>
  <c r="X79" i="4" s="1"/>
  <c r="K79" i="4"/>
  <c r="J79" i="4"/>
  <c r="I79" i="4"/>
  <c r="G79" i="4"/>
  <c r="F79" i="4"/>
  <c r="H79" i="4" s="1"/>
  <c r="X78" i="4"/>
  <c r="T78" i="4"/>
  <c r="H78" i="4"/>
  <c r="L78" i="4" s="1"/>
  <c r="X77" i="4"/>
  <c r="T77" i="4"/>
  <c r="H77" i="4"/>
  <c r="L77" i="4" s="1"/>
  <c r="U76" i="4"/>
  <c r="K76" i="4"/>
  <c r="J76" i="4"/>
  <c r="I76" i="4"/>
  <c r="G76" i="4"/>
  <c r="H76" i="4" s="1"/>
  <c r="L76" i="4" s="1"/>
  <c r="F76" i="4"/>
  <c r="T75" i="4"/>
  <c r="X75" i="4" s="1"/>
  <c r="L75" i="4"/>
  <c r="H75" i="4"/>
  <c r="T74" i="4"/>
  <c r="X74" i="4" s="1"/>
  <c r="L74" i="4"/>
  <c r="H74" i="4"/>
  <c r="W73" i="4"/>
  <c r="W76" i="4" s="1"/>
  <c r="V73" i="4"/>
  <c r="V76" i="4" s="1"/>
  <c r="U73" i="4"/>
  <c r="S73" i="4"/>
  <c r="S76" i="4" s="1"/>
  <c r="R73" i="4"/>
  <c r="H73" i="4"/>
  <c r="L73" i="4" s="1"/>
  <c r="T72" i="4"/>
  <c r="X72" i="4" s="1"/>
  <c r="K72" i="4"/>
  <c r="J72" i="4"/>
  <c r="I72" i="4"/>
  <c r="G72" i="4"/>
  <c r="F72" i="4"/>
  <c r="H72" i="4" s="1"/>
  <c r="X71" i="4"/>
  <c r="T71" i="4"/>
  <c r="H71" i="4"/>
  <c r="L71" i="4" s="1"/>
  <c r="X70" i="4"/>
  <c r="T70" i="4"/>
  <c r="H70" i="4"/>
  <c r="L70" i="4" s="1"/>
  <c r="K69" i="4"/>
  <c r="J69" i="4"/>
  <c r="I69" i="4"/>
  <c r="G69" i="4"/>
  <c r="H69" i="4" s="1"/>
  <c r="L69" i="4" s="1"/>
  <c r="F69" i="4"/>
  <c r="W68" i="4"/>
  <c r="V68" i="4"/>
  <c r="U68" i="4"/>
  <c r="S68" i="4"/>
  <c r="R68" i="4"/>
  <c r="T68" i="4" s="1"/>
  <c r="X68" i="4" s="1"/>
  <c r="H68" i="4"/>
  <c r="L68" i="4" s="1"/>
  <c r="T67" i="4"/>
  <c r="X67" i="4" s="1"/>
  <c r="H67" i="4"/>
  <c r="L67" i="4" s="1"/>
  <c r="T66" i="4"/>
  <c r="X66" i="4" s="1"/>
  <c r="H66" i="4"/>
  <c r="L66" i="4" s="1"/>
  <c r="T65" i="4"/>
  <c r="X65" i="4" s="1"/>
  <c r="K65" i="4"/>
  <c r="J65" i="4"/>
  <c r="I65" i="4"/>
  <c r="G65" i="4"/>
  <c r="F65" i="4"/>
  <c r="H65" i="4" s="1"/>
  <c r="X64" i="4"/>
  <c r="T64" i="4"/>
  <c r="H64" i="4"/>
  <c r="L64" i="4" s="1"/>
  <c r="W63" i="4"/>
  <c r="W69" i="4" s="1"/>
  <c r="V63" i="4"/>
  <c r="U63" i="4"/>
  <c r="U69" i="4" s="1"/>
  <c r="T63" i="4"/>
  <c r="X63" i="4" s="1"/>
  <c r="S63" i="4"/>
  <c r="S69" i="4" s="1"/>
  <c r="R63" i="4"/>
  <c r="H63" i="4"/>
  <c r="L63" i="4" s="1"/>
  <c r="T62" i="4"/>
  <c r="X62" i="4" s="1"/>
  <c r="H62" i="4"/>
  <c r="L62" i="4" s="1"/>
  <c r="T61" i="4"/>
  <c r="X61" i="4" s="1"/>
  <c r="K61" i="4"/>
  <c r="J61" i="4"/>
  <c r="I61" i="4"/>
  <c r="G61" i="4"/>
  <c r="H61" i="4" s="1"/>
  <c r="L61" i="4" s="1"/>
  <c r="F61" i="4"/>
  <c r="W60" i="4"/>
  <c r="V60" i="4"/>
  <c r="U60" i="4"/>
  <c r="S60" i="4"/>
  <c r="R60" i="4"/>
  <c r="T60" i="4" s="1"/>
  <c r="H60" i="4"/>
  <c r="L60" i="4" s="1"/>
  <c r="T59" i="4"/>
  <c r="X59" i="4" s="1"/>
  <c r="H59" i="4"/>
  <c r="L59" i="4" s="1"/>
  <c r="T58" i="4"/>
  <c r="X58" i="4" s="1"/>
  <c r="K58" i="4"/>
  <c r="J58" i="4"/>
  <c r="I58" i="4"/>
  <c r="G58" i="4"/>
  <c r="F58" i="4"/>
  <c r="H58" i="4" s="1"/>
  <c r="L58" i="4" s="1"/>
  <c r="X57" i="4"/>
  <c r="T57" i="4"/>
  <c r="H57" i="4"/>
  <c r="L57" i="4" s="1"/>
  <c r="H56" i="4"/>
  <c r="L56" i="4" s="1"/>
  <c r="T55" i="4"/>
  <c r="X55" i="4" s="1"/>
  <c r="K55" i="4"/>
  <c r="J55" i="4"/>
  <c r="I55" i="4"/>
  <c r="G55" i="4"/>
  <c r="H55" i="4" s="1"/>
  <c r="L55" i="4" s="1"/>
  <c r="F55" i="4"/>
  <c r="T54" i="4"/>
  <c r="X54" i="4" s="1"/>
  <c r="L54" i="4"/>
  <c r="H54" i="4"/>
  <c r="T53" i="4"/>
  <c r="X53" i="4" s="1"/>
  <c r="L53" i="4"/>
  <c r="H53" i="4"/>
  <c r="W52" i="4"/>
  <c r="W56" i="4" s="1"/>
  <c r="V52" i="4"/>
  <c r="V56" i="4" s="1"/>
  <c r="U52" i="4"/>
  <c r="S52" i="4"/>
  <c r="S56" i="4" s="1"/>
  <c r="R52" i="4"/>
  <c r="K52" i="4"/>
  <c r="J52" i="4"/>
  <c r="I52" i="4"/>
  <c r="G52" i="4"/>
  <c r="F52" i="4"/>
  <c r="H52" i="4" s="1"/>
  <c r="L52" i="4" s="1"/>
  <c r="X51" i="4"/>
  <c r="T51" i="4"/>
  <c r="H51" i="4"/>
  <c r="L51" i="4" s="1"/>
  <c r="X50" i="4"/>
  <c r="T50" i="4"/>
  <c r="H50" i="4"/>
  <c r="L50" i="4" s="1"/>
  <c r="W49" i="4"/>
  <c r="V49" i="4"/>
  <c r="U49" i="4"/>
  <c r="U56" i="4" s="1"/>
  <c r="T49" i="4"/>
  <c r="X49" i="4" s="1"/>
  <c r="S49" i="4"/>
  <c r="R49" i="4"/>
  <c r="H49" i="4"/>
  <c r="L49" i="4" s="1"/>
  <c r="T48" i="4"/>
  <c r="X48" i="4" s="1"/>
  <c r="H48" i="4"/>
  <c r="L48" i="4" s="1"/>
  <c r="T47" i="4"/>
  <c r="X47" i="4" s="1"/>
  <c r="K47" i="4"/>
  <c r="J47" i="4"/>
  <c r="I47" i="4"/>
  <c r="G47" i="4"/>
  <c r="H47" i="4" s="1"/>
  <c r="L47" i="4" s="1"/>
  <c r="F47" i="4"/>
  <c r="T46" i="4"/>
  <c r="X46" i="4" s="1"/>
  <c r="L46" i="4"/>
  <c r="H46" i="4"/>
  <c r="T45" i="4"/>
  <c r="X45" i="4" s="1"/>
  <c r="L45" i="4"/>
  <c r="H45" i="4"/>
  <c r="T44" i="4"/>
  <c r="X44" i="4" s="1"/>
  <c r="K44" i="4"/>
  <c r="J44" i="4"/>
  <c r="J98" i="4" s="1"/>
  <c r="I44" i="4"/>
  <c r="H44" i="4"/>
  <c r="L44" i="4" s="1"/>
  <c r="G44" i="4"/>
  <c r="F44" i="4"/>
  <c r="F98" i="4" s="1"/>
  <c r="T43" i="4"/>
  <c r="X43" i="4" s="1"/>
  <c r="H43" i="4"/>
  <c r="L43" i="4" s="1"/>
  <c r="S42" i="4"/>
  <c r="H42" i="4"/>
  <c r="L42" i="4" s="1"/>
  <c r="W41" i="4"/>
  <c r="V41" i="4"/>
  <c r="U41" i="4"/>
  <c r="T41" i="4"/>
  <c r="X41" i="4" s="1"/>
  <c r="S41" i="4"/>
  <c r="R41" i="4"/>
  <c r="H41" i="4"/>
  <c r="L41" i="4" s="1"/>
  <c r="T40" i="4"/>
  <c r="X40" i="4" s="1"/>
  <c r="G40" i="4"/>
  <c r="T39" i="4"/>
  <c r="X39" i="4" s="1"/>
  <c r="L39" i="4"/>
  <c r="H39" i="4"/>
  <c r="T38" i="4"/>
  <c r="X38" i="4" s="1"/>
  <c r="K38" i="4"/>
  <c r="J38" i="4"/>
  <c r="I38" i="4"/>
  <c r="H38" i="4"/>
  <c r="L38" i="4" s="1"/>
  <c r="G38" i="4"/>
  <c r="F38" i="4"/>
  <c r="T37" i="4"/>
  <c r="X37" i="4" s="1"/>
  <c r="H37" i="4"/>
  <c r="L37" i="4" s="1"/>
  <c r="W36" i="4"/>
  <c r="V36" i="4"/>
  <c r="U36" i="4"/>
  <c r="S36" i="4"/>
  <c r="T36" i="4" s="1"/>
  <c r="X36" i="4" s="1"/>
  <c r="R36" i="4"/>
  <c r="H36" i="4"/>
  <c r="L36" i="4" s="1"/>
  <c r="X35" i="4"/>
  <c r="T35" i="4"/>
  <c r="H35" i="4"/>
  <c r="L35" i="4" s="1"/>
  <c r="X34" i="4"/>
  <c r="T34" i="4"/>
  <c r="H34" i="4"/>
  <c r="L34" i="4" s="1"/>
  <c r="X33" i="4"/>
  <c r="T33" i="4"/>
  <c r="H33" i="4"/>
  <c r="L33" i="4" s="1"/>
  <c r="W32" i="4"/>
  <c r="V32" i="4"/>
  <c r="U32" i="4"/>
  <c r="T32" i="4"/>
  <c r="X32" i="4" s="1"/>
  <c r="S32" i="4"/>
  <c r="R32" i="4"/>
  <c r="H32" i="4"/>
  <c r="L32" i="4" s="1"/>
  <c r="T31" i="4"/>
  <c r="X31" i="4" s="1"/>
  <c r="H31" i="4"/>
  <c r="L31" i="4" s="1"/>
  <c r="T30" i="4"/>
  <c r="X30" i="4" s="1"/>
  <c r="K30" i="4"/>
  <c r="K40" i="4" s="1"/>
  <c r="J30" i="4"/>
  <c r="I30" i="4"/>
  <c r="G30" i="4"/>
  <c r="H30" i="4" s="1"/>
  <c r="L30" i="4" s="1"/>
  <c r="F30" i="4"/>
  <c r="T29" i="4"/>
  <c r="X29" i="4" s="1"/>
  <c r="L29" i="4"/>
  <c r="H29" i="4"/>
  <c r="T28" i="4"/>
  <c r="X28" i="4" s="1"/>
  <c r="L28" i="4"/>
  <c r="H28" i="4"/>
  <c r="T27" i="4"/>
  <c r="X27" i="4" s="1"/>
  <c r="K27" i="4"/>
  <c r="J27" i="4"/>
  <c r="I27" i="4"/>
  <c r="H27" i="4"/>
  <c r="L27" i="4" s="1"/>
  <c r="G27" i="4"/>
  <c r="F27" i="4"/>
  <c r="W26" i="4"/>
  <c r="W42" i="4" s="1"/>
  <c r="V26" i="4"/>
  <c r="U26" i="4"/>
  <c r="S26" i="4"/>
  <c r="T26" i="4" s="1"/>
  <c r="X26" i="4" s="1"/>
  <c r="R26" i="4"/>
  <c r="H26" i="4"/>
  <c r="L26" i="4" s="1"/>
  <c r="X25" i="4"/>
  <c r="T25" i="4"/>
  <c r="H25" i="4"/>
  <c r="L25" i="4" s="1"/>
  <c r="X24" i="4"/>
  <c r="T24" i="4"/>
  <c r="H24" i="4"/>
  <c r="L24" i="4" s="1"/>
  <c r="X23" i="4"/>
  <c r="T23" i="4"/>
  <c r="H23" i="4"/>
  <c r="L23" i="4" s="1"/>
  <c r="X22" i="4"/>
  <c r="T22" i="4"/>
  <c r="K22" i="4"/>
  <c r="J22" i="4"/>
  <c r="J40" i="4" s="1"/>
  <c r="I22" i="4"/>
  <c r="I40" i="4" s="1"/>
  <c r="G22" i="4"/>
  <c r="F22" i="4"/>
  <c r="T21" i="4"/>
  <c r="X21" i="4" s="1"/>
  <c r="H21" i="4"/>
  <c r="L21" i="4" s="1"/>
  <c r="W20" i="4"/>
  <c r="V20" i="4"/>
  <c r="V42" i="4" s="1"/>
  <c r="U20" i="4"/>
  <c r="U42" i="4" s="1"/>
  <c r="S20" i="4"/>
  <c r="R20" i="4"/>
  <c r="R42" i="4" s="1"/>
  <c r="L20" i="4"/>
  <c r="H20" i="4"/>
  <c r="T19" i="4"/>
  <c r="X19" i="4" s="1"/>
  <c r="X18" i="4"/>
  <c r="T18" i="4"/>
  <c r="K18" i="4"/>
  <c r="J18" i="4"/>
  <c r="I18" i="4"/>
  <c r="G18" i="4"/>
  <c r="F18" i="4"/>
  <c r="H18" i="4" s="1"/>
  <c r="L18" i="4" s="1"/>
  <c r="X17" i="4"/>
  <c r="T17" i="4"/>
  <c r="H17" i="4"/>
  <c r="L17" i="4" s="1"/>
  <c r="H16" i="4"/>
  <c r="L16" i="4" s="1"/>
  <c r="W15" i="4"/>
  <c r="V15" i="4"/>
  <c r="U15" i="4"/>
  <c r="S15" i="4"/>
  <c r="R15" i="4"/>
  <c r="L15" i="4"/>
  <c r="H15" i="4"/>
  <c r="T14" i="4"/>
  <c r="X14" i="4" s="1"/>
  <c r="K14" i="4"/>
  <c r="J14" i="4"/>
  <c r="I14" i="4"/>
  <c r="I19" i="4" s="1"/>
  <c r="H14" i="4"/>
  <c r="L14" i="4" s="1"/>
  <c r="G14" i="4"/>
  <c r="F14" i="4"/>
  <c r="X13" i="4"/>
  <c r="T13" i="4"/>
  <c r="H13" i="4"/>
  <c r="L13" i="4" s="1"/>
  <c r="T12" i="4"/>
  <c r="X12" i="4" s="1"/>
  <c r="H12" i="4"/>
  <c r="L12" i="4" s="1"/>
  <c r="W11" i="4"/>
  <c r="W16" i="4" s="1"/>
  <c r="V11" i="4"/>
  <c r="U11" i="4"/>
  <c r="T11" i="4"/>
  <c r="X11" i="4" s="1"/>
  <c r="S11" i="4"/>
  <c r="S16" i="4" s="1"/>
  <c r="R11" i="4"/>
  <c r="K11" i="4"/>
  <c r="K19" i="4" s="1"/>
  <c r="J11" i="4"/>
  <c r="J19" i="4" s="1"/>
  <c r="I11" i="4"/>
  <c r="G11" i="4"/>
  <c r="G19" i="4" s="1"/>
  <c r="F11" i="4"/>
  <c r="T10" i="4"/>
  <c r="X10" i="4" s="1"/>
  <c r="H10" i="4"/>
  <c r="L10" i="4" s="1"/>
  <c r="T9" i="4"/>
  <c r="X9" i="4" s="1"/>
  <c r="L9" i="4"/>
  <c r="H9" i="4"/>
  <c r="T8" i="4"/>
  <c r="X8" i="4" s="1"/>
  <c r="H8" i="4"/>
  <c r="L8" i="4" s="1"/>
  <c r="W7" i="4"/>
  <c r="V7" i="4"/>
  <c r="U7" i="4"/>
  <c r="U16" i="4" s="1"/>
  <c r="S7" i="4"/>
  <c r="R7" i="4"/>
  <c r="T7" i="4" s="1"/>
  <c r="L7" i="4"/>
  <c r="H7" i="4"/>
  <c r="T6" i="4"/>
  <c r="X6" i="4" s="1"/>
  <c r="L6" i="4"/>
  <c r="H6" i="4"/>
  <c r="T5" i="4"/>
  <c r="X5" i="4" s="1"/>
  <c r="X4" i="4"/>
  <c r="T4" i="4"/>
  <c r="V16" i="4" l="1"/>
  <c r="S95" i="4"/>
  <c r="X7" i="4"/>
  <c r="T42" i="4"/>
  <c r="X42" i="4" s="1"/>
  <c r="G98" i="4"/>
  <c r="H98" i="4" s="1"/>
  <c r="L98" i="4" s="1"/>
  <c r="K98" i="4"/>
  <c r="W95" i="4" s="1"/>
  <c r="R56" i="4"/>
  <c r="T56" i="4" s="1"/>
  <c r="X56" i="4" s="1"/>
  <c r="T52" i="4"/>
  <c r="X52" i="4" s="1"/>
  <c r="X60" i="4"/>
  <c r="L65" i="4"/>
  <c r="R76" i="4"/>
  <c r="T76" i="4" s="1"/>
  <c r="X76" i="4" s="1"/>
  <c r="T73" i="4"/>
  <c r="X73" i="4" s="1"/>
  <c r="X94" i="4"/>
  <c r="F40" i="4"/>
  <c r="H22" i="4"/>
  <c r="L22" i="4" s="1"/>
  <c r="L72" i="4"/>
  <c r="L79" i="4"/>
  <c r="H11" i="4"/>
  <c r="L11" i="4" s="1"/>
  <c r="F19" i="4"/>
  <c r="H19" i="4" s="1"/>
  <c r="L19" i="4" s="1"/>
  <c r="T15" i="4"/>
  <c r="X15" i="4" s="1"/>
  <c r="R16" i="4"/>
  <c r="T16" i="4" s="1"/>
  <c r="X16" i="4" s="1"/>
  <c r="I98" i="4"/>
  <c r="U95" i="4" s="1"/>
  <c r="R69" i="4"/>
  <c r="T69" i="4" s="1"/>
  <c r="V69" i="4"/>
  <c r="V95" i="4" s="1"/>
  <c r="T20" i="4"/>
  <c r="X20" i="4" s="1"/>
  <c r="X69" i="4" l="1"/>
  <c r="R95" i="4"/>
  <c r="T95" i="4" s="1"/>
  <c r="X95" i="4" s="1"/>
  <c r="H40" i="4"/>
  <c r="L40" i="4" s="1"/>
  <c r="X102" i="3" l="1"/>
  <c r="T102" i="3"/>
  <c r="T101" i="3"/>
  <c r="X101" i="3" s="1"/>
  <c r="K97" i="3"/>
  <c r="J97" i="3"/>
  <c r="I97" i="3"/>
  <c r="G97" i="3"/>
  <c r="H97" i="3" s="1"/>
  <c r="L97" i="3" s="1"/>
  <c r="F97" i="3"/>
  <c r="H96" i="3"/>
  <c r="L96" i="3" s="1"/>
  <c r="H95" i="3"/>
  <c r="L95" i="3" s="1"/>
  <c r="W94" i="3"/>
  <c r="V94" i="3"/>
  <c r="U94" i="3"/>
  <c r="S94" i="3"/>
  <c r="R94" i="3"/>
  <c r="T94" i="3" s="1"/>
  <c r="X94" i="3" s="1"/>
  <c r="L94" i="3"/>
  <c r="H94" i="3"/>
  <c r="T93" i="3"/>
  <c r="X93" i="3" s="1"/>
  <c r="L93" i="3"/>
  <c r="H93" i="3"/>
  <c r="T92" i="3"/>
  <c r="X92" i="3" s="1"/>
  <c r="K92" i="3"/>
  <c r="J92" i="3"/>
  <c r="I92" i="3"/>
  <c r="H92" i="3"/>
  <c r="L92" i="3" s="1"/>
  <c r="G92" i="3"/>
  <c r="F92" i="3"/>
  <c r="T91" i="3"/>
  <c r="X91" i="3" s="1"/>
  <c r="L91" i="3"/>
  <c r="H91" i="3"/>
  <c r="W90" i="3"/>
  <c r="V90" i="3"/>
  <c r="S90" i="3"/>
  <c r="T90" i="3" s="1"/>
  <c r="R90" i="3"/>
  <c r="H90" i="3"/>
  <c r="L90" i="3" s="1"/>
  <c r="W89" i="3"/>
  <c r="V89" i="3"/>
  <c r="U89" i="3"/>
  <c r="U90" i="3" s="1"/>
  <c r="T89" i="3"/>
  <c r="X89" i="3" s="1"/>
  <c r="S89" i="3"/>
  <c r="R89" i="3"/>
  <c r="H89" i="3"/>
  <c r="L89" i="3" s="1"/>
  <c r="X88" i="3"/>
  <c r="T88" i="3"/>
  <c r="H88" i="3"/>
  <c r="L88" i="3" s="1"/>
  <c r="X87" i="3"/>
  <c r="T87" i="3"/>
  <c r="K87" i="3"/>
  <c r="J87" i="3"/>
  <c r="I87" i="3"/>
  <c r="G87" i="3"/>
  <c r="H87" i="3" s="1"/>
  <c r="L87" i="3" s="1"/>
  <c r="F87" i="3"/>
  <c r="T86" i="3"/>
  <c r="X86" i="3" s="1"/>
  <c r="L86" i="3"/>
  <c r="H86" i="3"/>
  <c r="T85" i="3"/>
  <c r="X85" i="3" s="1"/>
  <c r="L85" i="3"/>
  <c r="H85" i="3"/>
  <c r="T84" i="3"/>
  <c r="X84" i="3" s="1"/>
  <c r="L84" i="3"/>
  <c r="H84" i="3"/>
  <c r="T83" i="3"/>
  <c r="X83" i="3" s="1"/>
  <c r="K83" i="3"/>
  <c r="J83" i="3"/>
  <c r="I83" i="3"/>
  <c r="H83" i="3"/>
  <c r="L83" i="3" s="1"/>
  <c r="G83" i="3"/>
  <c r="F83" i="3"/>
  <c r="T82" i="3"/>
  <c r="X82" i="3" s="1"/>
  <c r="L82" i="3"/>
  <c r="H82" i="3"/>
  <c r="T81" i="3"/>
  <c r="X81" i="3" s="1"/>
  <c r="L81" i="3"/>
  <c r="H81" i="3"/>
  <c r="T80" i="3"/>
  <c r="X80" i="3" s="1"/>
  <c r="L80" i="3"/>
  <c r="H80" i="3"/>
  <c r="T79" i="3"/>
  <c r="X79" i="3" s="1"/>
  <c r="K79" i="3"/>
  <c r="J79" i="3"/>
  <c r="I79" i="3"/>
  <c r="G79" i="3"/>
  <c r="F79" i="3"/>
  <c r="H79" i="3" s="1"/>
  <c r="X78" i="3"/>
  <c r="T78" i="3"/>
  <c r="H78" i="3"/>
  <c r="L78" i="3" s="1"/>
  <c r="X77" i="3"/>
  <c r="T77" i="3"/>
  <c r="H77" i="3"/>
  <c r="L77" i="3" s="1"/>
  <c r="U76" i="3"/>
  <c r="K76" i="3"/>
  <c r="J76" i="3"/>
  <c r="I76" i="3"/>
  <c r="G76" i="3"/>
  <c r="H76" i="3" s="1"/>
  <c r="L76" i="3" s="1"/>
  <c r="F76" i="3"/>
  <c r="T75" i="3"/>
  <c r="X75" i="3" s="1"/>
  <c r="L75" i="3"/>
  <c r="H75" i="3"/>
  <c r="T74" i="3"/>
  <c r="X74" i="3" s="1"/>
  <c r="L74" i="3"/>
  <c r="H74" i="3"/>
  <c r="W73" i="3"/>
  <c r="W76" i="3" s="1"/>
  <c r="V73" i="3"/>
  <c r="V76" i="3" s="1"/>
  <c r="U73" i="3"/>
  <c r="S73" i="3"/>
  <c r="S76" i="3" s="1"/>
  <c r="R73" i="3"/>
  <c r="L73" i="3"/>
  <c r="H73" i="3"/>
  <c r="T72" i="3"/>
  <c r="X72" i="3" s="1"/>
  <c r="K72" i="3"/>
  <c r="J72" i="3"/>
  <c r="I72" i="3"/>
  <c r="G72" i="3"/>
  <c r="F72" i="3"/>
  <c r="H72" i="3" s="1"/>
  <c r="L72" i="3" s="1"/>
  <c r="X71" i="3"/>
  <c r="T71" i="3"/>
  <c r="H71" i="3"/>
  <c r="L71" i="3" s="1"/>
  <c r="X70" i="3"/>
  <c r="T70" i="3"/>
  <c r="H70" i="3"/>
  <c r="L70" i="3" s="1"/>
  <c r="K69" i="3"/>
  <c r="J69" i="3"/>
  <c r="I69" i="3"/>
  <c r="G69" i="3"/>
  <c r="H69" i="3" s="1"/>
  <c r="L69" i="3" s="1"/>
  <c r="F69" i="3"/>
  <c r="W68" i="3"/>
  <c r="V68" i="3"/>
  <c r="U68" i="3"/>
  <c r="S68" i="3"/>
  <c r="R68" i="3"/>
  <c r="T68" i="3" s="1"/>
  <c r="X68" i="3" s="1"/>
  <c r="L68" i="3"/>
  <c r="H68" i="3"/>
  <c r="T67" i="3"/>
  <c r="X67" i="3" s="1"/>
  <c r="L67" i="3"/>
  <c r="H67" i="3"/>
  <c r="T66" i="3"/>
  <c r="X66" i="3" s="1"/>
  <c r="L66" i="3"/>
  <c r="H66" i="3"/>
  <c r="T65" i="3"/>
  <c r="X65" i="3" s="1"/>
  <c r="K65" i="3"/>
  <c r="J65" i="3"/>
  <c r="I65" i="3"/>
  <c r="G65" i="3"/>
  <c r="F65" i="3"/>
  <c r="H65" i="3" s="1"/>
  <c r="L65" i="3" s="1"/>
  <c r="X64" i="3"/>
  <c r="T64" i="3"/>
  <c r="H64" i="3"/>
  <c r="L64" i="3" s="1"/>
  <c r="W63" i="3"/>
  <c r="W69" i="3" s="1"/>
  <c r="V63" i="3"/>
  <c r="U63" i="3"/>
  <c r="U69" i="3" s="1"/>
  <c r="T63" i="3"/>
  <c r="X63" i="3" s="1"/>
  <c r="S63" i="3"/>
  <c r="S69" i="3" s="1"/>
  <c r="R63" i="3"/>
  <c r="H63" i="3"/>
  <c r="L63" i="3" s="1"/>
  <c r="X62" i="3"/>
  <c r="T62" i="3"/>
  <c r="H62" i="3"/>
  <c r="L62" i="3" s="1"/>
  <c r="X61" i="3"/>
  <c r="T61" i="3"/>
  <c r="K61" i="3"/>
  <c r="J61" i="3"/>
  <c r="I61" i="3"/>
  <c r="H61" i="3"/>
  <c r="L61" i="3" s="1"/>
  <c r="G61" i="3"/>
  <c r="F61" i="3"/>
  <c r="W60" i="3"/>
  <c r="V60" i="3"/>
  <c r="U60" i="3"/>
  <c r="S60" i="3"/>
  <c r="R60" i="3"/>
  <c r="T60" i="3" s="1"/>
  <c r="L60" i="3"/>
  <c r="H60" i="3"/>
  <c r="T59" i="3"/>
  <c r="X59" i="3" s="1"/>
  <c r="L59" i="3"/>
  <c r="H59" i="3"/>
  <c r="T58" i="3"/>
  <c r="X58" i="3" s="1"/>
  <c r="K58" i="3"/>
  <c r="J58" i="3"/>
  <c r="I58" i="3"/>
  <c r="G58" i="3"/>
  <c r="F58" i="3"/>
  <c r="H58" i="3" s="1"/>
  <c r="L58" i="3" s="1"/>
  <c r="X57" i="3"/>
  <c r="T57" i="3"/>
  <c r="H57" i="3"/>
  <c r="L57" i="3" s="1"/>
  <c r="H56" i="3"/>
  <c r="L56" i="3" s="1"/>
  <c r="X55" i="3"/>
  <c r="T55" i="3"/>
  <c r="K55" i="3"/>
  <c r="J55" i="3"/>
  <c r="I55" i="3"/>
  <c r="G55" i="3"/>
  <c r="H55" i="3" s="1"/>
  <c r="L55" i="3" s="1"/>
  <c r="F55" i="3"/>
  <c r="T54" i="3"/>
  <c r="X54" i="3" s="1"/>
  <c r="L54" i="3"/>
  <c r="H54" i="3"/>
  <c r="T53" i="3"/>
  <c r="X53" i="3" s="1"/>
  <c r="L53" i="3"/>
  <c r="H53" i="3"/>
  <c r="W52" i="3"/>
  <c r="W56" i="3" s="1"/>
  <c r="V52" i="3"/>
  <c r="V56" i="3" s="1"/>
  <c r="U52" i="3"/>
  <c r="S52" i="3"/>
  <c r="S56" i="3" s="1"/>
  <c r="R52" i="3"/>
  <c r="K52" i="3"/>
  <c r="J52" i="3"/>
  <c r="I52" i="3"/>
  <c r="G52" i="3"/>
  <c r="F52" i="3"/>
  <c r="H52" i="3" s="1"/>
  <c r="X51" i="3"/>
  <c r="T51" i="3"/>
  <c r="H51" i="3"/>
  <c r="L51" i="3" s="1"/>
  <c r="X50" i="3"/>
  <c r="T50" i="3"/>
  <c r="H50" i="3"/>
  <c r="L50" i="3" s="1"/>
  <c r="W49" i="3"/>
  <c r="V49" i="3"/>
  <c r="U49" i="3"/>
  <c r="U56" i="3" s="1"/>
  <c r="T49" i="3"/>
  <c r="X49" i="3" s="1"/>
  <c r="S49" i="3"/>
  <c r="R49" i="3"/>
  <c r="H49" i="3"/>
  <c r="L49" i="3" s="1"/>
  <c r="X48" i="3"/>
  <c r="T48" i="3"/>
  <c r="H48" i="3"/>
  <c r="L48" i="3" s="1"/>
  <c r="X47" i="3"/>
  <c r="T47" i="3"/>
  <c r="K47" i="3"/>
  <c r="J47" i="3"/>
  <c r="I47" i="3"/>
  <c r="G47" i="3"/>
  <c r="H47" i="3" s="1"/>
  <c r="L47" i="3" s="1"/>
  <c r="F47" i="3"/>
  <c r="T46" i="3"/>
  <c r="X46" i="3" s="1"/>
  <c r="L46" i="3"/>
  <c r="H46" i="3"/>
  <c r="T45" i="3"/>
  <c r="X45" i="3" s="1"/>
  <c r="L45" i="3"/>
  <c r="H45" i="3"/>
  <c r="T44" i="3"/>
  <c r="X44" i="3" s="1"/>
  <c r="K44" i="3"/>
  <c r="J44" i="3"/>
  <c r="J98" i="3" s="1"/>
  <c r="I44" i="3"/>
  <c r="I98" i="3" s="1"/>
  <c r="H44" i="3"/>
  <c r="L44" i="3" s="1"/>
  <c r="G44" i="3"/>
  <c r="F44" i="3"/>
  <c r="X43" i="3"/>
  <c r="T43" i="3"/>
  <c r="L43" i="3"/>
  <c r="H43" i="3"/>
  <c r="S42" i="3"/>
  <c r="H42" i="3"/>
  <c r="L42" i="3" s="1"/>
  <c r="W41" i="3"/>
  <c r="V41" i="3"/>
  <c r="U41" i="3"/>
  <c r="T41" i="3"/>
  <c r="X41" i="3" s="1"/>
  <c r="S41" i="3"/>
  <c r="R41" i="3"/>
  <c r="L41" i="3"/>
  <c r="H41" i="3"/>
  <c r="X40" i="3"/>
  <c r="T40" i="3"/>
  <c r="T39" i="3"/>
  <c r="X39" i="3" s="1"/>
  <c r="H39" i="3"/>
  <c r="L39" i="3" s="1"/>
  <c r="T38" i="3"/>
  <c r="X38" i="3" s="1"/>
  <c r="K38" i="3"/>
  <c r="J38" i="3"/>
  <c r="I38" i="3"/>
  <c r="H38" i="3"/>
  <c r="L38" i="3" s="1"/>
  <c r="G38" i="3"/>
  <c r="F38" i="3"/>
  <c r="X37" i="3"/>
  <c r="T37" i="3"/>
  <c r="L37" i="3"/>
  <c r="H37" i="3"/>
  <c r="W36" i="3"/>
  <c r="V36" i="3"/>
  <c r="U36" i="3"/>
  <c r="T36" i="3"/>
  <c r="X36" i="3" s="1"/>
  <c r="S36" i="3"/>
  <c r="R36" i="3"/>
  <c r="H36" i="3"/>
  <c r="L36" i="3" s="1"/>
  <c r="X35" i="3"/>
  <c r="T35" i="3"/>
  <c r="H35" i="3"/>
  <c r="L35" i="3" s="1"/>
  <c r="T34" i="3"/>
  <c r="X34" i="3" s="1"/>
  <c r="H34" i="3"/>
  <c r="L34" i="3" s="1"/>
  <c r="T33" i="3"/>
  <c r="X33" i="3" s="1"/>
  <c r="H33" i="3"/>
  <c r="L33" i="3" s="1"/>
  <c r="W32" i="3"/>
  <c r="V32" i="3"/>
  <c r="U32" i="3"/>
  <c r="T32" i="3"/>
  <c r="X32" i="3" s="1"/>
  <c r="S32" i="3"/>
  <c r="R32" i="3"/>
  <c r="L32" i="3"/>
  <c r="H32" i="3"/>
  <c r="X31" i="3"/>
  <c r="T31" i="3"/>
  <c r="L31" i="3"/>
  <c r="H31" i="3"/>
  <c r="X30" i="3"/>
  <c r="T30" i="3"/>
  <c r="K30" i="3"/>
  <c r="J30" i="3"/>
  <c r="I30" i="3"/>
  <c r="H30" i="3"/>
  <c r="L30" i="3" s="1"/>
  <c r="G30" i="3"/>
  <c r="F30" i="3"/>
  <c r="T29" i="3"/>
  <c r="X29" i="3" s="1"/>
  <c r="L29" i="3"/>
  <c r="H29" i="3"/>
  <c r="T28" i="3"/>
  <c r="X28" i="3" s="1"/>
  <c r="H28" i="3"/>
  <c r="L28" i="3" s="1"/>
  <c r="T27" i="3"/>
  <c r="X27" i="3" s="1"/>
  <c r="K27" i="3"/>
  <c r="J27" i="3"/>
  <c r="I27" i="3"/>
  <c r="G27" i="3"/>
  <c r="H27" i="3" s="1"/>
  <c r="L27" i="3" s="1"/>
  <c r="F27" i="3"/>
  <c r="W26" i="3"/>
  <c r="W42" i="3" s="1"/>
  <c r="V26" i="3"/>
  <c r="U26" i="3"/>
  <c r="S26" i="3"/>
  <c r="R26" i="3"/>
  <c r="T26" i="3" s="1"/>
  <c r="X26" i="3" s="1"/>
  <c r="H26" i="3"/>
  <c r="L26" i="3" s="1"/>
  <c r="X25" i="3"/>
  <c r="T25" i="3"/>
  <c r="H25" i="3"/>
  <c r="L25" i="3" s="1"/>
  <c r="X24" i="3"/>
  <c r="T24" i="3"/>
  <c r="H24" i="3"/>
  <c r="L24" i="3" s="1"/>
  <c r="T23" i="3"/>
  <c r="X23" i="3" s="1"/>
  <c r="H23" i="3"/>
  <c r="L23" i="3" s="1"/>
  <c r="T22" i="3"/>
  <c r="X22" i="3" s="1"/>
  <c r="K22" i="3"/>
  <c r="K40" i="3" s="1"/>
  <c r="J22" i="3"/>
  <c r="J40" i="3" s="1"/>
  <c r="I22" i="3"/>
  <c r="G22" i="3"/>
  <c r="G40" i="3" s="1"/>
  <c r="F22" i="3"/>
  <c r="H22" i="3" s="1"/>
  <c r="L22" i="3" s="1"/>
  <c r="X21" i="3"/>
  <c r="T21" i="3"/>
  <c r="H21" i="3"/>
  <c r="L21" i="3" s="1"/>
  <c r="W20" i="3"/>
  <c r="V20" i="3"/>
  <c r="V42" i="3" s="1"/>
  <c r="U20" i="3"/>
  <c r="U42" i="3" s="1"/>
  <c r="S20" i="3"/>
  <c r="R20" i="3"/>
  <c r="R42" i="3" s="1"/>
  <c r="T42" i="3" s="1"/>
  <c r="X42" i="3" s="1"/>
  <c r="L20" i="3"/>
  <c r="H20" i="3"/>
  <c r="T19" i="3"/>
  <c r="X19" i="3" s="1"/>
  <c r="K19" i="3"/>
  <c r="G19" i="3"/>
  <c r="X18" i="3"/>
  <c r="T18" i="3"/>
  <c r="K18" i="3"/>
  <c r="J18" i="3"/>
  <c r="I18" i="3"/>
  <c r="G18" i="3"/>
  <c r="F18" i="3"/>
  <c r="H18" i="3" s="1"/>
  <c r="L18" i="3" s="1"/>
  <c r="X17" i="3"/>
  <c r="T17" i="3"/>
  <c r="H17" i="3"/>
  <c r="L17" i="3" s="1"/>
  <c r="S16" i="3"/>
  <c r="L16" i="3"/>
  <c r="H16" i="3"/>
  <c r="W15" i="3"/>
  <c r="V15" i="3"/>
  <c r="U15" i="3"/>
  <c r="U16" i="3" s="1"/>
  <c r="T15" i="3"/>
  <c r="X15" i="3" s="1"/>
  <c r="S15" i="3"/>
  <c r="R15" i="3"/>
  <c r="H15" i="3"/>
  <c r="L15" i="3" s="1"/>
  <c r="T14" i="3"/>
  <c r="X14" i="3" s="1"/>
  <c r="K14" i="3"/>
  <c r="J14" i="3"/>
  <c r="I14" i="3"/>
  <c r="H14" i="3"/>
  <c r="L14" i="3" s="1"/>
  <c r="G14" i="3"/>
  <c r="F14" i="3"/>
  <c r="X13" i="3"/>
  <c r="T13" i="3"/>
  <c r="L13" i="3"/>
  <c r="H13" i="3"/>
  <c r="X12" i="3"/>
  <c r="T12" i="3"/>
  <c r="L12" i="3"/>
  <c r="H12" i="3"/>
  <c r="W11" i="3"/>
  <c r="W16" i="3" s="1"/>
  <c r="V11" i="3"/>
  <c r="U11" i="3"/>
  <c r="T11" i="3"/>
  <c r="X11" i="3" s="1"/>
  <c r="S11" i="3"/>
  <c r="R11" i="3"/>
  <c r="K11" i="3"/>
  <c r="J11" i="3"/>
  <c r="J19" i="3" s="1"/>
  <c r="I11" i="3"/>
  <c r="I19" i="3" s="1"/>
  <c r="G11" i="3"/>
  <c r="F11" i="3"/>
  <c r="X10" i="3"/>
  <c r="T10" i="3"/>
  <c r="H10" i="3"/>
  <c r="L10" i="3" s="1"/>
  <c r="X9" i="3"/>
  <c r="T9" i="3"/>
  <c r="H9" i="3"/>
  <c r="L9" i="3" s="1"/>
  <c r="X8" i="3"/>
  <c r="T8" i="3"/>
  <c r="H8" i="3"/>
  <c r="L8" i="3" s="1"/>
  <c r="W7" i="3"/>
  <c r="V7" i="3"/>
  <c r="U7" i="3"/>
  <c r="T7" i="3"/>
  <c r="X7" i="3" s="1"/>
  <c r="S7" i="3"/>
  <c r="R7" i="3"/>
  <c r="H7" i="3"/>
  <c r="L7" i="3" s="1"/>
  <c r="T6" i="3"/>
  <c r="X6" i="3" s="1"/>
  <c r="H6" i="3"/>
  <c r="L6" i="3" s="1"/>
  <c r="T5" i="3"/>
  <c r="X5" i="3" s="1"/>
  <c r="X4" i="3"/>
  <c r="T4" i="3"/>
  <c r="F40" i="3" l="1"/>
  <c r="R16" i="3"/>
  <c r="T16" i="3" s="1"/>
  <c r="X16" i="3" s="1"/>
  <c r="V16" i="3"/>
  <c r="I40" i="3"/>
  <c r="U95" i="3" s="1"/>
  <c r="G98" i="3"/>
  <c r="S95" i="3" s="1"/>
  <c r="K98" i="3"/>
  <c r="W95" i="3" s="1"/>
  <c r="L79" i="3"/>
  <c r="X90" i="3"/>
  <c r="R56" i="3"/>
  <c r="T56" i="3" s="1"/>
  <c r="X56" i="3" s="1"/>
  <c r="T52" i="3"/>
  <c r="X52" i="3" s="1"/>
  <c r="F19" i="3"/>
  <c r="H19" i="3" s="1"/>
  <c r="L19" i="3" s="1"/>
  <c r="H11" i="3"/>
  <c r="L11" i="3" s="1"/>
  <c r="F98" i="3"/>
  <c r="H98" i="3" s="1"/>
  <c r="L98" i="3" s="1"/>
  <c r="X60" i="3"/>
  <c r="R76" i="3"/>
  <c r="T76" i="3" s="1"/>
  <c r="X76" i="3" s="1"/>
  <c r="T73" i="3"/>
  <c r="X73" i="3" s="1"/>
  <c r="T20" i="3"/>
  <c r="X20" i="3" s="1"/>
  <c r="V95" i="3"/>
  <c r="L52" i="3"/>
  <c r="R69" i="3"/>
  <c r="T69" i="3" s="1"/>
  <c r="V69" i="3"/>
  <c r="R95" i="3" l="1"/>
  <c r="T95" i="3" s="1"/>
  <c r="X95" i="3" s="1"/>
  <c r="H40" i="3"/>
  <c r="L40" i="3" s="1"/>
  <c r="X69" i="3"/>
  <c r="X102" i="2" l="1"/>
  <c r="T102" i="2"/>
  <c r="T101" i="2"/>
  <c r="X101" i="2" s="1"/>
  <c r="K97" i="2"/>
  <c r="J97" i="2"/>
  <c r="I97" i="2"/>
  <c r="G97" i="2"/>
  <c r="F97" i="2"/>
  <c r="H97" i="2" s="1"/>
  <c r="L97" i="2" s="1"/>
  <c r="L96" i="2"/>
  <c r="H96" i="2"/>
  <c r="H95" i="2"/>
  <c r="L95" i="2" s="1"/>
  <c r="W94" i="2"/>
  <c r="V94" i="2"/>
  <c r="U94" i="2"/>
  <c r="S94" i="2"/>
  <c r="T94" i="2" s="1"/>
  <c r="X94" i="2" s="1"/>
  <c r="R94" i="2"/>
  <c r="L94" i="2"/>
  <c r="H94" i="2"/>
  <c r="X93" i="2"/>
  <c r="T93" i="2"/>
  <c r="L93" i="2"/>
  <c r="H93" i="2"/>
  <c r="X92" i="2"/>
  <c r="T92" i="2"/>
  <c r="K92" i="2"/>
  <c r="J92" i="2"/>
  <c r="I92" i="2"/>
  <c r="H92" i="2"/>
  <c r="L92" i="2" s="1"/>
  <c r="G92" i="2"/>
  <c r="F92" i="2"/>
  <c r="T91" i="2"/>
  <c r="X91" i="2" s="1"/>
  <c r="H91" i="2"/>
  <c r="L91" i="2" s="1"/>
  <c r="W90" i="2"/>
  <c r="U90" i="2"/>
  <c r="S90" i="2"/>
  <c r="L90" i="2"/>
  <c r="H90" i="2"/>
  <c r="W89" i="2"/>
  <c r="V89" i="2"/>
  <c r="V90" i="2" s="1"/>
  <c r="U89" i="2"/>
  <c r="T89" i="2"/>
  <c r="X89" i="2" s="1"/>
  <c r="S89" i="2"/>
  <c r="R89" i="2"/>
  <c r="R90" i="2" s="1"/>
  <c r="T90" i="2" s="1"/>
  <c r="X90" i="2" s="1"/>
  <c r="H89" i="2"/>
  <c r="L89" i="2" s="1"/>
  <c r="T88" i="2"/>
  <c r="X88" i="2" s="1"/>
  <c r="H88" i="2"/>
  <c r="L88" i="2" s="1"/>
  <c r="T87" i="2"/>
  <c r="X87" i="2" s="1"/>
  <c r="K87" i="2"/>
  <c r="J87" i="2"/>
  <c r="I87" i="2"/>
  <c r="G87" i="2"/>
  <c r="F87" i="2"/>
  <c r="H87" i="2" s="1"/>
  <c r="L87" i="2" s="1"/>
  <c r="X86" i="2"/>
  <c r="T86" i="2"/>
  <c r="L86" i="2"/>
  <c r="H86" i="2"/>
  <c r="X85" i="2"/>
  <c r="T85" i="2"/>
  <c r="L85" i="2"/>
  <c r="H85" i="2"/>
  <c r="X84" i="2"/>
  <c r="T84" i="2"/>
  <c r="L84" i="2"/>
  <c r="H84" i="2"/>
  <c r="X83" i="2"/>
  <c r="T83" i="2"/>
  <c r="K83" i="2"/>
  <c r="J83" i="2"/>
  <c r="I83" i="2"/>
  <c r="H83" i="2"/>
  <c r="L83" i="2" s="1"/>
  <c r="G83" i="2"/>
  <c r="F83" i="2"/>
  <c r="T82" i="2"/>
  <c r="X82" i="2" s="1"/>
  <c r="H82" i="2"/>
  <c r="L82" i="2" s="1"/>
  <c r="T81" i="2"/>
  <c r="X81" i="2" s="1"/>
  <c r="H81" i="2"/>
  <c r="L81" i="2" s="1"/>
  <c r="T80" i="2"/>
  <c r="X80" i="2" s="1"/>
  <c r="H80" i="2"/>
  <c r="L80" i="2" s="1"/>
  <c r="T79" i="2"/>
  <c r="X79" i="2" s="1"/>
  <c r="K79" i="2"/>
  <c r="J79" i="2"/>
  <c r="I79" i="2"/>
  <c r="G79" i="2"/>
  <c r="H79" i="2" s="1"/>
  <c r="L79" i="2" s="1"/>
  <c r="F79" i="2"/>
  <c r="X78" i="2"/>
  <c r="T78" i="2"/>
  <c r="L78" i="2"/>
  <c r="H78" i="2"/>
  <c r="X77" i="2"/>
  <c r="T77" i="2"/>
  <c r="L77" i="2"/>
  <c r="H77" i="2"/>
  <c r="W76" i="2"/>
  <c r="S76" i="2"/>
  <c r="K76" i="2"/>
  <c r="J76" i="2"/>
  <c r="I76" i="2"/>
  <c r="G76" i="2"/>
  <c r="F76" i="2"/>
  <c r="H76" i="2" s="1"/>
  <c r="L76" i="2" s="1"/>
  <c r="X75" i="2"/>
  <c r="T75" i="2"/>
  <c r="L75" i="2"/>
  <c r="H75" i="2"/>
  <c r="X74" i="2"/>
  <c r="T74" i="2"/>
  <c r="L74" i="2"/>
  <c r="H74" i="2"/>
  <c r="W73" i="2"/>
  <c r="V73" i="2"/>
  <c r="V76" i="2" s="1"/>
  <c r="U73" i="2"/>
  <c r="U76" i="2" s="1"/>
  <c r="S73" i="2"/>
  <c r="R73" i="2"/>
  <c r="R76" i="2" s="1"/>
  <c r="T76" i="2" s="1"/>
  <c r="X76" i="2" s="1"/>
  <c r="H73" i="2"/>
  <c r="L73" i="2" s="1"/>
  <c r="T72" i="2"/>
  <c r="X72" i="2" s="1"/>
  <c r="K72" i="2"/>
  <c r="J72" i="2"/>
  <c r="I72" i="2"/>
  <c r="G72" i="2"/>
  <c r="H72" i="2" s="1"/>
  <c r="L72" i="2" s="1"/>
  <c r="F72" i="2"/>
  <c r="X71" i="2"/>
  <c r="T71" i="2"/>
  <c r="L71" i="2"/>
  <c r="H71" i="2"/>
  <c r="X70" i="2"/>
  <c r="T70" i="2"/>
  <c r="L70" i="2"/>
  <c r="H70" i="2"/>
  <c r="K69" i="2"/>
  <c r="J69" i="2"/>
  <c r="I69" i="2"/>
  <c r="G69" i="2"/>
  <c r="F69" i="2"/>
  <c r="H69" i="2" s="1"/>
  <c r="L69" i="2" s="1"/>
  <c r="W68" i="2"/>
  <c r="V68" i="2"/>
  <c r="U68" i="2"/>
  <c r="S68" i="2"/>
  <c r="R68" i="2"/>
  <c r="T68" i="2" s="1"/>
  <c r="X68" i="2" s="1"/>
  <c r="H68" i="2"/>
  <c r="L68" i="2" s="1"/>
  <c r="T67" i="2"/>
  <c r="X67" i="2" s="1"/>
  <c r="H67" i="2"/>
  <c r="L67" i="2" s="1"/>
  <c r="T66" i="2"/>
  <c r="X66" i="2" s="1"/>
  <c r="H66" i="2"/>
  <c r="L66" i="2" s="1"/>
  <c r="T65" i="2"/>
  <c r="X65" i="2" s="1"/>
  <c r="K65" i="2"/>
  <c r="J65" i="2"/>
  <c r="I65" i="2"/>
  <c r="G65" i="2"/>
  <c r="H65" i="2" s="1"/>
  <c r="L65" i="2" s="1"/>
  <c r="F65" i="2"/>
  <c r="X64" i="2"/>
  <c r="T64" i="2"/>
  <c r="L64" i="2"/>
  <c r="H64" i="2"/>
  <c r="W63" i="2"/>
  <c r="W69" i="2" s="1"/>
  <c r="V63" i="2"/>
  <c r="V69" i="2" s="1"/>
  <c r="U63" i="2"/>
  <c r="U69" i="2" s="1"/>
  <c r="T63" i="2"/>
  <c r="X63" i="2" s="1"/>
  <c r="S63" i="2"/>
  <c r="S69" i="2" s="1"/>
  <c r="R63" i="2"/>
  <c r="R69" i="2" s="1"/>
  <c r="T69" i="2" s="1"/>
  <c r="H63" i="2"/>
  <c r="L63" i="2" s="1"/>
  <c r="T62" i="2"/>
  <c r="X62" i="2" s="1"/>
  <c r="H62" i="2"/>
  <c r="L62" i="2" s="1"/>
  <c r="T61" i="2"/>
  <c r="X61" i="2" s="1"/>
  <c r="K61" i="2"/>
  <c r="J61" i="2"/>
  <c r="I61" i="2"/>
  <c r="G61" i="2"/>
  <c r="F61" i="2"/>
  <c r="H61" i="2" s="1"/>
  <c r="L61" i="2" s="1"/>
  <c r="W60" i="2"/>
  <c r="V60" i="2"/>
  <c r="U60" i="2"/>
  <c r="S60" i="2"/>
  <c r="R60" i="2"/>
  <c r="T60" i="2" s="1"/>
  <c r="X60" i="2" s="1"/>
  <c r="H60" i="2"/>
  <c r="L60" i="2" s="1"/>
  <c r="T59" i="2"/>
  <c r="X59" i="2" s="1"/>
  <c r="H59" i="2"/>
  <c r="L59" i="2" s="1"/>
  <c r="T58" i="2"/>
  <c r="X58" i="2" s="1"/>
  <c r="K58" i="2"/>
  <c r="J58" i="2"/>
  <c r="I58" i="2"/>
  <c r="G58" i="2"/>
  <c r="H58" i="2" s="1"/>
  <c r="L58" i="2" s="1"/>
  <c r="F58" i="2"/>
  <c r="X57" i="2"/>
  <c r="T57" i="2"/>
  <c r="L57" i="2"/>
  <c r="H57" i="2"/>
  <c r="H56" i="2"/>
  <c r="L56" i="2" s="1"/>
  <c r="T55" i="2"/>
  <c r="X55" i="2" s="1"/>
  <c r="K55" i="2"/>
  <c r="J55" i="2"/>
  <c r="I55" i="2"/>
  <c r="G55" i="2"/>
  <c r="F55" i="2"/>
  <c r="H55" i="2" s="1"/>
  <c r="L55" i="2" s="1"/>
  <c r="X54" i="2"/>
  <c r="T54" i="2"/>
  <c r="L54" i="2"/>
  <c r="H54" i="2"/>
  <c r="X53" i="2"/>
  <c r="T53" i="2"/>
  <c r="L53" i="2"/>
  <c r="H53" i="2"/>
  <c r="W52" i="2"/>
  <c r="V52" i="2"/>
  <c r="V56" i="2" s="1"/>
  <c r="U52" i="2"/>
  <c r="U56" i="2" s="1"/>
  <c r="S52" i="2"/>
  <c r="R52" i="2"/>
  <c r="R56" i="2" s="1"/>
  <c r="K52" i="2"/>
  <c r="J52" i="2"/>
  <c r="I52" i="2"/>
  <c r="G52" i="2"/>
  <c r="H52" i="2" s="1"/>
  <c r="L52" i="2" s="1"/>
  <c r="F52" i="2"/>
  <c r="X51" i="2"/>
  <c r="T51" i="2"/>
  <c r="L51" i="2"/>
  <c r="H51" i="2"/>
  <c r="X50" i="2"/>
  <c r="T50" i="2"/>
  <c r="L50" i="2"/>
  <c r="H50" i="2"/>
  <c r="W49" i="2"/>
  <c r="W56" i="2" s="1"/>
  <c r="V49" i="2"/>
  <c r="U49" i="2"/>
  <c r="T49" i="2"/>
  <c r="X49" i="2" s="1"/>
  <c r="S49" i="2"/>
  <c r="S56" i="2" s="1"/>
  <c r="R49" i="2"/>
  <c r="H49" i="2"/>
  <c r="L49" i="2" s="1"/>
  <c r="T48" i="2"/>
  <c r="X48" i="2" s="1"/>
  <c r="H48" i="2"/>
  <c r="L48" i="2" s="1"/>
  <c r="T47" i="2"/>
  <c r="X47" i="2" s="1"/>
  <c r="K47" i="2"/>
  <c r="J47" i="2"/>
  <c r="I47" i="2"/>
  <c r="G47" i="2"/>
  <c r="F47" i="2"/>
  <c r="H47" i="2" s="1"/>
  <c r="L47" i="2" s="1"/>
  <c r="X46" i="2"/>
  <c r="T46" i="2"/>
  <c r="L46" i="2"/>
  <c r="H46" i="2"/>
  <c r="X45" i="2"/>
  <c r="T45" i="2"/>
  <c r="L45" i="2"/>
  <c r="H45" i="2"/>
  <c r="X44" i="2"/>
  <c r="T44" i="2"/>
  <c r="K44" i="2"/>
  <c r="K98" i="2" s="1"/>
  <c r="J44" i="2"/>
  <c r="J98" i="2" s="1"/>
  <c r="I44" i="2"/>
  <c r="I98" i="2" s="1"/>
  <c r="H44" i="2"/>
  <c r="L44" i="2" s="1"/>
  <c r="G44" i="2"/>
  <c r="G98" i="2" s="1"/>
  <c r="F44" i="2"/>
  <c r="F98" i="2" s="1"/>
  <c r="T43" i="2"/>
  <c r="X43" i="2" s="1"/>
  <c r="H43" i="2"/>
  <c r="L43" i="2" s="1"/>
  <c r="S42" i="2"/>
  <c r="L42" i="2"/>
  <c r="H42" i="2"/>
  <c r="W41" i="2"/>
  <c r="V41" i="2"/>
  <c r="U41" i="2"/>
  <c r="T41" i="2"/>
  <c r="X41" i="2" s="1"/>
  <c r="S41" i="2"/>
  <c r="R41" i="2"/>
  <c r="H41" i="2"/>
  <c r="L41" i="2" s="1"/>
  <c r="T40" i="2"/>
  <c r="X40" i="2" s="1"/>
  <c r="K40" i="2"/>
  <c r="G40" i="2"/>
  <c r="X39" i="2"/>
  <c r="T39" i="2"/>
  <c r="L39" i="2"/>
  <c r="H39" i="2"/>
  <c r="X38" i="2"/>
  <c r="T38" i="2"/>
  <c r="K38" i="2"/>
  <c r="J38" i="2"/>
  <c r="I38" i="2"/>
  <c r="H38" i="2"/>
  <c r="L38" i="2" s="1"/>
  <c r="G38" i="2"/>
  <c r="F38" i="2"/>
  <c r="T37" i="2"/>
  <c r="X37" i="2" s="1"/>
  <c r="H37" i="2"/>
  <c r="L37" i="2" s="1"/>
  <c r="W36" i="2"/>
  <c r="V36" i="2"/>
  <c r="U36" i="2"/>
  <c r="S36" i="2"/>
  <c r="R36" i="2"/>
  <c r="T36" i="2" s="1"/>
  <c r="X36" i="2" s="1"/>
  <c r="L36" i="2"/>
  <c r="H36" i="2"/>
  <c r="X35" i="2"/>
  <c r="T35" i="2"/>
  <c r="L35" i="2"/>
  <c r="H35" i="2"/>
  <c r="X34" i="2"/>
  <c r="T34" i="2"/>
  <c r="L34" i="2"/>
  <c r="H34" i="2"/>
  <c r="X33" i="2"/>
  <c r="T33" i="2"/>
  <c r="L33" i="2"/>
  <c r="H33" i="2"/>
  <c r="W32" i="2"/>
  <c r="V32" i="2"/>
  <c r="U32" i="2"/>
  <c r="T32" i="2"/>
  <c r="X32" i="2" s="1"/>
  <c r="S32" i="2"/>
  <c r="R32" i="2"/>
  <c r="H32" i="2"/>
  <c r="L32" i="2" s="1"/>
  <c r="T31" i="2"/>
  <c r="X31" i="2" s="1"/>
  <c r="H31" i="2"/>
  <c r="L31" i="2" s="1"/>
  <c r="T30" i="2"/>
  <c r="X30" i="2" s="1"/>
  <c r="K30" i="2"/>
  <c r="J30" i="2"/>
  <c r="I30" i="2"/>
  <c r="I40" i="2" s="1"/>
  <c r="G30" i="2"/>
  <c r="F30" i="2"/>
  <c r="X29" i="2"/>
  <c r="T29" i="2"/>
  <c r="L29" i="2"/>
  <c r="H29" i="2"/>
  <c r="X28" i="2"/>
  <c r="T28" i="2"/>
  <c r="L28" i="2"/>
  <c r="H28" i="2"/>
  <c r="X27" i="2"/>
  <c r="T27" i="2"/>
  <c r="K27" i="2"/>
  <c r="J27" i="2"/>
  <c r="I27" i="2"/>
  <c r="H27" i="2"/>
  <c r="L27" i="2" s="1"/>
  <c r="G27" i="2"/>
  <c r="F27" i="2"/>
  <c r="W26" i="2"/>
  <c r="W42" i="2" s="1"/>
  <c r="V26" i="2"/>
  <c r="V42" i="2" s="1"/>
  <c r="U26" i="2"/>
  <c r="S26" i="2"/>
  <c r="R26" i="2"/>
  <c r="R42" i="2" s="1"/>
  <c r="T42" i="2" s="1"/>
  <c r="X42" i="2" s="1"/>
  <c r="L26" i="2"/>
  <c r="H26" i="2"/>
  <c r="X25" i="2"/>
  <c r="T25" i="2"/>
  <c r="L25" i="2"/>
  <c r="H25" i="2"/>
  <c r="X24" i="2"/>
  <c r="T24" i="2"/>
  <c r="L24" i="2"/>
  <c r="H24" i="2"/>
  <c r="X23" i="2"/>
  <c r="T23" i="2"/>
  <c r="L23" i="2"/>
  <c r="H23" i="2"/>
  <c r="X22" i="2"/>
  <c r="T22" i="2"/>
  <c r="K22" i="2"/>
  <c r="J22" i="2"/>
  <c r="J40" i="2" s="1"/>
  <c r="I22" i="2"/>
  <c r="G22" i="2"/>
  <c r="F22" i="2"/>
  <c r="T21" i="2"/>
  <c r="X21" i="2" s="1"/>
  <c r="H21" i="2"/>
  <c r="L21" i="2" s="1"/>
  <c r="W20" i="2"/>
  <c r="V20" i="2"/>
  <c r="U20" i="2"/>
  <c r="U42" i="2" s="1"/>
  <c r="S20" i="2"/>
  <c r="T20" i="2" s="1"/>
  <c r="X20" i="2" s="1"/>
  <c r="R20" i="2"/>
  <c r="L20" i="2"/>
  <c r="H20" i="2"/>
  <c r="X19" i="2"/>
  <c r="T19" i="2"/>
  <c r="T18" i="2"/>
  <c r="X18" i="2" s="1"/>
  <c r="K18" i="2"/>
  <c r="J18" i="2"/>
  <c r="I18" i="2"/>
  <c r="G18" i="2"/>
  <c r="H18" i="2" s="1"/>
  <c r="L18" i="2" s="1"/>
  <c r="F18" i="2"/>
  <c r="X17" i="2"/>
  <c r="T17" i="2"/>
  <c r="L17" i="2"/>
  <c r="H17" i="2"/>
  <c r="V16" i="2"/>
  <c r="T16" i="2"/>
  <c r="R16" i="2"/>
  <c r="H16" i="2"/>
  <c r="L16" i="2" s="1"/>
  <c r="W15" i="2"/>
  <c r="V15" i="2"/>
  <c r="U15" i="2"/>
  <c r="S15" i="2"/>
  <c r="T15" i="2" s="1"/>
  <c r="R15" i="2"/>
  <c r="L15" i="2"/>
  <c r="H15" i="2"/>
  <c r="X14" i="2"/>
  <c r="T14" i="2"/>
  <c r="K14" i="2"/>
  <c r="K19" i="2" s="1"/>
  <c r="J14" i="2"/>
  <c r="I14" i="2"/>
  <c r="H14" i="2"/>
  <c r="L14" i="2" s="1"/>
  <c r="G14" i="2"/>
  <c r="G19" i="2" s="1"/>
  <c r="F14" i="2"/>
  <c r="T13" i="2"/>
  <c r="X13" i="2" s="1"/>
  <c r="H13" i="2"/>
  <c r="L13" i="2" s="1"/>
  <c r="T12" i="2"/>
  <c r="X12" i="2" s="1"/>
  <c r="H12" i="2"/>
  <c r="L12" i="2" s="1"/>
  <c r="W11" i="2"/>
  <c r="W16" i="2" s="1"/>
  <c r="V11" i="2"/>
  <c r="U11" i="2"/>
  <c r="S11" i="2"/>
  <c r="S16" i="2" s="1"/>
  <c r="R11" i="2"/>
  <c r="K11" i="2"/>
  <c r="J11" i="2"/>
  <c r="J19" i="2" s="1"/>
  <c r="I11" i="2"/>
  <c r="I19" i="2" s="1"/>
  <c r="G11" i="2"/>
  <c r="F11" i="2"/>
  <c r="T10" i="2"/>
  <c r="X10" i="2" s="1"/>
  <c r="H10" i="2"/>
  <c r="L10" i="2" s="1"/>
  <c r="T9" i="2"/>
  <c r="X9" i="2" s="1"/>
  <c r="H9" i="2"/>
  <c r="L9" i="2" s="1"/>
  <c r="T8" i="2"/>
  <c r="X8" i="2" s="1"/>
  <c r="H8" i="2"/>
  <c r="L8" i="2" s="1"/>
  <c r="W7" i="2"/>
  <c r="V7" i="2"/>
  <c r="U7" i="2"/>
  <c r="S7" i="2"/>
  <c r="T7" i="2" s="1"/>
  <c r="R7" i="2"/>
  <c r="L7" i="2"/>
  <c r="H7" i="2"/>
  <c r="X6" i="2"/>
  <c r="T6" i="2"/>
  <c r="L6" i="2"/>
  <c r="H6" i="2"/>
  <c r="X5" i="2"/>
  <c r="T5" i="2"/>
  <c r="X4" i="2"/>
  <c r="T4" i="2"/>
  <c r="U16" i="2" l="1"/>
  <c r="X16" i="2" s="1"/>
  <c r="F19" i="2"/>
  <c r="H19" i="2" s="1"/>
  <c r="L19" i="2" s="1"/>
  <c r="H11" i="2"/>
  <c r="L11" i="2" s="1"/>
  <c r="T11" i="2"/>
  <c r="X11" i="2" s="1"/>
  <c r="V95" i="2"/>
  <c r="H30" i="2"/>
  <c r="L30" i="2" s="1"/>
  <c r="X69" i="2"/>
  <c r="U95" i="2"/>
  <c r="S95" i="2"/>
  <c r="W95" i="2"/>
  <c r="X7" i="2"/>
  <c r="X15" i="2"/>
  <c r="F40" i="2"/>
  <c r="H22" i="2"/>
  <c r="L22" i="2" s="1"/>
  <c r="H98" i="2"/>
  <c r="L98" i="2" s="1"/>
  <c r="T56" i="2"/>
  <c r="X56" i="2" s="1"/>
  <c r="T26" i="2"/>
  <c r="X26" i="2" s="1"/>
  <c r="T52" i="2"/>
  <c r="X52" i="2" s="1"/>
  <c r="T73" i="2"/>
  <c r="X73" i="2" s="1"/>
  <c r="T102" i="1"/>
  <c r="X102" i="1" s="1"/>
  <c r="X101" i="1"/>
  <c r="T101" i="1"/>
  <c r="K97" i="1"/>
  <c r="J97" i="1"/>
  <c r="I97" i="1"/>
  <c r="G97" i="1"/>
  <c r="F97" i="1"/>
  <c r="H97" i="1" s="1"/>
  <c r="L97" i="1" s="1"/>
  <c r="L96" i="1"/>
  <c r="H96" i="1"/>
  <c r="H95" i="1"/>
  <c r="L95" i="1" s="1"/>
  <c r="W94" i="1"/>
  <c r="V94" i="1"/>
  <c r="U94" i="1"/>
  <c r="T94" i="1"/>
  <c r="X94" i="1" s="1"/>
  <c r="S94" i="1"/>
  <c r="R94" i="1"/>
  <c r="H94" i="1"/>
  <c r="L94" i="1" s="1"/>
  <c r="X93" i="1"/>
  <c r="T93" i="1"/>
  <c r="H93" i="1"/>
  <c r="L93" i="1" s="1"/>
  <c r="X92" i="1"/>
  <c r="T92" i="1"/>
  <c r="K92" i="1"/>
  <c r="J92" i="1"/>
  <c r="I92" i="1"/>
  <c r="G92" i="1"/>
  <c r="F92" i="1"/>
  <c r="H92" i="1" s="1"/>
  <c r="L92" i="1" s="1"/>
  <c r="T91" i="1"/>
  <c r="X91" i="1" s="1"/>
  <c r="L91" i="1"/>
  <c r="H91" i="1"/>
  <c r="V90" i="1"/>
  <c r="U90" i="1"/>
  <c r="R90" i="1"/>
  <c r="L90" i="1"/>
  <c r="H90" i="1"/>
  <c r="W89" i="1"/>
  <c r="W90" i="1" s="1"/>
  <c r="V89" i="1"/>
  <c r="U89" i="1"/>
  <c r="S89" i="1"/>
  <c r="S90" i="1" s="1"/>
  <c r="R89" i="1"/>
  <c r="H89" i="1"/>
  <c r="L89" i="1" s="1"/>
  <c r="X88" i="1"/>
  <c r="T88" i="1"/>
  <c r="H88" i="1"/>
  <c r="L88" i="1" s="1"/>
  <c r="X87" i="1"/>
  <c r="T87" i="1"/>
  <c r="K87" i="1"/>
  <c r="J87" i="1"/>
  <c r="I87" i="1"/>
  <c r="G87" i="1"/>
  <c r="F87" i="1"/>
  <c r="H87" i="1" s="1"/>
  <c r="L87" i="1" s="1"/>
  <c r="X86" i="1"/>
  <c r="T86" i="1"/>
  <c r="H86" i="1"/>
  <c r="L86" i="1" s="1"/>
  <c r="X85" i="1"/>
  <c r="T85" i="1"/>
  <c r="H85" i="1"/>
  <c r="L85" i="1" s="1"/>
  <c r="X84" i="1"/>
  <c r="T84" i="1"/>
  <c r="H84" i="1"/>
  <c r="L84" i="1" s="1"/>
  <c r="X83" i="1"/>
  <c r="T83" i="1"/>
  <c r="K83" i="1"/>
  <c r="J83" i="1"/>
  <c r="I83" i="1"/>
  <c r="G83" i="1"/>
  <c r="F83" i="1"/>
  <c r="H83" i="1" s="1"/>
  <c r="L83" i="1" s="1"/>
  <c r="T82" i="1"/>
  <c r="X82" i="1" s="1"/>
  <c r="L82" i="1"/>
  <c r="H82" i="1"/>
  <c r="T81" i="1"/>
  <c r="X81" i="1" s="1"/>
  <c r="L81" i="1"/>
  <c r="H81" i="1"/>
  <c r="T80" i="1"/>
  <c r="X80" i="1" s="1"/>
  <c r="L80" i="1"/>
  <c r="H80" i="1"/>
  <c r="T79" i="1"/>
  <c r="X79" i="1" s="1"/>
  <c r="K79" i="1"/>
  <c r="J79" i="1"/>
  <c r="I79" i="1"/>
  <c r="H79" i="1"/>
  <c r="L79" i="1" s="1"/>
  <c r="G79" i="1"/>
  <c r="F79" i="1"/>
  <c r="T78" i="1"/>
  <c r="X78" i="1" s="1"/>
  <c r="L78" i="1"/>
  <c r="H78" i="1"/>
  <c r="T77" i="1"/>
  <c r="X77" i="1" s="1"/>
  <c r="L77" i="1"/>
  <c r="H77" i="1"/>
  <c r="W76" i="1"/>
  <c r="V76" i="1"/>
  <c r="S76" i="1"/>
  <c r="R76" i="1"/>
  <c r="T76" i="1" s="1"/>
  <c r="K76" i="1"/>
  <c r="J76" i="1"/>
  <c r="I76" i="1"/>
  <c r="G76" i="1"/>
  <c r="F76" i="1"/>
  <c r="H76" i="1" s="1"/>
  <c r="L76" i="1" s="1"/>
  <c r="X75" i="1"/>
  <c r="T75" i="1"/>
  <c r="H75" i="1"/>
  <c r="L75" i="1" s="1"/>
  <c r="X74" i="1"/>
  <c r="T74" i="1"/>
  <c r="H74" i="1"/>
  <c r="L74" i="1" s="1"/>
  <c r="W73" i="1"/>
  <c r="V73" i="1"/>
  <c r="U73" i="1"/>
  <c r="U76" i="1" s="1"/>
  <c r="T73" i="1"/>
  <c r="X73" i="1" s="1"/>
  <c r="S73" i="1"/>
  <c r="R73" i="1"/>
  <c r="L73" i="1"/>
  <c r="H73" i="1"/>
  <c r="T72" i="1"/>
  <c r="X72" i="1" s="1"/>
  <c r="K72" i="1"/>
  <c r="J72" i="1"/>
  <c r="I72" i="1"/>
  <c r="H72" i="1"/>
  <c r="L72" i="1" s="1"/>
  <c r="G72" i="1"/>
  <c r="F72" i="1"/>
  <c r="T71" i="1"/>
  <c r="X71" i="1" s="1"/>
  <c r="L71" i="1"/>
  <c r="H71" i="1"/>
  <c r="T70" i="1"/>
  <c r="X70" i="1" s="1"/>
  <c r="L70" i="1"/>
  <c r="H70" i="1"/>
  <c r="K69" i="1"/>
  <c r="J69" i="1"/>
  <c r="I69" i="1"/>
  <c r="G69" i="1"/>
  <c r="F69" i="1"/>
  <c r="H69" i="1" s="1"/>
  <c r="L69" i="1" s="1"/>
  <c r="W68" i="1"/>
  <c r="V68" i="1"/>
  <c r="U68" i="1"/>
  <c r="T68" i="1"/>
  <c r="X68" i="1" s="1"/>
  <c r="S68" i="1"/>
  <c r="R68" i="1"/>
  <c r="L68" i="1"/>
  <c r="H68" i="1"/>
  <c r="T67" i="1"/>
  <c r="X67" i="1" s="1"/>
  <c r="L67" i="1"/>
  <c r="H67" i="1"/>
  <c r="T66" i="1"/>
  <c r="X66" i="1" s="1"/>
  <c r="L66" i="1"/>
  <c r="H66" i="1"/>
  <c r="T65" i="1"/>
  <c r="X65" i="1" s="1"/>
  <c r="K65" i="1"/>
  <c r="J65" i="1"/>
  <c r="I65" i="1"/>
  <c r="H65" i="1"/>
  <c r="L65" i="1" s="1"/>
  <c r="G65" i="1"/>
  <c r="F65" i="1"/>
  <c r="T64" i="1"/>
  <c r="X64" i="1" s="1"/>
  <c r="L64" i="1"/>
  <c r="H64" i="1"/>
  <c r="W63" i="1"/>
  <c r="W69" i="1" s="1"/>
  <c r="V63" i="1"/>
  <c r="V69" i="1" s="1"/>
  <c r="U63" i="1"/>
  <c r="S63" i="1"/>
  <c r="S69" i="1" s="1"/>
  <c r="R63" i="1"/>
  <c r="H63" i="1"/>
  <c r="L63" i="1" s="1"/>
  <c r="T62" i="1"/>
  <c r="X62" i="1" s="1"/>
  <c r="H62" i="1"/>
  <c r="L62" i="1" s="1"/>
  <c r="T61" i="1"/>
  <c r="X61" i="1" s="1"/>
  <c r="K61" i="1"/>
  <c r="J61" i="1"/>
  <c r="I61" i="1"/>
  <c r="G61" i="1"/>
  <c r="F61" i="1"/>
  <c r="H61" i="1" s="1"/>
  <c r="L61" i="1" s="1"/>
  <c r="W60" i="1"/>
  <c r="V60" i="1"/>
  <c r="U60" i="1"/>
  <c r="T60" i="1"/>
  <c r="X60" i="1" s="1"/>
  <c r="S60" i="1"/>
  <c r="R60" i="1"/>
  <c r="L60" i="1"/>
  <c r="H60" i="1"/>
  <c r="T59" i="1"/>
  <c r="X59" i="1" s="1"/>
  <c r="H59" i="1"/>
  <c r="L59" i="1" s="1"/>
  <c r="T58" i="1"/>
  <c r="X58" i="1" s="1"/>
  <c r="K58" i="1"/>
  <c r="J58" i="1"/>
  <c r="I58" i="1"/>
  <c r="G58" i="1"/>
  <c r="H58" i="1" s="1"/>
  <c r="L58" i="1" s="1"/>
  <c r="F58" i="1"/>
  <c r="T57" i="1"/>
  <c r="X57" i="1" s="1"/>
  <c r="L57" i="1"/>
  <c r="H57" i="1"/>
  <c r="W56" i="1"/>
  <c r="R56" i="1"/>
  <c r="H56" i="1"/>
  <c r="L56" i="1" s="1"/>
  <c r="X55" i="1"/>
  <c r="T55" i="1"/>
  <c r="K55" i="1"/>
  <c r="J55" i="1"/>
  <c r="I55" i="1"/>
  <c r="G55" i="1"/>
  <c r="F55" i="1"/>
  <c r="H55" i="1" s="1"/>
  <c r="X54" i="1"/>
  <c r="T54" i="1"/>
  <c r="H54" i="1"/>
  <c r="L54" i="1" s="1"/>
  <c r="X53" i="1"/>
  <c r="T53" i="1"/>
  <c r="H53" i="1"/>
  <c r="L53" i="1" s="1"/>
  <c r="W52" i="1"/>
  <c r="V52" i="1"/>
  <c r="U52" i="1"/>
  <c r="U56" i="1" s="1"/>
  <c r="T52" i="1"/>
  <c r="X52" i="1" s="1"/>
  <c r="S52" i="1"/>
  <c r="R52" i="1"/>
  <c r="K52" i="1"/>
  <c r="J52" i="1"/>
  <c r="I52" i="1"/>
  <c r="H52" i="1"/>
  <c r="L52" i="1" s="1"/>
  <c r="G52" i="1"/>
  <c r="F52" i="1"/>
  <c r="T51" i="1"/>
  <c r="X51" i="1" s="1"/>
  <c r="L51" i="1"/>
  <c r="H51" i="1"/>
  <c r="T50" i="1"/>
  <c r="X50" i="1" s="1"/>
  <c r="L50" i="1"/>
  <c r="H50" i="1"/>
  <c r="W49" i="1"/>
  <c r="V49" i="1"/>
  <c r="V56" i="1" s="1"/>
  <c r="U49" i="1"/>
  <c r="S49" i="1"/>
  <c r="S56" i="1" s="1"/>
  <c r="R49" i="1"/>
  <c r="H49" i="1"/>
  <c r="L49" i="1" s="1"/>
  <c r="X48" i="1"/>
  <c r="T48" i="1"/>
  <c r="H48" i="1"/>
  <c r="L48" i="1" s="1"/>
  <c r="T47" i="1"/>
  <c r="X47" i="1" s="1"/>
  <c r="K47" i="1"/>
  <c r="J47" i="1"/>
  <c r="I47" i="1"/>
  <c r="G47" i="1"/>
  <c r="F47" i="1"/>
  <c r="H47" i="1" s="1"/>
  <c r="X46" i="1"/>
  <c r="T46" i="1"/>
  <c r="H46" i="1"/>
  <c r="L46" i="1" s="1"/>
  <c r="X45" i="1"/>
  <c r="T45" i="1"/>
  <c r="H45" i="1"/>
  <c r="L45" i="1" s="1"/>
  <c r="X44" i="1"/>
  <c r="T44" i="1"/>
  <c r="K44" i="1"/>
  <c r="K98" i="1" s="1"/>
  <c r="J44" i="1"/>
  <c r="I44" i="1"/>
  <c r="I98" i="1" s="1"/>
  <c r="G44" i="1"/>
  <c r="G98" i="1" s="1"/>
  <c r="F44" i="1"/>
  <c r="T43" i="1"/>
  <c r="X43" i="1" s="1"/>
  <c r="L43" i="1"/>
  <c r="H43" i="1"/>
  <c r="L42" i="1"/>
  <c r="H42" i="1"/>
  <c r="W41" i="1"/>
  <c r="V41" i="1"/>
  <c r="U41" i="1"/>
  <c r="S41" i="1"/>
  <c r="R41" i="1"/>
  <c r="T41" i="1" s="1"/>
  <c r="H41" i="1"/>
  <c r="L41" i="1" s="1"/>
  <c r="T40" i="1"/>
  <c r="X40" i="1" s="1"/>
  <c r="X39" i="1"/>
  <c r="T39" i="1"/>
  <c r="H39" i="1"/>
  <c r="L39" i="1" s="1"/>
  <c r="X38" i="1"/>
  <c r="T38" i="1"/>
  <c r="K38" i="1"/>
  <c r="J38" i="1"/>
  <c r="I38" i="1"/>
  <c r="G38" i="1"/>
  <c r="F38" i="1"/>
  <c r="H38" i="1" s="1"/>
  <c r="T37" i="1"/>
  <c r="X37" i="1" s="1"/>
  <c r="H37" i="1"/>
  <c r="L37" i="1" s="1"/>
  <c r="W36" i="1"/>
  <c r="V36" i="1"/>
  <c r="U36" i="1"/>
  <c r="S36" i="1"/>
  <c r="R36" i="1"/>
  <c r="T36" i="1" s="1"/>
  <c r="L36" i="1"/>
  <c r="H36" i="1"/>
  <c r="T35" i="1"/>
  <c r="X35" i="1" s="1"/>
  <c r="L35" i="1"/>
  <c r="H35" i="1"/>
  <c r="T34" i="1"/>
  <c r="X34" i="1" s="1"/>
  <c r="L34" i="1"/>
  <c r="H34" i="1"/>
  <c r="T33" i="1"/>
  <c r="X33" i="1" s="1"/>
  <c r="L33" i="1"/>
  <c r="H33" i="1"/>
  <c r="W32" i="1"/>
  <c r="V32" i="1"/>
  <c r="U32" i="1"/>
  <c r="S32" i="1"/>
  <c r="R32" i="1"/>
  <c r="T32" i="1" s="1"/>
  <c r="H32" i="1"/>
  <c r="L32" i="1" s="1"/>
  <c r="X31" i="1"/>
  <c r="T31" i="1"/>
  <c r="H31" i="1"/>
  <c r="L31" i="1" s="1"/>
  <c r="X30" i="1"/>
  <c r="T30" i="1"/>
  <c r="K30" i="1"/>
  <c r="J30" i="1"/>
  <c r="I30" i="1"/>
  <c r="G30" i="1"/>
  <c r="F30" i="1"/>
  <c r="H30" i="1" s="1"/>
  <c r="X29" i="1"/>
  <c r="T29" i="1"/>
  <c r="H29" i="1"/>
  <c r="L29" i="1" s="1"/>
  <c r="X28" i="1"/>
  <c r="T28" i="1"/>
  <c r="H28" i="1"/>
  <c r="L28" i="1" s="1"/>
  <c r="X27" i="1"/>
  <c r="T27" i="1"/>
  <c r="K27" i="1"/>
  <c r="K40" i="1" s="1"/>
  <c r="J27" i="1"/>
  <c r="J40" i="1" s="1"/>
  <c r="I27" i="1"/>
  <c r="G27" i="1"/>
  <c r="G40" i="1" s="1"/>
  <c r="F27" i="1"/>
  <c r="H27" i="1" s="1"/>
  <c r="W26" i="1"/>
  <c r="V26" i="1"/>
  <c r="V42" i="1" s="1"/>
  <c r="U26" i="1"/>
  <c r="U42" i="1" s="1"/>
  <c r="S26" i="1"/>
  <c r="R26" i="1"/>
  <c r="T26" i="1" s="1"/>
  <c r="X26" i="1" s="1"/>
  <c r="L26" i="1"/>
  <c r="H26" i="1"/>
  <c r="T25" i="1"/>
  <c r="X25" i="1" s="1"/>
  <c r="L25" i="1"/>
  <c r="H25" i="1"/>
  <c r="T24" i="1"/>
  <c r="X24" i="1" s="1"/>
  <c r="L24" i="1"/>
  <c r="H24" i="1"/>
  <c r="T23" i="1"/>
  <c r="X23" i="1" s="1"/>
  <c r="L23" i="1"/>
  <c r="H23" i="1"/>
  <c r="T22" i="1"/>
  <c r="X22" i="1" s="1"/>
  <c r="K22" i="1"/>
  <c r="J22" i="1"/>
  <c r="I22" i="1"/>
  <c r="I40" i="1" s="1"/>
  <c r="H22" i="1"/>
  <c r="L22" i="1" s="1"/>
  <c r="G22" i="1"/>
  <c r="F22" i="1"/>
  <c r="X21" i="1"/>
  <c r="T21" i="1"/>
  <c r="H21" i="1"/>
  <c r="L21" i="1" s="1"/>
  <c r="W20" i="1"/>
  <c r="W42" i="1" s="1"/>
  <c r="V20" i="1"/>
  <c r="U20" i="1"/>
  <c r="S20" i="1"/>
  <c r="S42" i="1" s="1"/>
  <c r="R20" i="1"/>
  <c r="H20" i="1"/>
  <c r="L20" i="1" s="1"/>
  <c r="X19" i="1"/>
  <c r="T19" i="1"/>
  <c r="T18" i="1"/>
  <c r="X18" i="1" s="1"/>
  <c r="K18" i="1"/>
  <c r="J18" i="1"/>
  <c r="I18" i="1"/>
  <c r="H18" i="1"/>
  <c r="L18" i="1" s="1"/>
  <c r="G18" i="1"/>
  <c r="F18" i="1"/>
  <c r="T17" i="1"/>
  <c r="X17" i="1" s="1"/>
  <c r="L17" i="1"/>
  <c r="H17" i="1"/>
  <c r="R16" i="1"/>
  <c r="H16" i="1"/>
  <c r="L16" i="1" s="1"/>
  <c r="W15" i="1"/>
  <c r="V15" i="1"/>
  <c r="U15" i="1"/>
  <c r="S15" i="1"/>
  <c r="T15" i="1" s="1"/>
  <c r="X15" i="1" s="1"/>
  <c r="R15" i="1"/>
  <c r="H15" i="1"/>
  <c r="L15" i="1" s="1"/>
  <c r="X14" i="1"/>
  <c r="T14" i="1"/>
  <c r="K14" i="1"/>
  <c r="K19" i="1" s="1"/>
  <c r="J14" i="1"/>
  <c r="J19" i="1" s="1"/>
  <c r="I14" i="1"/>
  <c r="G14" i="1"/>
  <c r="G19" i="1" s="1"/>
  <c r="F14" i="1"/>
  <c r="H14" i="1" s="1"/>
  <c r="L14" i="1" s="1"/>
  <c r="T13" i="1"/>
  <c r="X13" i="1" s="1"/>
  <c r="H13" i="1"/>
  <c r="L13" i="1" s="1"/>
  <c r="T12" i="1"/>
  <c r="X12" i="1" s="1"/>
  <c r="L12" i="1"/>
  <c r="H12" i="1"/>
  <c r="W11" i="1"/>
  <c r="V11" i="1"/>
  <c r="V16" i="1" s="1"/>
  <c r="U11" i="1"/>
  <c r="U16" i="1" s="1"/>
  <c r="S11" i="1"/>
  <c r="R11" i="1"/>
  <c r="T11" i="1" s="1"/>
  <c r="K11" i="1"/>
  <c r="J11" i="1"/>
  <c r="I11" i="1"/>
  <c r="H11" i="1"/>
  <c r="L11" i="1" s="1"/>
  <c r="G11" i="1"/>
  <c r="F11" i="1"/>
  <c r="F19" i="1" s="1"/>
  <c r="H19" i="1" s="1"/>
  <c r="T10" i="1"/>
  <c r="X10" i="1" s="1"/>
  <c r="H10" i="1"/>
  <c r="L10" i="1" s="1"/>
  <c r="T9" i="1"/>
  <c r="X9" i="1" s="1"/>
  <c r="H9" i="1"/>
  <c r="L9" i="1" s="1"/>
  <c r="X8" i="1"/>
  <c r="T8" i="1"/>
  <c r="H8" i="1"/>
  <c r="L8" i="1" s="1"/>
  <c r="W7" i="1"/>
  <c r="W16" i="1" s="1"/>
  <c r="V7" i="1"/>
  <c r="U7" i="1"/>
  <c r="S7" i="1"/>
  <c r="T7" i="1" s="1"/>
  <c r="X7" i="1" s="1"/>
  <c r="R7" i="1"/>
  <c r="H7" i="1"/>
  <c r="L7" i="1" s="1"/>
  <c r="X6" i="1"/>
  <c r="T6" i="1"/>
  <c r="H6" i="1"/>
  <c r="L6" i="1" s="1"/>
  <c r="X5" i="1"/>
  <c r="T5" i="1"/>
  <c r="T4" i="1"/>
  <c r="X4" i="1" s="1"/>
  <c r="R95" i="2" l="1"/>
  <c r="T95" i="2" s="1"/>
  <c r="X95" i="2" s="1"/>
  <c r="H40" i="2"/>
  <c r="L40" i="2" s="1"/>
  <c r="V95" i="1"/>
  <c r="L19" i="1"/>
  <c r="S16" i="1"/>
  <c r="T16" i="1" s="1"/>
  <c r="X16" i="1" s="1"/>
  <c r="T20" i="1"/>
  <c r="X20" i="1" s="1"/>
  <c r="L27" i="1"/>
  <c r="W95" i="1"/>
  <c r="X32" i="1"/>
  <c r="X36" i="1"/>
  <c r="L38" i="1"/>
  <c r="X41" i="1"/>
  <c r="J98" i="1"/>
  <c r="L55" i="1"/>
  <c r="T56" i="1"/>
  <c r="X56" i="1" s="1"/>
  <c r="U69" i="1"/>
  <c r="R42" i="1"/>
  <c r="T42" i="1" s="1"/>
  <c r="X42" i="1" s="1"/>
  <c r="X11" i="1"/>
  <c r="S95" i="1"/>
  <c r="L30" i="1"/>
  <c r="H44" i="1"/>
  <c r="L44" i="1" s="1"/>
  <c r="F98" i="1"/>
  <c r="H98" i="1" s="1"/>
  <c r="L98" i="1" s="1"/>
  <c r="T49" i="1"/>
  <c r="X49" i="1" s="1"/>
  <c r="X76" i="1"/>
  <c r="T90" i="1"/>
  <c r="X90" i="1" s="1"/>
  <c r="I19" i="1"/>
  <c r="U95" i="1" s="1"/>
  <c r="F40" i="1"/>
  <c r="L47" i="1"/>
  <c r="T63" i="1"/>
  <c r="X63" i="1" s="1"/>
  <c r="R69" i="1"/>
  <c r="T69" i="1" s="1"/>
  <c r="T89" i="1"/>
  <c r="X89" i="1" s="1"/>
  <c r="R95" i="1" l="1"/>
  <c r="T95" i="1" s="1"/>
  <c r="X95" i="1" s="1"/>
  <c r="H40" i="1"/>
  <c r="L40" i="1" s="1"/>
  <c r="X69" i="1"/>
</calcChain>
</file>

<file path=xl/sharedStrings.xml><?xml version="1.0" encoding="utf-8"?>
<sst xmlns="http://schemas.openxmlformats.org/spreadsheetml/2006/main" count="3180" uniqueCount="272">
  <si>
    <t>検 査 対 象 軽 自 動 車 保 有 車 両 数</t>
    <rPh sb="0" eb="1">
      <t>ケン</t>
    </rPh>
    <rPh sb="2" eb="3">
      <t>ジャ</t>
    </rPh>
    <rPh sb="4" eb="5">
      <t>タイ</t>
    </rPh>
    <rPh sb="6" eb="7">
      <t>ゾウ</t>
    </rPh>
    <rPh sb="8" eb="9">
      <t>ケイ</t>
    </rPh>
    <rPh sb="10" eb="11">
      <t>ジ</t>
    </rPh>
    <rPh sb="12" eb="13">
      <t>ドウ</t>
    </rPh>
    <rPh sb="14" eb="15">
      <t>クルマ</t>
    </rPh>
    <rPh sb="16" eb="17">
      <t>タモツ</t>
    </rPh>
    <rPh sb="18" eb="19">
      <t>ユウ</t>
    </rPh>
    <rPh sb="20" eb="21">
      <t>クルマ</t>
    </rPh>
    <rPh sb="22" eb="23">
      <t>リョウ</t>
    </rPh>
    <rPh sb="24" eb="25">
      <t>スウ</t>
    </rPh>
    <phoneticPr fontId="2"/>
  </si>
  <si>
    <t>（令和　５年　４月末）</t>
    <phoneticPr fontId="2"/>
  </si>
  <si>
    <t>貨　　物　　車</t>
    <rPh sb="0" eb="1">
      <t>カ</t>
    </rPh>
    <rPh sb="3" eb="4">
      <t>モノ</t>
    </rPh>
    <rPh sb="6" eb="7">
      <t>クルマ</t>
    </rPh>
    <phoneticPr fontId="2"/>
  </si>
  <si>
    <t>乗　用　車</t>
    <rPh sb="0" eb="1">
      <t>ジョウ</t>
    </rPh>
    <rPh sb="2" eb="3">
      <t>ヨウ</t>
    </rPh>
    <rPh sb="4" eb="5">
      <t>クルマ</t>
    </rPh>
    <phoneticPr fontId="2"/>
  </si>
  <si>
    <t>特　種
用途車</t>
    <rPh sb="0" eb="1">
      <t>トク</t>
    </rPh>
    <rPh sb="2" eb="3">
      <t>タネ</t>
    </rPh>
    <rPh sb="4" eb="6">
      <t>ヨウト</t>
    </rPh>
    <rPh sb="6" eb="7">
      <t>シャ</t>
    </rPh>
    <phoneticPr fontId="2"/>
  </si>
  <si>
    <t>合　計</t>
    <rPh sb="0" eb="1">
      <t>ゴウ</t>
    </rPh>
    <rPh sb="2" eb="3">
      <t>ケイ</t>
    </rPh>
    <phoneticPr fontId="2"/>
  </si>
  <si>
    <t>新　　潟</t>
    <rPh sb="0" eb="1">
      <t>シン</t>
    </rPh>
    <rPh sb="3" eb="4">
      <t>カタ</t>
    </rPh>
    <phoneticPr fontId="2"/>
  </si>
  <si>
    <t>新潟</t>
    <rPh sb="0" eb="2">
      <t>ニイガタ</t>
    </rPh>
    <phoneticPr fontId="2"/>
  </si>
  <si>
    <t>四　輪　車</t>
    <rPh sb="0" eb="1">
      <t>４</t>
    </rPh>
    <rPh sb="2" eb="3">
      <t>リン</t>
    </rPh>
    <rPh sb="4" eb="5">
      <t>シャ</t>
    </rPh>
    <phoneticPr fontId="2"/>
  </si>
  <si>
    <t>三輪車</t>
    <rPh sb="0" eb="3">
      <t>サンリンシャ</t>
    </rPh>
    <phoneticPr fontId="2"/>
  </si>
  <si>
    <t>計</t>
    <rPh sb="0" eb="1">
      <t>ケイ</t>
    </rPh>
    <phoneticPr fontId="2"/>
  </si>
  <si>
    <t>事業用</t>
    <rPh sb="0" eb="3">
      <t>ジギョウヨウ</t>
    </rPh>
    <phoneticPr fontId="2"/>
  </si>
  <si>
    <t>長岡</t>
    <rPh sb="0" eb="1">
      <t>チョウ</t>
    </rPh>
    <rPh sb="1" eb="2">
      <t>オカ</t>
    </rPh>
    <phoneticPr fontId="2"/>
  </si>
  <si>
    <t>長　岡</t>
    <rPh sb="0" eb="1">
      <t>チョウ</t>
    </rPh>
    <rPh sb="2" eb="3">
      <t>オカ</t>
    </rPh>
    <phoneticPr fontId="2"/>
  </si>
  <si>
    <t>札　　　幌</t>
    <rPh sb="0" eb="1">
      <t>サツ</t>
    </rPh>
    <phoneticPr fontId="2"/>
  </si>
  <si>
    <t>札　　　幌</t>
    <rPh sb="0" eb="1">
      <t>サツ</t>
    </rPh>
    <rPh sb="4" eb="5">
      <t>ホロ</t>
    </rPh>
    <phoneticPr fontId="2"/>
  </si>
  <si>
    <t>上　越</t>
    <rPh sb="0" eb="1">
      <t>ウエ</t>
    </rPh>
    <rPh sb="2" eb="3">
      <t>コシ</t>
    </rPh>
    <phoneticPr fontId="2"/>
  </si>
  <si>
    <t>函　　　館</t>
    <rPh sb="0" eb="1">
      <t>ハコ</t>
    </rPh>
    <rPh sb="4" eb="5">
      <t>カン</t>
    </rPh>
    <phoneticPr fontId="2"/>
  </si>
  <si>
    <t>旭　　　川</t>
    <rPh sb="0" eb="1">
      <t>アサヒ</t>
    </rPh>
    <rPh sb="4" eb="5">
      <t>カワ</t>
    </rPh>
    <phoneticPr fontId="2"/>
  </si>
  <si>
    <t>富　　　山</t>
    <rPh sb="0" eb="1">
      <t>トミ</t>
    </rPh>
    <rPh sb="4" eb="5">
      <t>ヤマ</t>
    </rPh>
    <phoneticPr fontId="2"/>
  </si>
  <si>
    <t>室蘭</t>
    <rPh sb="0" eb="1">
      <t>シツ</t>
    </rPh>
    <rPh sb="1" eb="2">
      <t>ラン</t>
    </rPh>
    <phoneticPr fontId="2"/>
  </si>
  <si>
    <t>室　　蘭</t>
    <rPh sb="0" eb="1">
      <t>シツ</t>
    </rPh>
    <rPh sb="3" eb="4">
      <t>ラン</t>
    </rPh>
    <phoneticPr fontId="2"/>
  </si>
  <si>
    <t>石川</t>
    <rPh sb="0" eb="2">
      <t>イシカワ</t>
    </rPh>
    <phoneticPr fontId="2"/>
  </si>
  <si>
    <t>石　　川</t>
    <rPh sb="0" eb="1">
      <t>イシ</t>
    </rPh>
    <rPh sb="3" eb="4">
      <t>カワ</t>
    </rPh>
    <phoneticPr fontId="2"/>
  </si>
  <si>
    <t>苫 小 牧</t>
    <rPh sb="0" eb="1">
      <t>トマ</t>
    </rPh>
    <phoneticPr fontId="2"/>
  </si>
  <si>
    <t>金　　沢</t>
    <rPh sb="0" eb="1">
      <t>キン</t>
    </rPh>
    <rPh sb="3" eb="4">
      <t>サワ</t>
    </rPh>
    <phoneticPr fontId="2"/>
  </si>
  <si>
    <t>釧路</t>
    <rPh sb="0" eb="1">
      <t>ウデワ</t>
    </rPh>
    <rPh sb="1" eb="2">
      <t>ミチ</t>
    </rPh>
    <phoneticPr fontId="2"/>
  </si>
  <si>
    <t>釧　　路</t>
    <rPh sb="0" eb="1">
      <t>セン</t>
    </rPh>
    <phoneticPr fontId="2"/>
  </si>
  <si>
    <t>長野</t>
    <rPh sb="0" eb="2">
      <t>ナガノ</t>
    </rPh>
    <phoneticPr fontId="2"/>
  </si>
  <si>
    <t>長　　野</t>
    <rPh sb="0" eb="1">
      <t>チョウ</t>
    </rPh>
    <rPh sb="3" eb="4">
      <t>ノ</t>
    </rPh>
    <phoneticPr fontId="2"/>
  </si>
  <si>
    <t>知　　床</t>
    <rPh sb="0" eb="1">
      <t>チ</t>
    </rPh>
    <phoneticPr fontId="2"/>
  </si>
  <si>
    <t>松本</t>
    <rPh sb="0" eb="1">
      <t>マツ</t>
    </rPh>
    <rPh sb="1" eb="2">
      <t>ホン</t>
    </rPh>
    <phoneticPr fontId="2"/>
  </si>
  <si>
    <t>松　本</t>
    <rPh sb="0" eb="1">
      <t>マツ</t>
    </rPh>
    <rPh sb="2" eb="3">
      <t>ホン</t>
    </rPh>
    <phoneticPr fontId="2"/>
  </si>
  <si>
    <t>諏　訪</t>
    <rPh sb="0" eb="1">
      <t>ハカ</t>
    </rPh>
    <rPh sb="2" eb="3">
      <t>オトズ</t>
    </rPh>
    <phoneticPr fontId="2"/>
  </si>
  <si>
    <t>帯　　　広</t>
    <rPh sb="0" eb="1">
      <t>オビ</t>
    </rPh>
    <rPh sb="4" eb="5">
      <t>ヒロ</t>
    </rPh>
    <phoneticPr fontId="2"/>
  </si>
  <si>
    <t>北見</t>
    <rPh sb="0" eb="1">
      <t>キタ</t>
    </rPh>
    <rPh sb="1" eb="2">
      <t>ミ</t>
    </rPh>
    <phoneticPr fontId="2"/>
  </si>
  <si>
    <t>北　　見</t>
    <rPh sb="0" eb="1">
      <t>キタ</t>
    </rPh>
    <rPh sb="3" eb="4">
      <t>ミ</t>
    </rPh>
    <phoneticPr fontId="2"/>
  </si>
  <si>
    <t>小　　　計</t>
    <rPh sb="0" eb="1">
      <t>ショウ</t>
    </rPh>
    <rPh sb="4" eb="5">
      <t>ケイ</t>
    </rPh>
    <phoneticPr fontId="2"/>
  </si>
  <si>
    <t>愛　　　　　知</t>
    <rPh sb="0" eb="1">
      <t>アイ</t>
    </rPh>
    <rPh sb="6" eb="7">
      <t>チ</t>
    </rPh>
    <phoneticPr fontId="2"/>
  </si>
  <si>
    <t>福　　　井</t>
    <rPh sb="0" eb="1">
      <t>フク</t>
    </rPh>
    <rPh sb="4" eb="5">
      <t>イ</t>
    </rPh>
    <phoneticPr fontId="2"/>
  </si>
  <si>
    <t>岐阜</t>
    <rPh sb="0" eb="2">
      <t>ギフ</t>
    </rPh>
    <phoneticPr fontId="2"/>
  </si>
  <si>
    <t>岐　　阜</t>
    <rPh sb="0" eb="1">
      <t>チマタ</t>
    </rPh>
    <rPh sb="3" eb="4">
      <t>オカ</t>
    </rPh>
    <phoneticPr fontId="2"/>
  </si>
  <si>
    <t>飛　　騨</t>
    <rPh sb="0" eb="1">
      <t>ヒ</t>
    </rPh>
    <rPh sb="3" eb="4">
      <t>ダ</t>
    </rPh>
    <phoneticPr fontId="2"/>
  </si>
  <si>
    <t>宮　　　城</t>
    <rPh sb="0" eb="1">
      <t>ミヤ</t>
    </rPh>
    <rPh sb="4" eb="5">
      <t>シロ</t>
    </rPh>
    <phoneticPr fontId="2"/>
  </si>
  <si>
    <t>青森</t>
    <rPh sb="0" eb="2">
      <t>アオモリ</t>
    </rPh>
    <phoneticPr fontId="2"/>
  </si>
  <si>
    <t>青森</t>
    <rPh sb="0" eb="1">
      <t>アオ</t>
    </rPh>
    <rPh sb="1" eb="2">
      <t>モリ</t>
    </rPh>
    <phoneticPr fontId="2"/>
  </si>
  <si>
    <t>青　森</t>
    <rPh sb="0" eb="1">
      <t>アオ</t>
    </rPh>
    <phoneticPr fontId="2"/>
  </si>
  <si>
    <t>弘　前</t>
    <rPh sb="0" eb="1">
      <t>ヒロシ</t>
    </rPh>
    <phoneticPr fontId="2"/>
  </si>
  <si>
    <t>静　岡</t>
    <rPh sb="0" eb="1">
      <t>セイ</t>
    </rPh>
    <rPh sb="2" eb="3">
      <t>オカ</t>
    </rPh>
    <phoneticPr fontId="2"/>
  </si>
  <si>
    <t>静　　岡</t>
    <rPh sb="0" eb="1">
      <t>セイ</t>
    </rPh>
    <rPh sb="3" eb="4">
      <t>オカ</t>
    </rPh>
    <phoneticPr fontId="2"/>
  </si>
  <si>
    <t>浜　　松</t>
    <rPh sb="0" eb="1">
      <t>ハマ</t>
    </rPh>
    <rPh sb="3" eb="4">
      <t>マツ</t>
    </rPh>
    <phoneticPr fontId="2"/>
  </si>
  <si>
    <t>八　　戸</t>
    <rPh sb="0" eb="1">
      <t>ハチ</t>
    </rPh>
    <rPh sb="3" eb="4">
      <t>ト</t>
    </rPh>
    <phoneticPr fontId="2"/>
  </si>
  <si>
    <t>沼　津</t>
    <rPh sb="0" eb="1">
      <t>ヌマ</t>
    </rPh>
    <rPh sb="2" eb="3">
      <t>ツ</t>
    </rPh>
    <phoneticPr fontId="2"/>
  </si>
  <si>
    <t>岩手</t>
    <rPh sb="0" eb="2">
      <t>イワテ</t>
    </rPh>
    <phoneticPr fontId="2"/>
  </si>
  <si>
    <t>岩　　手</t>
    <rPh sb="0" eb="1">
      <t>イワ</t>
    </rPh>
    <rPh sb="3" eb="4">
      <t>テ</t>
    </rPh>
    <phoneticPr fontId="2"/>
  </si>
  <si>
    <t>伊　豆</t>
    <rPh sb="0" eb="1">
      <t>イ</t>
    </rPh>
    <rPh sb="2" eb="3">
      <t>マメ</t>
    </rPh>
    <phoneticPr fontId="2"/>
  </si>
  <si>
    <t>盛　　岡</t>
    <rPh sb="0" eb="1">
      <t>モリ</t>
    </rPh>
    <rPh sb="3" eb="4">
      <t>オカ</t>
    </rPh>
    <phoneticPr fontId="2"/>
  </si>
  <si>
    <t>富士山</t>
    <rPh sb="0" eb="2">
      <t>フジ</t>
    </rPh>
    <rPh sb="2" eb="3">
      <t>サン</t>
    </rPh>
    <phoneticPr fontId="2"/>
  </si>
  <si>
    <t>平　　泉</t>
    <rPh sb="0" eb="1">
      <t>ヒラ</t>
    </rPh>
    <rPh sb="3" eb="4">
      <t>イズミ</t>
    </rPh>
    <phoneticPr fontId="2"/>
  </si>
  <si>
    <t>愛　知</t>
    <rPh sb="0" eb="1">
      <t>アイ</t>
    </rPh>
    <rPh sb="2" eb="3">
      <t>チ</t>
    </rPh>
    <phoneticPr fontId="2"/>
  </si>
  <si>
    <t>名 古 屋</t>
    <rPh sb="0" eb="1">
      <t>メイ</t>
    </rPh>
    <rPh sb="2" eb="3">
      <t>イニシエ</t>
    </rPh>
    <rPh sb="4" eb="5">
      <t>ヤ</t>
    </rPh>
    <phoneticPr fontId="2"/>
  </si>
  <si>
    <t>宮城</t>
    <rPh sb="0" eb="2">
      <t>ミヤギ</t>
    </rPh>
    <phoneticPr fontId="2"/>
  </si>
  <si>
    <t>宮　　城</t>
    <rPh sb="0" eb="1">
      <t>ミヤ</t>
    </rPh>
    <rPh sb="3" eb="4">
      <t>シロ</t>
    </rPh>
    <phoneticPr fontId="2"/>
  </si>
  <si>
    <t>豊　　橋</t>
    <rPh sb="0" eb="1">
      <t>ユタカ</t>
    </rPh>
    <rPh sb="3" eb="4">
      <t>ハシ</t>
    </rPh>
    <phoneticPr fontId="2"/>
  </si>
  <si>
    <t>仙　　台</t>
    <rPh sb="0" eb="1">
      <t>ヤマト</t>
    </rPh>
    <rPh sb="3" eb="4">
      <t>ダイ</t>
    </rPh>
    <phoneticPr fontId="2"/>
  </si>
  <si>
    <t>三　河</t>
    <rPh sb="0" eb="1">
      <t>３</t>
    </rPh>
    <rPh sb="2" eb="3">
      <t>カワ</t>
    </rPh>
    <phoneticPr fontId="2"/>
  </si>
  <si>
    <t>岡　崎</t>
    <rPh sb="0" eb="1">
      <t>オカ</t>
    </rPh>
    <rPh sb="2" eb="3">
      <t>サキ</t>
    </rPh>
    <phoneticPr fontId="2"/>
  </si>
  <si>
    <t>秋　　　田</t>
    <rPh sb="0" eb="1">
      <t>アキ</t>
    </rPh>
    <rPh sb="4" eb="5">
      <t>タ</t>
    </rPh>
    <phoneticPr fontId="2"/>
  </si>
  <si>
    <t>豊　田</t>
    <rPh sb="0" eb="1">
      <t>トヨ</t>
    </rPh>
    <rPh sb="2" eb="3">
      <t>タ</t>
    </rPh>
    <phoneticPr fontId="2"/>
  </si>
  <si>
    <t>山形</t>
    <rPh sb="0" eb="2">
      <t>ヤマガタ</t>
    </rPh>
    <phoneticPr fontId="2"/>
  </si>
  <si>
    <t>山　　形</t>
    <rPh sb="0" eb="1">
      <t>ヤマ</t>
    </rPh>
    <rPh sb="3" eb="4">
      <t>カタチ</t>
    </rPh>
    <phoneticPr fontId="2"/>
  </si>
  <si>
    <t>庄　　内</t>
    <rPh sb="0" eb="1">
      <t>ショウ</t>
    </rPh>
    <rPh sb="3" eb="4">
      <t>ウチ</t>
    </rPh>
    <phoneticPr fontId="2"/>
  </si>
  <si>
    <t>小　牧</t>
    <rPh sb="0" eb="1">
      <t>ショウ</t>
    </rPh>
    <rPh sb="2" eb="3">
      <t>マキ</t>
    </rPh>
    <phoneticPr fontId="2"/>
  </si>
  <si>
    <t>尾張小牧</t>
    <rPh sb="0" eb="2">
      <t>オワリ</t>
    </rPh>
    <rPh sb="2" eb="4">
      <t>コマキ</t>
    </rPh>
    <phoneticPr fontId="2"/>
  </si>
  <si>
    <t>福島</t>
    <rPh sb="0" eb="2">
      <t>フクシマ</t>
    </rPh>
    <phoneticPr fontId="2"/>
  </si>
  <si>
    <t>福　島</t>
    <rPh sb="0" eb="1">
      <t>フク</t>
    </rPh>
    <rPh sb="2" eb="3">
      <t>シマ</t>
    </rPh>
    <phoneticPr fontId="2"/>
  </si>
  <si>
    <t>一　宮</t>
    <rPh sb="0" eb="1">
      <t>１</t>
    </rPh>
    <rPh sb="2" eb="3">
      <t>ミヤ</t>
    </rPh>
    <phoneticPr fontId="2"/>
  </si>
  <si>
    <t>会　津</t>
    <rPh sb="0" eb="1">
      <t>カイ</t>
    </rPh>
    <rPh sb="2" eb="3">
      <t>ツ</t>
    </rPh>
    <phoneticPr fontId="2"/>
  </si>
  <si>
    <t>春日井</t>
    <rPh sb="0" eb="3">
      <t>カスガイ</t>
    </rPh>
    <phoneticPr fontId="2"/>
  </si>
  <si>
    <t>郡　山</t>
    <rPh sb="0" eb="1">
      <t>グン</t>
    </rPh>
    <rPh sb="2" eb="3">
      <t>ヤマ</t>
    </rPh>
    <phoneticPr fontId="2"/>
  </si>
  <si>
    <t>白　河</t>
    <rPh sb="0" eb="1">
      <t>シロ</t>
    </rPh>
    <phoneticPr fontId="2"/>
  </si>
  <si>
    <t>三　重</t>
    <rPh sb="0" eb="1">
      <t>サン</t>
    </rPh>
    <rPh sb="2" eb="3">
      <t>ジュウ</t>
    </rPh>
    <phoneticPr fontId="2"/>
  </si>
  <si>
    <t>三　　重</t>
    <rPh sb="0" eb="1">
      <t>３</t>
    </rPh>
    <rPh sb="3" eb="4">
      <t>ジュウ</t>
    </rPh>
    <phoneticPr fontId="2"/>
  </si>
  <si>
    <t>鈴　　鹿</t>
    <rPh sb="0" eb="1">
      <t>スズ</t>
    </rPh>
    <rPh sb="3" eb="4">
      <t>シカ</t>
    </rPh>
    <phoneticPr fontId="2"/>
  </si>
  <si>
    <t>い わ き</t>
    <phoneticPr fontId="2"/>
  </si>
  <si>
    <t>伊勢志摩</t>
    <rPh sb="0" eb="4">
      <t>イセシマ</t>
    </rPh>
    <phoneticPr fontId="2"/>
  </si>
  <si>
    <t>四 日 市</t>
    <rPh sb="0" eb="1">
      <t>ヨン</t>
    </rPh>
    <rPh sb="2" eb="3">
      <t>ヒ</t>
    </rPh>
    <rPh sb="4" eb="5">
      <t>シ</t>
    </rPh>
    <phoneticPr fontId="2"/>
  </si>
  <si>
    <t>東　　　　　　　京</t>
    <rPh sb="0" eb="1">
      <t>ヒガシ</t>
    </rPh>
    <rPh sb="8" eb="9">
      <t>キョウ</t>
    </rPh>
    <phoneticPr fontId="2"/>
  </si>
  <si>
    <t>茨城</t>
    <rPh sb="0" eb="2">
      <t>イバラギ</t>
    </rPh>
    <phoneticPr fontId="2"/>
  </si>
  <si>
    <t>水　戸</t>
    <rPh sb="0" eb="1">
      <t>ミズ</t>
    </rPh>
    <rPh sb="2" eb="3">
      <t>ト</t>
    </rPh>
    <phoneticPr fontId="2"/>
  </si>
  <si>
    <t>土浦</t>
    <rPh sb="0" eb="1">
      <t>ツチ</t>
    </rPh>
    <rPh sb="1" eb="2">
      <t>ウラ</t>
    </rPh>
    <phoneticPr fontId="2"/>
  </si>
  <si>
    <t>土　浦</t>
    <rPh sb="0" eb="1">
      <t>ツチ</t>
    </rPh>
    <rPh sb="2" eb="3">
      <t>ウラ</t>
    </rPh>
    <phoneticPr fontId="2"/>
  </si>
  <si>
    <t>つくば</t>
    <phoneticPr fontId="2"/>
  </si>
  <si>
    <t>大　　　阪</t>
    <rPh sb="0" eb="1">
      <t>ダイ</t>
    </rPh>
    <rPh sb="4" eb="5">
      <t>サカ</t>
    </rPh>
    <phoneticPr fontId="2"/>
  </si>
  <si>
    <t>滋　　　賀</t>
    <rPh sb="0" eb="1">
      <t>シゲル</t>
    </rPh>
    <rPh sb="4" eb="5">
      <t>ガ</t>
    </rPh>
    <phoneticPr fontId="2"/>
  </si>
  <si>
    <t>京　　　都</t>
    <rPh sb="0" eb="1">
      <t>キョウ</t>
    </rPh>
    <rPh sb="4" eb="5">
      <t>ミヤコ</t>
    </rPh>
    <phoneticPr fontId="2"/>
  </si>
  <si>
    <t>栃木</t>
    <rPh sb="0" eb="2">
      <t>トチギ</t>
    </rPh>
    <phoneticPr fontId="2"/>
  </si>
  <si>
    <t>宇都宮</t>
    <rPh sb="0" eb="3">
      <t>ウツノミヤ</t>
    </rPh>
    <phoneticPr fontId="2"/>
  </si>
  <si>
    <t>大　阪</t>
    <rPh sb="0" eb="1">
      <t>ダイ</t>
    </rPh>
    <rPh sb="2" eb="3">
      <t>サカ</t>
    </rPh>
    <phoneticPr fontId="2"/>
  </si>
  <si>
    <t>な に わ</t>
    <phoneticPr fontId="2"/>
  </si>
  <si>
    <t>那　須</t>
    <rPh sb="0" eb="1">
      <t>トモ</t>
    </rPh>
    <rPh sb="2" eb="3">
      <t>ス</t>
    </rPh>
    <phoneticPr fontId="2"/>
  </si>
  <si>
    <t>大　　阪</t>
    <rPh sb="0" eb="1">
      <t>ダイ</t>
    </rPh>
    <rPh sb="3" eb="4">
      <t>サカ</t>
    </rPh>
    <phoneticPr fontId="2"/>
  </si>
  <si>
    <t>和泉</t>
    <rPh sb="0" eb="1">
      <t>ワ</t>
    </rPh>
    <rPh sb="1" eb="2">
      <t>イズミ</t>
    </rPh>
    <phoneticPr fontId="2"/>
  </si>
  <si>
    <t>和　泉</t>
    <rPh sb="0" eb="1">
      <t>ワ</t>
    </rPh>
    <rPh sb="2" eb="3">
      <t>イズミ</t>
    </rPh>
    <phoneticPr fontId="2"/>
  </si>
  <si>
    <t>と ち ぎ</t>
    <phoneticPr fontId="2"/>
  </si>
  <si>
    <t>堺</t>
    <rPh sb="0" eb="1">
      <t>サカイ</t>
    </rPh>
    <phoneticPr fontId="2"/>
  </si>
  <si>
    <t>群　馬</t>
    <rPh sb="0" eb="1">
      <t>グン</t>
    </rPh>
    <rPh sb="2" eb="3">
      <t>ウマ</t>
    </rPh>
    <phoneticPr fontId="2"/>
  </si>
  <si>
    <t>群　　馬</t>
    <rPh sb="0" eb="1">
      <t>グン</t>
    </rPh>
    <rPh sb="3" eb="4">
      <t>ウマ</t>
    </rPh>
    <phoneticPr fontId="2"/>
  </si>
  <si>
    <t>高　　崎</t>
    <rPh sb="0" eb="1">
      <t>コウ</t>
    </rPh>
    <rPh sb="3" eb="4">
      <t>ザキ</t>
    </rPh>
    <phoneticPr fontId="2"/>
  </si>
  <si>
    <t>奈良</t>
    <rPh sb="0" eb="1">
      <t>ナ</t>
    </rPh>
    <rPh sb="1" eb="2">
      <t>リョウ</t>
    </rPh>
    <phoneticPr fontId="2"/>
  </si>
  <si>
    <t>奈　　良</t>
    <rPh sb="0" eb="1">
      <t>ナ</t>
    </rPh>
    <rPh sb="3" eb="4">
      <t>リョウ</t>
    </rPh>
    <phoneticPr fontId="2"/>
  </si>
  <si>
    <t>前　　橋</t>
    <rPh sb="0" eb="1">
      <t>マエ</t>
    </rPh>
    <rPh sb="3" eb="4">
      <t>ハシ</t>
    </rPh>
    <phoneticPr fontId="2"/>
  </si>
  <si>
    <t>飛　　鳥</t>
    <rPh sb="0" eb="1">
      <t>トビ</t>
    </rPh>
    <rPh sb="3" eb="4">
      <t>トリ</t>
    </rPh>
    <phoneticPr fontId="2"/>
  </si>
  <si>
    <t>埼　玉</t>
    <rPh sb="0" eb="1">
      <t>サキ</t>
    </rPh>
    <rPh sb="2" eb="3">
      <t>タマ</t>
    </rPh>
    <phoneticPr fontId="2"/>
  </si>
  <si>
    <t>埼玉</t>
    <rPh sb="0" eb="2">
      <t>サイタマ</t>
    </rPh>
    <phoneticPr fontId="2"/>
  </si>
  <si>
    <t>大　宮</t>
    <rPh sb="0" eb="1">
      <t>ダイ</t>
    </rPh>
    <rPh sb="2" eb="3">
      <t>ミヤ</t>
    </rPh>
    <phoneticPr fontId="2"/>
  </si>
  <si>
    <t>和　歌　山</t>
    <rPh sb="0" eb="1">
      <t>ワ</t>
    </rPh>
    <rPh sb="2" eb="3">
      <t>ウタ</t>
    </rPh>
    <rPh sb="4" eb="5">
      <t>ヤマ</t>
    </rPh>
    <phoneticPr fontId="2"/>
  </si>
  <si>
    <t>川　口</t>
    <rPh sb="0" eb="1">
      <t>カワ</t>
    </rPh>
    <rPh sb="2" eb="3">
      <t>クチ</t>
    </rPh>
    <phoneticPr fontId="2"/>
  </si>
  <si>
    <t>兵庫</t>
    <rPh sb="0" eb="2">
      <t>ヒョウゴ</t>
    </rPh>
    <phoneticPr fontId="2"/>
  </si>
  <si>
    <t>兵　　庫</t>
    <rPh sb="0" eb="1">
      <t>ヘイ</t>
    </rPh>
    <rPh sb="3" eb="4">
      <t>コ</t>
    </rPh>
    <phoneticPr fontId="2"/>
  </si>
  <si>
    <t>姫　　路</t>
    <rPh sb="0" eb="1">
      <t>ヒメ</t>
    </rPh>
    <rPh sb="3" eb="4">
      <t>ミチ</t>
    </rPh>
    <phoneticPr fontId="2"/>
  </si>
  <si>
    <t>春日部</t>
    <rPh sb="0" eb="3">
      <t>カスカベ</t>
    </rPh>
    <phoneticPr fontId="2"/>
  </si>
  <si>
    <t>越　谷</t>
    <rPh sb="0" eb="1">
      <t>コシ</t>
    </rPh>
    <rPh sb="2" eb="3">
      <t>タニ</t>
    </rPh>
    <phoneticPr fontId="2"/>
  </si>
  <si>
    <t>広　　島</t>
    <rPh sb="0" eb="1">
      <t>ヒロ</t>
    </rPh>
    <rPh sb="3" eb="4">
      <t>シマ</t>
    </rPh>
    <phoneticPr fontId="2"/>
  </si>
  <si>
    <t>鳥　　　取</t>
    <rPh sb="0" eb="1">
      <t>トリ</t>
    </rPh>
    <rPh sb="4" eb="5">
      <t>トリ</t>
    </rPh>
    <phoneticPr fontId="2"/>
  </si>
  <si>
    <t>島根</t>
    <rPh sb="0" eb="1">
      <t>シマ</t>
    </rPh>
    <rPh sb="1" eb="2">
      <t>ネ</t>
    </rPh>
    <phoneticPr fontId="2"/>
  </si>
  <si>
    <t>島　　根</t>
    <rPh sb="0" eb="1">
      <t>シマ</t>
    </rPh>
    <rPh sb="3" eb="4">
      <t>ネ</t>
    </rPh>
    <phoneticPr fontId="2"/>
  </si>
  <si>
    <t>所沢</t>
    <rPh sb="0" eb="1">
      <t>トコロ</t>
    </rPh>
    <rPh sb="1" eb="2">
      <t>サワ</t>
    </rPh>
    <phoneticPr fontId="2"/>
  </si>
  <si>
    <t>所　沢</t>
    <rPh sb="0" eb="1">
      <t>トコロ</t>
    </rPh>
    <rPh sb="2" eb="3">
      <t>サワ</t>
    </rPh>
    <phoneticPr fontId="2"/>
  </si>
  <si>
    <t>出　　雲</t>
    <rPh sb="0" eb="1">
      <t>デ</t>
    </rPh>
    <rPh sb="3" eb="4">
      <t>クモ</t>
    </rPh>
    <phoneticPr fontId="2"/>
  </si>
  <si>
    <t>川　越</t>
    <rPh sb="0" eb="1">
      <t>カワ</t>
    </rPh>
    <rPh sb="2" eb="3">
      <t>コシ</t>
    </rPh>
    <phoneticPr fontId="2"/>
  </si>
  <si>
    <t>岡山</t>
    <rPh sb="0" eb="2">
      <t>オカヤマ</t>
    </rPh>
    <phoneticPr fontId="2"/>
  </si>
  <si>
    <t>岡　　山</t>
    <rPh sb="0" eb="1">
      <t>オカ</t>
    </rPh>
    <rPh sb="3" eb="4">
      <t>ヤマ</t>
    </rPh>
    <phoneticPr fontId="2"/>
  </si>
  <si>
    <t>熊　　谷</t>
    <rPh sb="0" eb="1">
      <t>クマ</t>
    </rPh>
    <rPh sb="3" eb="4">
      <t>タニ</t>
    </rPh>
    <phoneticPr fontId="2"/>
  </si>
  <si>
    <t>倉　　敷</t>
    <rPh sb="0" eb="1">
      <t>クラ</t>
    </rPh>
    <rPh sb="3" eb="4">
      <t>シキ</t>
    </rPh>
    <phoneticPr fontId="2"/>
  </si>
  <si>
    <t>千　　葉</t>
    <rPh sb="0" eb="1">
      <t>セン</t>
    </rPh>
    <rPh sb="3" eb="4">
      <t>ハ</t>
    </rPh>
    <phoneticPr fontId="2"/>
  </si>
  <si>
    <t>千葉</t>
    <rPh sb="0" eb="2">
      <t>チバ</t>
    </rPh>
    <phoneticPr fontId="2"/>
  </si>
  <si>
    <t>千　葉</t>
    <rPh sb="0" eb="1">
      <t>セン</t>
    </rPh>
    <rPh sb="2" eb="3">
      <t>ハ</t>
    </rPh>
    <phoneticPr fontId="2"/>
  </si>
  <si>
    <t>成　田</t>
    <rPh sb="0" eb="1">
      <t>ナル</t>
    </rPh>
    <rPh sb="2" eb="3">
      <t>タ</t>
    </rPh>
    <phoneticPr fontId="2"/>
  </si>
  <si>
    <t>広島</t>
    <rPh sb="0" eb="2">
      <t>ヒロシマ</t>
    </rPh>
    <phoneticPr fontId="2"/>
  </si>
  <si>
    <t>福　　山</t>
    <rPh sb="0" eb="1">
      <t>フク</t>
    </rPh>
    <rPh sb="3" eb="4">
      <t>ヤマ</t>
    </rPh>
    <phoneticPr fontId="2"/>
  </si>
  <si>
    <t>習志野</t>
    <rPh sb="0" eb="1">
      <t>ナライ</t>
    </rPh>
    <rPh sb="1" eb="2">
      <t>ココロザシ</t>
    </rPh>
    <rPh sb="2" eb="3">
      <t>ノ</t>
    </rPh>
    <phoneticPr fontId="2"/>
  </si>
  <si>
    <t>習志野</t>
    <rPh sb="0" eb="3">
      <t>ナラシノ</t>
    </rPh>
    <phoneticPr fontId="2"/>
  </si>
  <si>
    <t>山口</t>
    <rPh sb="0" eb="2">
      <t>ヤマグチ</t>
    </rPh>
    <phoneticPr fontId="2"/>
  </si>
  <si>
    <t>山　　口</t>
    <rPh sb="0" eb="1">
      <t>ヤマ</t>
    </rPh>
    <rPh sb="3" eb="4">
      <t>クチ</t>
    </rPh>
    <phoneticPr fontId="2"/>
  </si>
  <si>
    <t>市　川</t>
    <rPh sb="0" eb="1">
      <t>シ</t>
    </rPh>
    <phoneticPr fontId="2"/>
  </si>
  <si>
    <t>下　　関</t>
    <rPh sb="0" eb="1">
      <t>シタ</t>
    </rPh>
    <rPh sb="3" eb="4">
      <t>セキ</t>
    </rPh>
    <phoneticPr fontId="2"/>
  </si>
  <si>
    <t>船　橋</t>
    <rPh sb="0" eb="1">
      <t>フネ</t>
    </rPh>
    <phoneticPr fontId="2"/>
  </si>
  <si>
    <t>袖ヶ浦</t>
    <rPh sb="0" eb="1">
      <t>ソデ</t>
    </rPh>
    <rPh sb="2" eb="3">
      <t>ウラ</t>
    </rPh>
    <phoneticPr fontId="2"/>
  </si>
  <si>
    <t>袖ヶ浦</t>
    <phoneticPr fontId="2"/>
  </si>
  <si>
    <t>香　川</t>
    <rPh sb="0" eb="1">
      <t>カオリ</t>
    </rPh>
    <rPh sb="2" eb="3">
      <t>カワ</t>
    </rPh>
    <phoneticPr fontId="2"/>
  </si>
  <si>
    <t>徳　　　島</t>
    <rPh sb="0" eb="1">
      <t>トク</t>
    </rPh>
    <rPh sb="4" eb="5">
      <t>シマ</t>
    </rPh>
    <phoneticPr fontId="2"/>
  </si>
  <si>
    <t>市　原</t>
    <rPh sb="0" eb="1">
      <t>シ</t>
    </rPh>
    <rPh sb="2" eb="3">
      <t>ハラ</t>
    </rPh>
    <phoneticPr fontId="2"/>
  </si>
  <si>
    <t>香川</t>
    <rPh sb="0" eb="1">
      <t>カオリ</t>
    </rPh>
    <rPh sb="1" eb="2">
      <t>カワ</t>
    </rPh>
    <phoneticPr fontId="2"/>
  </si>
  <si>
    <t>香　　川</t>
    <rPh sb="0" eb="1">
      <t>カオリ</t>
    </rPh>
    <rPh sb="3" eb="4">
      <t>カワ</t>
    </rPh>
    <phoneticPr fontId="2"/>
  </si>
  <si>
    <t>高　　松</t>
    <rPh sb="0" eb="1">
      <t>タカ</t>
    </rPh>
    <rPh sb="3" eb="4">
      <t>マツ</t>
    </rPh>
    <phoneticPr fontId="2"/>
  </si>
  <si>
    <t>野　田</t>
    <rPh sb="0" eb="1">
      <t>ノ</t>
    </rPh>
    <rPh sb="2" eb="3">
      <t>タ</t>
    </rPh>
    <phoneticPr fontId="2"/>
  </si>
  <si>
    <t>柏</t>
    <rPh sb="0" eb="1">
      <t>カシワ</t>
    </rPh>
    <phoneticPr fontId="2"/>
  </si>
  <si>
    <t>愛　　　媛</t>
    <rPh sb="0" eb="1">
      <t>アイ</t>
    </rPh>
    <rPh sb="4" eb="5">
      <t>ヒメ</t>
    </rPh>
    <phoneticPr fontId="2"/>
  </si>
  <si>
    <t>松　戸</t>
    <rPh sb="0" eb="1">
      <t>マツ</t>
    </rPh>
    <phoneticPr fontId="2"/>
  </si>
  <si>
    <t>高　　　知</t>
    <rPh sb="0" eb="1">
      <t>タカ</t>
    </rPh>
    <rPh sb="4" eb="5">
      <t>チ</t>
    </rPh>
    <phoneticPr fontId="2"/>
  </si>
  <si>
    <t>東　　京</t>
    <rPh sb="0" eb="1">
      <t>ヒガシ</t>
    </rPh>
    <rPh sb="3" eb="4">
      <t>キョウ</t>
    </rPh>
    <phoneticPr fontId="2"/>
  </si>
  <si>
    <t>東京</t>
    <rPh sb="0" eb="2">
      <t>トウキョウ</t>
    </rPh>
    <phoneticPr fontId="2"/>
  </si>
  <si>
    <t>品　川</t>
    <rPh sb="0" eb="1">
      <t>ヒン</t>
    </rPh>
    <rPh sb="2" eb="3">
      <t>カワ</t>
    </rPh>
    <phoneticPr fontId="2"/>
  </si>
  <si>
    <t>福　　　岡</t>
    <rPh sb="0" eb="1">
      <t>フク</t>
    </rPh>
    <rPh sb="4" eb="5">
      <t>オカ</t>
    </rPh>
    <phoneticPr fontId="2"/>
  </si>
  <si>
    <t>福　岡</t>
    <rPh sb="0" eb="1">
      <t>フク</t>
    </rPh>
    <rPh sb="2" eb="3">
      <t>オカ</t>
    </rPh>
    <phoneticPr fontId="2"/>
  </si>
  <si>
    <t>福　　岡</t>
    <rPh sb="0" eb="1">
      <t>フク</t>
    </rPh>
    <rPh sb="3" eb="4">
      <t>オカ</t>
    </rPh>
    <phoneticPr fontId="2"/>
  </si>
  <si>
    <t>世田谷</t>
    <rPh sb="0" eb="3">
      <t>セタガヤ</t>
    </rPh>
    <phoneticPr fontId="2"/>
  </si>
  <si>
    <t>北 九 州</t>
    <rPh sb="0" eb="1">
      <t>キタ</t>
    </rPh>
    <rPh sb="2" eb="3">
      <t>キュウ</t>
    </rPh>
    <rPh sb="4" eb="5">
      <t>シュウ</t>
    </rPh>
    <phoneticPr fontId="2"/>
  </si>
  <si>
    <t>久 留 米</t>
    <rPh sb="0" eb="1">
      <t>ヒサシ</t>
    </rPh>
    <rPh sb="2" eb="3">
      <t>ドメ</t>
    </rPh>
    <rPh sb="4" eb="5">
      <t>ベイ</t>
    </rPh>
    <phoneticPr fontId="2"/>
  </si>
  <si>
    <t>練　馬</t>
    <rPh sb="0" eb="1">
      <t>ネリ</t>
    </rPh>
    <rPh sb="2" eb="3">
      <t>ウマ</t>
    </rPh>
    <phoneticPr fontId="2"/>
  </si>
  <si>
    <t>筑　　豊</t>
    <rPh sb="0" eb="1">
      <t>チク</t>
    </rPh>
    <rPh sb="3" eb="4">
      <t>トヨ</t>
    </rPh>
    <phoneticPr fontId="2"/>
  </si>
  <si>
    <t>杉　並</t>
    <rPh sb="0" eb="1">
      <t>スギ</t>
    </rPh>
    <rPh sb="2" eb="3">
      <t>ナミ</t>
    </rPh>
    <phoneticPr fontId="2"/>
  </si>
  <si>
    <t>佐　　　賀</t>
    <rPh sb="0" eb="1">
      <t>タスク</t>
    </rPh>
    <rPh sb="4" eb="5">
      <t>ガ</t>
    </rPh>
    <phoneticPr fontId="2"/>
  </si>
  <si>
    <t>板　橋</t>
    <rPh sb="0" eb="1">
      <t>イタ</t>
    </rPh>
    <rPh sb="2" eb="3">
      <t>ハシ</t>
    </rPh>
    <phoneticPr fontId="2"/>
  </si>
  <si>
    <t>長崎</t>
    <rPh sb="0" eb="1">
      <t>チョウ</t>
    </rPh>
    <rPh sb="1" eb="2">
      <t>ザキ</t>
    </rPh>
    <phoneticPr fontId="2"/>
  </si>
  <si>
    <t>長　　崎</t>
    <rPh sb="0" eb="1">
      <t>チョウ</t>
    </rPh>
    <rPh sb="3" eb="4">
      <t>ザキ</t>
    </rPh>
    <phoneticPr fontId="2"/>
  </si>
  <si>
    <t>佐 世 保</t>
    <rPh sb="0" eb="1">
      <t>サ</t>
    </rPh>
    <rPh sb="2" eb="3">
      <t>ヨ</t>
    </rPh>
    <rPh sb="4" eb="5">
      <t>ホ</t>
    </rPh>
    <phoneticPr fontId="2"/>
  </si>
  <si>
    <t>足　立</t>
    <rPh sb="0" eb="1">
      <t>アシ</t>
    </rPh>
    <rPh sb="2" eb="3">
      <t>タテ</t>
    </rPh>
    <phoneticPr fontId="2"/>
  </si>
  <si>
    <t>厳　　原</t>
    <rPh sb="0" eb="1">
      <t>キビ</t>
    </rPh>
    <rPh sb="3" eb="4">
      <t>ハラ</t>
    </rPh>
    <phoneticPr fontId="2"/>
  </si>
  <si>
    <t>江　東</t>
    <rPh sb="0" eb="1">
      <t>エ</t>
    </rPh>
    <rPh sb="2" eb="3">
      <t>ヒガシ</t>
    </rPh>
    <phoneticPr fontId="2"/>
  </si>
  <si>
    <t>熊　　　本</t>
    <rPh sb="0" eb="1">
      <t>クマ</t>
    </rPh>
    <rPh sb="4" eb="5">
      <t>ホン</t>
    </rPh>
    <phoneticPr fontId="2"/>
  </si>
  <si>
    <t>葛　飾</t>
    <rPh sb="0" eb="1">
      <t>クズ</t>
    </rPh>
    <rPh sb="2" eb="3">
      <t>カザリ</t>
    </rPh>
    <phoneticPr fontId="2"/>
  </si>
  <si>
    <t>大　　　分</t>
    <rPh sb="0" eb="1">
      <t>ダイ</t>
    </rPh>
    <rPh sb="4" eb="5">
      <t>ブン</t>
    </rPh>
    <phoneticPr fontId="2"/>
  </si>
  <si>
    <t>宮　　　崎</t>
    <rPh sb="0" eb="1">
      <t>ミヤ</t>
    </rPh>
    <rPh sb="4" eb="5">
      <t>ザキ</t>
    </rPh>
    <phoneticPr fontId="2"/>
  </si>
  <si>
    <t>八 王 子</t>
    <rPh sb="0" eb="1">
      <t>ハチ</t>
    </rPh>
    <rPh sb="2" eb="3">
      <t>オウ</t>
    </rPh>
    <rPh sb="4" eb="5">
      <t>コ</t>
    </rPh>
    <phoneticPr fontId="2"/>
  </si>
  <si>
    <t>鹿児島</t>
    <rPh sb="0" eb="3">
      <t>カゴシマ</t>
    </rPh>
    <phoneticPr fontId="2"/>
  </si>
  <si>
    <t>鹿 児 島</t>
    <rPh sb="0" eb="1">
      <t>シカ</t>
    </rPh>
    <rPh sb="2" eb="3">
      <t>コ</t>
    </rPh>
    <rPh sb="4" eb="5">
      <t>シマ</t>
    </rPh>
    <phoneticPr fontId="2"/>
  </si>
  <si>
    <t>多　　摩</t>
    <rPh sb="0" eb="1">
      <t>タ</t>
    </rPh>
    <rPh sb="3" eb="4">
      <t>マ</t>
    </rPh>
    <phoneticPr fontId="2"/>
  </si>
  <si>
    <t>奄　　美</t>
    <rPh sb="0" eb="1">
      <t>エン</t>
    </rPh>
    <rPh sb="3" eb="4">
      <t>ビ</t>
    </rPh>
    <phoneticPr fontId="2"/>
  </si>
  <si>
    <t>神奈川</t>
    <rPh sb="0" eb="3">
      <t>カナガワ</t>
    </rPh>
    <phoneticPr fontId="2"/>
  </si>
  <si>
    <t>横　浜</t>
    <rPh sb="0" eb="1">
      <t>ヨコ</t>
    </rPh>
    <rPh sb="2" eb="3">
      <t>ハマ</t>
    </rPh>
    <phoneticPr fontId="2"/>
  </si>
  <si>
    <t>川　崎</t>
    <rPh sb="0" eb="1">
      <t>カワ</t>
    </rPh>
    <rPh sb="2" eb="3">
      <t>ザキ</t>
    </rPh>
    <phoneticPr fontId="2"/>
  </si>
  <si>
    <t>沖　縄</t>
    <rPh sb="0" eb="1">
      <t>オキ</t>
    </rPh>
    <rPh sb="2" eb="3">
      <t>ナワ</t>
    </rPh>
    <phoneticPr fontId="2"/>
  </si>
  <si>
    <t>沖　　　縄</t>
    <rPh sb="0" eb="1">
      <t>オキ</t>
    </rPh>
    <rPh sb="4" eb="5">
      <t>ナワ</t>
    </rPh>
    <phoneticPr fontId="2"/>
  </si>
  <si>
    <t>宮　　　古</t>
    <rPh sb="0" eb="1">
      <t>ミヤ</t>
    </rPh>
    <rPh sb="4" eb="5">
      <t>フル</t>
    </rPh>
    <phoneticPr fontId="2"/>
  </si>
  <si>
    <t>湘　　南</t>
    <rPh sb="0" eb="1">
      <t>ショウ</t>
    </rPh>
    <rPh sb="3" eb="4">
      <t>ミナミ</t>
    </rPh>
    <phoneticPr fontId="2"/>
  </si>
  <si>
    <t>八　重　山</t>
    <rPh sb="0" eb="1">
      <t>ハチ</t>
    </rPh>
    <rPh sb="2" eb="3">
      <t>ジュウ</t>
    </rPh>
    <rPh sb="4" eb="5">
      <t>ヤマ</t>
    </rPh>
    <phoneticPr fontId="2"/>
  </si>
  <si>
    <t>相　　模</t>
    <rPh sb="0" eb="1">
      <t>ソウ</t>
    </rPh>
    <rPh sb="3" eb="4">
      <t>ノット</t>
    </rPh>
    <phoneticPr fontId="2"/>
  </si>
  <si>
    <t>山梨</t>
    <rPh sb="0" eb="2">
      <t>ヤマナシ</t>
    </rPh>
    <phoneticPr fontId="2"/>
  </si>
  <si>
    <t>山　　梨</t>
    <rPh sb="0" eb="1">
      <t>ヤマ</t>
    </rPh>
    <rPh sb="3" eb="4">
      <t>ナシ</t>
    </rPh>
    <phoneticPr fontId="2"/>
  </si>
  <si>
    <t>合　　　　　計</t>
    <rPh sb="0" eb="1">
      <t>ゴウ</t>
    </rPh>
    <rPh sb="6" eb="7">
      <t>ケイ</t>
    </rPh>
    <phoneticPr fontId="2"/>
  </si>
  <si>
    <t>富 士 山</t>
    <rPh sb="0" eb="1">
      <t>トミ</t>
    </rPh>
    <rPh sb="2" eb="3">
      <t>シ</t>
    </rPh>
    <rPh sb="4" eb="5">
      <t>サン</t>
    </rPh>
    <phoneticPr fontId="2"/>
  </si>
  <si>
    <t>福岡</t>
    <rPh sb="0" eb="2">
      <t>フクオカ</t>
    </rPh>
    <phoneticPr fontId="2"/>
  </si>
  <si>
    <t>奄美</t>
    <rPh sb="0" eb="2">
      <t>アマミ</t>
    </rPh>
    <phoneticPr fontId="2"/>
  </si>
  <si>
    <t>奄　美</t>
    <rPh sb="0" eb="1">
      <t>エン</t>
    </rPh>
    <rPh sb="2" eb="3">
      <t>ビ</t>
    </rPh>
    <phoneticPr fontId="2"/>
  </si>
  <si>
    <t>（令和　５年　５月末）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</si>
  <si>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</si>
  <si>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</si>
  <si>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</si>
  <si>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</si>
  <si>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</si>
  <si>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（令和　５年　６月末）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</si>
  <si>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</si>
  <si>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</si>
  <si>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</si>
  <si>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</si>
  <si>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</si>
  <si>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（令和　５年　７月末）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</si>
  <si>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</si>
  <si>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</si>
  <si>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</si>
  <si>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</si>
  <si>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</si>
  <si>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（令和　５年　８月末）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</si>
  <si>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</si>
  <si>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</si>
  <si>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</si>
  <si>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</si>
  <si>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</si>
  <si>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（令和　５年　９月末）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</si>
  <si>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</si>
  <si>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</si>
  <si>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</si>
  <si>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</si>
  <si>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</si>
  <si>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（令和　５年１０月末）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</si>
  <si>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</si>
  <si>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</si>
  <si>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</si>
  <si>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</si>
  <si>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</si>
  <si>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（令和　５年１１月末）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</si>
  <si>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</si>
  <si>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</si>
  <si>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</si>
  <si>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</si>
  <si>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</si>
  <si>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（令和　５年１２月末）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</si>
  <si>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</si>
  <si>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</si>
  <si>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</si>
  <si>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</si>
  <si>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</si>
  <si>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（令和　６年　１月末）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</si>
  <si>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</si>
  <si>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</si>
  <si>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</si>
  <si>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</si>
  <si>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</si>
  <si>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袖ヶ浦</t>
    <phoneticPr fontId="2"/>
  </si>
  <si>
    <t>と ち ぎ</t>
    <phoneticPr fontId="2"/>
  </si>
  <si>
    <t>な に わ</t>
    <phoneticPr fontId="2"/>
  </si>
  <si>
    <t>つくば</t>
    <phoneticPr fontId="2"/>
  </si>
  <si>
    <t>い わ き</t>
    <phoneticPr fontId="2"/>
  </si>
  <si>
    <t>（令和　６年　２月末）</t>
    <phoneticPr fontId="2"/>
  </si>
  <si>
    <t>（令和　６年　３月末）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</si>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</sst>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1" xfId="0" applyFont="1" applyBorder="1" applyAlignment="1"/>
    <xf numFmtId="0" fontId="1" fillId="0" borderId="0" xfId="0" applyFont="1" applyBorder="1"/>
    <xf numFmtId="176" fontId="1" fillId="0" borderId="0" xfId="0" applyNumberFormat="1" applyFont="1" applyAlignment="1"/>
    <xf numFmtId="176" fontId="1" fillId="0" borderId="0" xfId="0" applyNumberFormat="1" applyFont="1"/>
    <xf numFmtId="0" fontId="1" fillId="0" borderId="0" xfId="0" applyFont="1"/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distributed"/>
    </xf>
    <xf numFmtId="176" fontId="4" fillId="0" borderId="0" xfId="0" applyNumberFormat="1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/>
    <xf numFmtId="0" fontId="4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 shrinkToFit="1"/>
    </xf>
    <xf numFmtId="3" fontId="6" fillId="0" borderId="6" xfId="0" applyNumberFormat="1" applyFont="1" applyBorder="1" applyAlignment="1">
      <alignment horizontal="right" vertical="center" shrinkToFit="1"/>
    </xf>
    <xf numFmtId="3" fontId="6" fillId="0" borderId="7" xfId="0" applyNumberFormat="1" applyFont="1" applyBorder="1" applyAlignment="1">
      <alignment horizontal="right" vertical="center" shrinkToFit="1"/>
    </xf>
    <xf numFmtId="3" fontId="6" fillId="0" borderId="12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3" fontId="6" fillId="0" borderId="24" xfId="0" applyNumberFormat="1" applyFont="1" applyBorder="1" applyAlignment="1">
      <alignment horizontal="right" vertical="center" shrinkToFit="1"/>
    </xf>
    <xf numFmtId="3" fontId="6" fillId="0" borderId="23" xfId="0" applyNumberFormat="1" applyFont="1" applyBorder="1" applyAlignment="1">
      <alignment horizontal="right" vertical="center" shrinkToFit="1"/>
    </xf>
    <xf numFmtId="3" fontId="6" fillId="0" borderId="25" xfId="0" applyNumberFormat="1" applyFont="1" applyBorder="1" applyAlignment="1">
      <alignment horizontal="right" vertical="center" shrinkToFit="1"/>
    </xf>
    <xf numFmtId="3" fontId="6" fillId="0" borderId="26" xfId="0" applyNumberFormat="1" applyFont="1" applyBorder="1" applyAlignment="1">
      <alignment horizontal="right" vertical="center" shrinkToFit="1"/>
    </xf>
    <xf numFmtId="0" fontId="6" fillId="0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3" fontId="6" fillId="0" borderId="36" xfId="0" applyNumberFormat="1" applyFont="1" applyBorder="1" applyAlignment="1">
      <alignment horizontal="right" vertical="center" shrinkToFit="1"/>
    </xf>
    <xf numFmtId="3" fontId="6" fillId="0" borderId="22" xfId="0" applyNumberFormat="1" applyFont="1" applyBorder="1" applyAlignment="1">
      <alignment horizontal="right" vertical="center" shrinkToFit="1"/>
    </xf>
    <xf numFmtId="3" fontId="6" fillId="0" borderId="39" xfId="0" applyNumberFormat="1" applyFont="1" applyBorder="1" applyAlignment="1">
      <alignment horizontal="right" vertical="center" shrinkToFit="1"/>
    </xf>
    <xf numFmtId="3" fontId="6" fillId="0" borderId="16" xfId="0" applyNumberFormat="1" applyFont="1" applyBorder="1" applyAlignment="1">
      <alignment horizontal="right" vertical="center" shrinkToFit="1"/>
    </xf>
    <xf numFmtId="3" fontId="6" fillId="0" borderId="45" xfId="0" applyNumberFormat="1" applyFont="1" applyBorder="1" applyAlignment="1">
      <alignment horizontal="right" vertical="center" shrinkToFit="1"/>
    </xf>
    <xf numFmtId="3" fontId="6" fillId="0" borderId="18" xfId="0" applyNumberFormat="1" applyFont="1" applyBorder="1" applyAlignment="1">
      <alignment horizontal="right" vertical="center" shrinkToFit="1"/>
    </xf>
    <xf numFmtId="3" fontId="6" fillId="0" borderId="17" xfId="0" applyNumberFormat="1" applyFont="1" applyBorder="1" applyAlignment="1">
      <alignment horizontal="right" vertical="center" shrinkToFit="1"/>
    </xf>
    <xf numFmtId="3" fontId="6" fillId="0" borderId="46" xfId="0" applyNumberFormat="1" applyFont="1" applyBorder="1" applyAlignment="1">
      <alignment horizontal="right" vertical="center" shrinkToFit="1"/>
    </xf>
    <xf numFmtId="3" fontId="6" fillId="0" borderId="47" xfId="0" applyNumberFormat="1" applyFont="1" applyBorder="1" applyAlignment="1">
      <alignment horizontal="right" vertical="center" shrinkToFit="1"/>
    </xf>
    <xf numFmtId="3" fontId="6" fillId="0" borderId="3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vertical="center" textRotation="255"/>
    </xf>
    <xf numFmtId="0" fontId="4" fillId="0" borderId="2" xfId="0" applyFont="1" applyBorder="1" applyAlignment="1">
      <alignment vertical="center" textRotation="255"/>
    </xf>
    <xf numFmtId="3" fontId="6" fillId="0" borderId="42" xfId="0" applyNumberFormat="1" applyFont="1" applyBorder="1" applyAlignment="1">
      <alignment horizontal="right" vertical="center" shrinkToFit="1"/>
    </xf>
    <xf numFmtId="3" fontId="6" fillId="0" borderId="44" xfId="0" applyNumberFormat="1" applyFont="1" applyBorder="1" applyAlignment="1">
      <alignment horizontal="right" vertical="center" shrinkToFit="1"/>
    </xf>
    <xf numFmtId="3" fontId="6" fillId="0" borderId="34" xfId="0" applyNumberFormat="1" applyFont="1" applyBorder="1" applyAlignment="1">
      <alignment horizontal="right" vertical="center" shrinkToFit="1"/>
    </xf>
    <xf numFmtId="3" fontId="6" fillId="0" borderId="35" xfId="0" applyNumberFormat="1" applyFont="1" applyBorder="1" applyAlignment="1">
      <alignment horizontal="right" vertical="center" shrinkToFit="1"/>
    </xf>
    <xf numFmtId="3" fontId="6" fillId="0" borderId="53" xfId="0" applyNumberFormat="1" applyFont="1" applyBorder="1" applyAlignment="1">
      <alignment horizontal="right" vertical="center" shrinkToFit="1"/>
    </xf>
    <xf numFmtId="3" fontId="6" fillId="0" borderId="54" xfId="0" applyNumberFormat="1" applyFont="1" applyBorder="1" applyAlignment="1">
      <alignment horizontal="right" vertical="center" shrinkToFit="1"/>
    </xf>
    <xf numFmtId="0" fontId="6" fillId="0" borderId="0" xfId="0" applyFont="1"/>
    <xf numFmtId="3" fontId="6" fillId="0" borderId="33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vertical="center" textRotation="255"/>
    </xf>
    <xf numFmtId="3" fontId="6" fillId="0" borderId="55" xfId="0" applyNumberFormat="1" applyFont="1" applyBorder="1" applyAlignment="1">
      <alignment horizontal="right" vertical="center" shrinkToFit="1"/>
    </xf>
    <xf numFmtId="0" fontId="4" fillId="0" borderId="0" xfId="0" applyFont="1" applyAlignment="1"/>
    <xf numFmtId="0" fontId="1" fillId="0" borderId="0" xfId="0" applyFont="1" applyAlignment="1"/>
    <xf numFmtId="3" fontId="6" fillId="0" borderId="29" xfId="0" applyNumberFormat="1" applyFont="1" applyBorder="1" applyAlignment="1">
      <alignment horizontal="right" vertical="center" shrinkToFit="1"/>
    </xf>
    <xf numFmtId="3" fontId="6" fillId="0" borderId="61" xfId="0" applyNumberFormat="1" applyFont="1" applyBorder="1" applyAlignment="1">
      <alignment horizontal="right" vertical="center" shrinkToFit="1"/>
    </xf>
    <xf numFmtId="3" fontId="6" fillId="0" borderId="19" xfId="0" applyNumberFormat="1" applyFont="1" applyBorder="1" applyAlignment="1">
      <alignment horizontal="right" vertical="center" shrinkToFit="1"/>
    </xf>
    <xf numFmtId="3" fontId="6" fillId="0" borderId="41" xfId="0" applyNumberFormat="1" applyFont="1" applyBorder="1" applyAlignment="1">
      <alignment horizontal="right" vertical="center" shrinkToFit="1"/>
    </xf>
    <xf numFmtId="3" fontId="6" fillId="0" borderId="62" xfId="0" applyNumberFormat="1" applyFont="1" applyBorder="1" applyAlignment="1">
      <alignment horizontal="right" vertical="center" shrinkToFit="1"/>
    </xf>
    <xf numFmtId="0" fontId="6" fillId="0" borderId="0" xfId="0" applyFont="1" applyAlignment="1"/>
    <xf numFmtId="0" fontId="6" fillId="0" borderId="0" xfId="0" applyFont="1" applyAlignment="1">
      <alignment horizontal="distributed"/>
    </xf>
    <xf numFmtId="176" fontId="6" fillId="0" borderId="0" xfId="0" applyNumberFormat="1" applyFont="1"/>
    <xf numFmtId="0" fontId="4" fillId="0" borderId="0" xfId="0" applyFont="1" applyAlignment="1">
      <alignment horizontal="distributed"/>
    </xf>
    <xf numFmtId="176" fontId="4" fillId="0" borderId="0" xfId="0" applyNumberFormat="1" applyFont="1"/>
    <xf numFmtId="0" fontId="6" fillId="0" borderId="8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/>
    </xf>
    <xf numFmtId="176" fontId="6" fillId="0" borderId="8" xfId="0" applyNumberFormat="1" applyFont="1" applyBorder="1"/>
    <xf numFmtId="0" fontId="1" fillId="0" borderId="0" xfId="0" applyFont="1" applyAlignment="1">
      <alignment horizontal="distributed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horizontal="center" vertical="center" textRotation="255"/>
    </xf>
    <xf numFmtId="0" fontId="6" fillId="0" borderId="41" xfId="0" applyFont="1" applyFill="1" applyBorder="1" applyAlignment="1">
      <alignment horizontal="center" vertical="center" textRotation="255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textRotation="255"/>
    </xf>
    <xf numFmtId="0" fontId="6" fillId="0" borderId="21" xfId="0" applyFont="1" applyFill="1" applyBorder="1" applyAlignment="1">
      <alignment horizontal="center" vertical="center" textRotation="255"/>
    </xf>
    <xf numFmtId="0" fontId="6" fillId="0" borderId="34" xfId="0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5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textRotation="255"/>
    </xf>
    <xf numFmtId="0" fontId="2" fillId="0" borderId="3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textRotation="255"/>
    </xf>
    <xf numFmtId="0" fontId="6" fillId="0" borderId="35" xfId="0" applyFont="1" applyFill="1" applyBorder="1" applyAlignment="1">
      <alignment horizontal="center" vertical="center" textRotation="255"/>
    </xf>
    <xf numFmtId="0" fontId="6" fillId="0" borderId="38" xfId="0" applyFont="1" applyFill="1" applyBorder="1" applyAlignment="1">
      <alignment horizontal="center" vertical="center" textRotation="255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textRotation="255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 textRotation="255"/>
    </xf>
    <xf numFmtId="0" fontId="2" fillId="0" borderId="23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40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908;&#26619;&#23550;&#35937;&#36605;&#33258;&#21205;&#36554;&#20445;&#26377;&#36554;&#20001;&#25968;&#65288;&#20107;&#21209;&#25152;&#21029;&#65289;000006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/>
  </sheetViews>
  <sheetFormatPr defaultRowHeight="11.25" x14ac:dyDescent="0.15"/>
  <cols>
    <col min="1" max="1" width="0.25" style="61" hidden="1" customWidth="1"/>
    <col min="2" max="2" width="2.75" style="61" customWidth="1"/>
    <col min="3" max="3" width="3.125" style="61" customWidth="1"/>
    <col min="4" max="4" width="3.125" style="76" customWidth="1"/>
    <col min="5" max="5" width="6.625" style="76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61" customWidth="1"/>
    <col min="15" max="15" width="3.125" style="61" customWidth="1"/>
    <col min="16" max="16" width="3.125" style="76" customWidth="1"/>
    <col min="17" max="17" width="6.625" style="76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1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58" t="s">
        <v>2</v>
      </c>
      <c r="G4" s="159"/>
      <c r="H4" s="160"/>
      <c r="I4" s="161" t="s">
        <v>3</v>
      </c>
      <c r="J4" s="162" t="s">
        <v>4</v>
      </c>
      <c r="K4" s="158" t="s">
        <v>5</v>
      </c>
      <c r="L4" s="163"/>
      <c r="M4" s="17"/>
      <c r="N4" s="115" t="s">
        <v>6</v>
      </c>
      <c r="O4" s="134" t="s">
        <v>7</v>
      </c>
      <c r="P4" s="154" t="s">
        <v>6</v>
      </c>
      <c r="Q4" s="155"/>
      <c r="R4" s="18">
        <v>111205</v>
      </c>
      <c r="S4" s="19">
        <v>4</v>
      </c>
      <c r="T4" s="20">
        <f t="shared" ref="T4:T15" si="0">SUM(R4:S4)</f>
        <v>111209</v>
      </c>
      <c r="U4" s="21">
        <v>382283</v>
      </c>
      <c r="V4" s="21">
        <v>2233</v>
      </c>
      <c r="W4" s="18">
        <v>2594</v>
      </c>
      <c r="X4" s="20">
        <f t="shared" ref="X4:X77" si="1">SUM(T4:V4)</f>
        <v>495725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61"/>
      <c r="J5" s="162"/>
      <c r="K5" s="26" t="s">
        <v>11</v>
      </c>
      <c r="L5" s="29"/>
      <c r="M5" s="17"/>
      <c r="N5" s="116"/>
      <c r="O5" s="131"/>
      <c r="P5" s="136" t="s">
        <v>12</v>
      </c>
      <c r="Q5" s="30" t="s">
        <v>13</v>
      </c>
      <c r="R5" s="31">
        <v>63064</v>
      </c>
      <c r="S5" s="32">
        <v>4</v>
      </c>
      <c r="T5" s="33">
        <f t="shared" si="0"/>
        <v>63068</v>
      </c>
      <c r="U5" s="34">
        <v>169731</v>
      </c>
      <c r="V5" s="34">
        <v>1144</v>
      </c>
      <c r="W5" s="31">
        <v>1053</v>
      </c>
      <c r="X5" s="33">
        <f t="shared" si="1"/>
        <v>233943</v>
      </c>
    </row>
    <row r="6" spans="1:24" s="22" customFormat="1" ht="7.5" customHeight="1" x14ac:dyDescent="0.15">
      <c r="A6" s="13"/>
      <c r="B6" s="115" t="s">
        <v>14</v>
      </c>
      <c r="C6" s="118" t="s">
        <v>15</v>
      </c>
      <c r="D6" s="119"/>
      <c r="E6" s="120"/>
      <c r="F6" s="18">
        <v>91529</v>
      </c>
      <c r="G6" s="19">
        <v>9</v>
      </c>
      <c r="H6" s="20">
        <f t="shared" ref="H6:H51" si="2">SUM(F6:G6)</f>
        <v>91538</v>
      </c>
      <c r="I6" s="21">
        <v>404678</v>
      </c>
      <c r="J6" s="21">
        <v>3622</v>
      </c>
      <c r="K6" s="18">
        <v>11389</v>
      </c>
      <c r="L6" s="20">
        <f t="shared" ref="L6:L51" si="3">SUM(H6:J6)</f>
        <v>499838</v>
      </c>
      <c r="M6" s="17"/>
      <c r="N6" s="116"/>
      <c r="O6" s="131"/>
      <c r="P6" s="142"/>
      <c r="Q6" s="35" t="s">
        <v>16</v>
      </c>
      <c r="R6" s="31">
        <v>31617</v>
      </c>
      <c r="S6" s="32">
        <v>2</v>
      </c>
      <c r="T6" s="33">
        <f t="shared" si="0"/>
        <v>31619</v>
      </c>
      <c r="U6" s="34">
        <v>78302</v>
      </c>
      <c r="V6" s="34">
        <v>346</v>
      </c>
      <c r="W6" s="31">
        <v>502</v>
      </c>
      <c r="X6" s="33">
        <f t="shared" si="1"/>
        <v>110267</v>
      </c>
    </row>
    <row r="7" spans="1:24" s="22" customFormat="1" ht="7.5" customHeight="1" x14ac:dyDescent="0.15">
      <c r="A7" s="13"/>
      <c r="B7" s="116"/>
      <c r="C7" s="121" t="s">
        <v>17</v>
      </c>
      <c r="D7" s="122"/>
      <c r="E7" s="123"/>
      <c r="F7" s="31">
        <v>28547</v>
      </c>
      <c r="G7" s="32">
        <v>2</v>
      </c>
      <c r="H7" s="33">
        <f t="shared" si="2"/>
        <v>28549</v>
      </c>
      <c r="I7" s="34">
        <v>96450</v>
      </c>
      <c r="J7" s="34">
        <v>538</v>
      </c>
      <c r="K7" s="31">
        <v>1082</v>
      </c>
      <c r="L7" s="33">
        <f t="shared" si="3"/>
        <v>125537</v>
      </c>
      <c r="M7" s="17"/>
      <c r="N7" s="116"/>
      <c r="O7" s="132"/>
      <c r="P7" s="143"/>
      <c r="Q7" s="35" t="s">
        <v>10</v>
      </c>
      <c r="R7" s="31">
        <f>SUM(R5:R6)</f>
        <v>94681</v>
      </c>
      <c r="S7" s="32">
        <f>SUM(S5:S6)</f>
        <v>6</v>
      </c>
      <c r="T7" s="33">
        <f t="shared" si="0"/>
        <v>94687</v>
      </c>
      <c r="U7" s="34">
        <f t="shared" ref="U7:W7" si="4">SUM(U5:U6)</f>
        <v>248033</v>
      </c>
      <c r="V7" s="34">
        <f t="shared" si="4"/>
        <v>1490</v>
      </c>
      <c r="W7" s="31">
        <f t="shared" si="4"/>
        <v>1555</v>
      </c>
      <c r="X7" s="33">
        <f t="shared" si="1"/>
        <v>344210</v>
      </c>
    </row>
    <row r="8" spans="1:24" s="22" customFormat="1" ht="7.5" customHeight="1" x14ac:dyDescent="0.15">
      <c r="A8" s="13"/>
      <c r="B8" s="116"/>
      <c r="C8" s="121" t="s">
        <v>18</v>
      </c>
      <c r="D8" s="122"/>
      <c r="E8" s="123"/>
      <c r="F8" s="31">
        <v>41495</v>
      </c>
      <c r="G8" s="32">
        <v>4</v>
      </c>
      <c r="H8" s="33">
        <f t="shared" si="2"/>
        <v>41499</v>
      </c>
      <c r="I8" s="34">
        <v>123337</v>
      </c>
      <c r="J8" s="34">
        <v>867</v>
      </c>
      <c r="K8" s="31">
        <v>1689</v>
      </c>
      <c r="L8" s="33">
        <f t="shared" si="3"/>
        <v>165703</v>
      </c>
      <c r="M8" s="17"/>
      <c r="N8" s="116"/>
      <c r="O8" s="156" t="s">
        <v>19</v>
      </c>
      <c r="P8" s="125"/>
      <c r="Q8" s="126"/>
      <c r="R8" s="31">
        <v>83944</v>
      </c>
      <c r="S8" s="32">
        <v>9</v>
      </c>
      <c r="T8" s="33">
        <f t="shared" si="0"/>
        <v>83953</v>
      </c>
      <c r="U8" s="34">
        <v>289904</v>
      </c>
      <c r="V8" s="34">
        <v>1274</v>
      </c>
      <c r="W8" s="31">
        <v>2026</v>
      </c>
      <c r="X8" s="33">
        <f t="shared" si="1"/>
        <v>375131</v>
      </c>
    </row>
    <row r="9" spans="1:24" s="22" customFormat="1" ht="7.5" customHeight="1" x14ac:dyDescent="0.15">
      <c r="A9" s="13"/>
      <c r="B9" s="116"/>
      <c r="C9" s="130" t="s">
        <v>20</v>
      </c>
      <c r="D9" s="124" t="s">
        <v>21</v>
      </c>
      <c r="E9" s="123"/>
      <c r="F9" s="31">
        <v>21879</v>
      </c>
      <c r="G9" s="32">
        <v>2</v>
      </c>
      <c r="H9" s="33">
        <f t="shared" si="2"/>
        <v>21881</v>
      </c>
      <c r="I9" s="34">
        <v>56780</v>
      </c>
      <c r="J9" s="34">
        <v>309</v>
      </c>
      <c r="K9" s="31">
        <v>583</v>
      </c>
      <c r="L9" s="33">
        <f t="shared" si="3"/>
        <v>78970</v>
      </c>
      <c r="M9" s="17"/>
      <c r="N9" s="116"/>
      <c r="O9" s="108" t="s">
        <v>22</v>
      </c>
      <c r="P9" s="125" t="s">
        <v>23</v>
      </c>
      <c r="Q9" s="126"/>
      <c r="R9" s="31">
        <v>54782</v>
      </c>
      <c r="S9" s="32">
        <v>5</v>
      </c>
      <c r="T9" s="33">
        <f t="shared" si="0"/>
        <v>54787</v>
      </c>
      <c r="U9" s="34">
        <v>151999</v>
      </c>
      <c r="V9" s="34">
        <v>784</v>
      </c>
      <c r="W9" s="31">
        <v>1055</v>
      </c>
      <c r="X9" s="33">
        <f t="shared" si="1"/>
        <v>207570</v>
      </c>
    </row>
    <row r="10" spans="1:24" s="22" customFormat="1" ht="7.5" customHeight="1" x14ac:dyDescent="0.15">
      <c r="A10" s="13"/>
      <c r="B10" s="116"/>
      <c r="C10" s="131"/>
      <c r="D10" s="125" t="s">
        <v>24</v>
      </c>
      <c r="E10" s="126"/>
      <c r="F10" s="31">
        <v>6258</v>
      </c>
      <c r="G10" s="32">
        <v>1</v>
      </c>
      <c r="H10" s="33">
        <f>SUM(F10:G10)</f>
        <v>6259</v>
      </c>
      <c r="I10" s="34">
        <v>37118</v>
      </c>
      <c r="J10" s="34">
        <v>187</v>
      </c>
      <c r="K10" s="31">
        <v>404</v>
      </c>
      <c r="L10" s="33">
        <f>SUM(H10:J10)</f>
        <v>43564</v>
      </c>
      <c r="M10" s="17"/>
      <c r="N10" s="116"/>
      <c r="O10" s="108"/>
      <c r="P10" s="125" t="s">
        <v>25</v>
      </c>
      <c r="Q10" s="126"/>
      <c r="R10" s="31">
        <v>28011</v>
      </c>
      <c r="S10" s="32">
        <v>11</v>
      </c>
      <c r="T10" s="33">
        <f t="shared" si="0"/>
        <v>28022</v>
      </c>
      <c r="U10" s="31">
        <v>127646</v>
      </c>
      <c r="V10" s="31">
        <v>769</v>
      </c>
      <c r="W10" s="31">
        <v>1550</v>
      </c>
      <c r="X10" s="33">
        <f t="shared" si="1"/>
        <v>156437</v>
      </c>
    </row>
    <row r="11" spans="1:24" s="22" customFormat="1" ht="7.5" customHeight="1" x14ac:dyDescent="0.15">
      <c r="A11" s="13"/>
      <c r="B11" s="116"/>
      <c r="C11" s="132"/>
      <c r="D11" s="125" t="s">
        <v>10</v>
      </c>
      <c r="E11" s="126"/>
      <c r="F11" s="31">
        <f>SUM(F9:F10)</f>
        <v>28137</v>
      </c>
      <c r="G11" s="32">
        <f>SUM(G9:G10)</f>
        <v>3</v>
      </c>
      <c r="H11" s="33">
        <f>SUM(F11:G11)</f>
        <v>28140</v>
      </c>
      <c r="I11" s="34">
        <f t="shared" ref="I11:K11" si="5">SUM(I9:I10)</f>
        <v>93898</v>
      </c>
      <c r="J11" s="34">
        <f t="shared" si="5"/>
        <v>496</v>
      </c>
      <c r="K11" s="31">
        <f t="shared" si="5"/>
        <v>987</v>
      </c>
      <c r="L11" s="33">
        <f>SUM(H11:J11)</f>
        <v>122534</v>
      </c>
      <c r="M11" s="17"/>
      <c r="N11" s="116"/>
      <c r="O11" s="108"/>
      <c r="P11" s="125" t="s">
        <v>10</v>
      </c>
      <c r="Q11" s="126"/>
      <c r="R11" s="31">
        <f>SUM(R9:R10)</f>
        <v>82793</v>
      </c>
      <c r="S11" s="32">
        <f>SUM(S9:S10)</f>
        <v>16</v>
      </c>
      <c r="T11" s="33">
        <f t="shared" si="0"/>
        <v>82809</v>
      </c>
      <c r="U11" s="34">
        <f t="shared" ref="U11:W11" si="6">SUM(U9:U10)</f>
        <v>279645</v>
      </c>
      <c r="V11" s="34">
        <f t="shared" si="6"/>
        <v>1553</v>
      </c>
      <c r="W11" s="31">
        <f t="shared" si="6"/>
        <v>2605</v>
      </c>
      <c r="X11" s="33">
        <f t="shared" si="1"/>
        <v>364007</v>
      </c>
    </row>
    <row r="12" spans="1:24" s="22" customFormat="1" ht="7.5" customHeight="1" x14ac:dyDescent="0.15">
      <c r="A12" s="13"/>
      <c r="B12" s="116"/>
      <c r="C12" s="144" t="s">
        <v>26</v>
      </c>
      <c r="D12" s="124" t="s">
        <v>27</v>
      </c>
      <c r="E12" s="123"/>
      <c r="F12" s="31">
        <v>16035</v>
      </c>
      <c r="G12" s="32">
        <v>1</v>
      </c>
      <c r="H12" s="33">
        <f t="shared" si="2"/>
        <v>16036</v>
      </c>
      <c r="I12" s="34">
        <v>58471</v>
      </c>
      <c r="J12" s="34">
        <v>295</v>
      </c>
      <c r="K12" s="31">
        <v>622</v>
      </c>
      <c r="L12" s="33">
        <f t="shared" si="3"/>
        <v>74802</v>
      </c>
      <c r="M12" s="17"/>
      <c r="N12" s="116"/>
      <c r="O12" s="108" t="s">
        <v>28</v>
      </c>
      <c r="P12" s="125" t="s">
        <v>29</v>
      </c>
      <c r="Q12" s="126"/>
      <c r="R12" s="31">
        <v>151254</v>
      </c>
      <c r="S12" s="32">
        <v>30</v>
      </c>
      <c r="T12" s="33">
        <f t="shared" si="0"/>
        <v>151284</v>
      </c>
      <c r="U12" s="34">
        <v>292940</v>
      </c>
      <c r="V12" s="34">
        <v>2083</v>
      </c>
      <c r="W12" s="31">
        <v>2552</v>
      </c>
      <c r="X12" s="33">
        <f t="shared" si="1"/>
        <v>446307</v>
      </c>
    </row>
    <row r="13" spans="1:24" s="22" customFormat="1" ht="7.5" customHeight="1" x14ac:dyDescent="0.15">
      <c r="A13" s="13"/>
      <c r="B13" s="116"/>
      <c r="C13" s="164"/>
      <c r="D13" s="124" t="s">
        <v>30</v>
      </c>
      <c r="E13" s="123"/>
      <c r="F13" s="31">
        <v>5623</v>
      </c>
      <c r="G13" s="32">
        <v>0</v>
      </c>
      <c r="H13" s="33">
        <f t="shared" si="2"/>
        <v>5623</v>
      </c>
      <c r="I13" s="34">
        <v>10303</v>
      </c>
      <c r="J13" s="34">
        <v>75</v>
      </c>
      <c r="K13" s="31">
        <v>130</v>
      </c>
      <c r="L13" s="33">
        <f t="shared" si="3"/>
        <v>16001</v>
      </c>
      <c r="M13" s="17"/>
      <c r="N13" s="116"/>
      <c r="O13" s="108"/>
      <c r="P13" s="133" t="s">
        <v>31</v>
      </c>
      <c r="Q13" s="35" t="s">
        <v>32</v>
      </c>
      <c r="R13" s="38">
        <v>125350</v>
      </c>
      <c r="S13" s="39">
        <v>21</v>
      </c>
      <c r="T13" s="33">
        <f t="shared" si="0"/>
        <v>125371</v>
      </c>
      <c r="U13" s="40">
        <v>243821</v>
      </c>
      <c r="V13" s="40">
        <v>1691</v>
      </c>
      <c r="W13" s="38">
        <v>2318</v>
      </c>
      <c r="X13" s="33">
        <f t="shared" si="1"/>
        <v>370883</v>
      </c>
    </row>
    <row r="14" spans="1:24" s="22" customFormat="1" ht="7.5" customHeight="1" x14ac:dyDescent="0.15">
      <c r="A14" s="13"/>
      <c r="B14" s="116"/>
      <c r="C14" s="165"/>
      <c r="D14" s="125" t="s">
        <v>10</v>
      </c>
      <c r="E14" s="126"/>
      <c r="F14" s="31">
        <f>SUM(F12:F13)</f>
        <v>21658</v>
      </c>
      <c r="G14" s="32">
        <f>SUM(G12:G13)</f>
        <v>1</v>
      </c>
      <c r="H14" s="33">
        <f t="shared" si="2"/>
        <v>21659</v>
      </c>
      <c r="I14" s="34">
        <f t="shared" ref="I14:K14" si="7">SUM(I12:I13)</f>
        <v>68774</v>
      </c>
      <c r="J14" s="34">
        <f t="shared" si="7"/>
        <v>370</v>
      </c>
      <c r="K14" s="31">
        <f t="shared" si="7"/>
        <v>752</v>
      </c>
      <c r="L14" s="33">
        <f t="shared" si="3"/>
        <v>90803</v>
      </c>
      <c r="M14" s="17"/>
      <c r="N14" s="116"/>
      <c r="O14" s="108"/>
      <c r="P14" s="153"/>
      <c r="Q14" s="35" t="s">
        <v>33</v>
      </c>
      <c r="R14" s="38">
        <v>25748</v>
      </c>
      <c r="S14" s="39">
        <v>7</v>
      </c>
      <c r="T14" s="33">
        <f t="shared" si="0"/>
        <v>25755</v>
      </c>
      <c r="U14" s="40">
        <v>58192</v>
      </c>
      <c r="V14" s="40">
        <v>373</v>
      </c>
      <c r="W14" s="38">
        <v>511</v>
      </c>
      <c r="X14" s="33">
        <f t="shared" si="1"/>
        <v>84320</v>
      </c>
    </row>
    <row r="15" spans="1:24" s="22" customFormat="1" ht="7.5" customHeight="1" x14ac:dyDescent="0.15">
      <c r="A15" s="13"/>
      <c r="B15" s="116"/>
      <c r="C15" s="121" t="s">
        <v>34</v>
      </c>
      <c r="D15" s="122"/>
      <c r="E15" s="123"/>
      <c r="F15" s="31">
        <v>26697</v>
      </c>
      <c r="G15" s="32">
        <v>3</v>
      </c>
      <c r="H15" s="33">
        <f t="shared" si="2"/>
        <v>26700</v>
      </c>
      <c r="I15" s="34">
        <v>79211</v>
      </c>
      <c r="J15" s="34">
        <v>401</v>
      </c>
      <c r="K15" s="31">
        <v>931</v>
      </c>
      <c r="L15" s="33">
        <f t="shared" si="3"/>
        <v>106312</v>
      </c>
      <c r="M15" s="17"/>
      <c r="N15" s="116"/>
      <c r="O15" s="108"/>
      <c r="P15" s="153"/>
      <c r="Q15" s="35" t="s">
        <v>10</v>
      </c>
      <c r="R15" s="31">
        <f>SUM(R13:R14)</f>
        <v>151098</v>
      </c>
      <c r="S15" s="32">
        <f>SUM(S13:S14)</f>
        <v>28</v>
      </c>
      <c r="T15" s="33">
        <f t="shared" si="0"/>
        <v>151126</v>
      </c>
      <c r="U15" s="34">
        <f>SUM(U13:U14)</f>
        <v>302013</v>
      </c>
      <c r="V15" s="34">
        <f t="shared" ref="V15:W15" si="8">SUM(V13:V14)</f>
        <v>2064</v>
      </c>
      <c r="W15" s="31">
        <f t="shared" si="8"/>
        <v>2829</v>
      </c>
      <c r="X15" s="33">
        <f t="shared" si="1"/>
        <v>455203</v>
      </c>
    </row>
    <row r="16" spans="1:24" s="22" customFormat="1" ht="7.5" customHeight="1" x14ac:dyDescent="0.15">
      <c r="A16" s="13"/>
      <c r="B16" s="116"/>
      <c r="C16" s="144" t="s">
        <v>35</v>
      </c>
      <c r="D16" s="124" t="s">
        <v>36</v>
      </c>
      <c r="E16" s="123"/>
      <c r="F16" s="31">
        <v>21983</v>
      </c>
      <c r="G16" s="32">
        <v>3</v>
      </c>
      <c r="H16" s="33">
        <f t="shared" si="2"/>
        <v>21986</v>
      </c>
      <c r="I16" s="34">
        <v>59190</v>
      </c>
      <c r="J16" s="34">
        <v>375</v>
      </c>
      <c r="K16" s="31">
        <v>647</v>
      </c>
      <c r="L16" s="33">
        <f t="shared" si="3"/>
        <v>81551</v>
      </c>
      <c r="M16" s="17"/>
      <c r="N16" s="117"/>
      <c r="O16" s="112" t="s">
        <v>37</v>
      </c>
      <c r="P16" s="113"/>
      <c r="Q16" s="114"/>
      <c r="R16" s="41">
        <f>SUM(R4,R11:R12,R15,R7:R8)</f>
        <v>674975</v>
      </c>
      <c r="S16" s="42">
        <f>SUM(S4,S11:S12,S15,S7:S8)</f>
        <v>93</v>
      </c>
      <c r="T16" s="43">
        <f t="shared" ref="T16" si="9">SUM(R16:S16)</f>
        <v>675068</v>
      </c>
      <c r="U16" s="41">
        <f t="shared" ref="U16:W16" si="10">SUM(U4,U11:U12,U15,U7:U8)</f>
        <v>1794818</v>
      </c>
      <c r="V16" s="41">
        <f t="shared" si="10"/>
        <v>10697</v>
      </c>
      <c r="W16" s="41">
        <f t="shared" si="10"/>
        <v>14161</v>
      </c>
      <c r="X16" s="43">
        <f t="shared" ref="X16" si="11">SUM(T16:V16)</f>
        <v>2480583</v>
      </c>
    </row>
    <row r="17" spans="1:24" s="22" customFormat="1" ht="7.5" customHeight="1" x14ac:dyDescent="0.15">
      <c r="A17" s="13"/>
      <c r="B17" s="116"/>
      <c r="C17" s="164"/>
      <c r="D17" s="124" t="s">
        <v>30</v>
      </c>
      <c r="E17" s="123"/>
      <c r="F17" s="31">
        <v>2815</v>
      </c>
      <c r="G17" s="32">
        <v>0</v>
      </c>
      <c r="H17" s="33">
        <f t="shared" si="2"/>
        <v>2815</v>
      </c>
      <c r="I17" s="34">
        <v>4283</v>
      </c>
      <c r="J17" s="34">
        <v>39</v>
      </c>
      <c r="K17" s="31">
        <v>53</v>
      </c>
      <c r="L17" s="33">
        <f t="shared" si="3"/>
        <v>7137</v>
      </c>
      <c r="M17" s="17"/>
      <c r="N17" s="115" t="s">
        <v>38</v>
      </c>
      <c r="O17" s="118" t="s">
        <v>39</v>
      </c>
      <c r="P17" s="119"/>
      <c r="Q17" s="120"/>
      <c r="R17" s="31">
        <v>78651</v>
      </c>
      <c r="S17" s="32">
        <v>4</v>
      </c>
      <c r="T17" s="33">
        <f t="shared" ref="T17:T88" si="12">SUM(R17:S17)</f>
        <v>78655</v>
      </c>
      <c r="U17" s="34">
        <v>210350</v>
      </c>
      <c r="V17" s="34">
        <v>1187</v>
      </c>
      <c r="W17" s="31">
        <v>1361</v>
      </c>
      <c r="X17" s="33">
        <f t="shared" si="1"/>
        <v>290192</v>
      </c>
    </row>
    <row r="18" spans="1:24" s="22" customFormat="1" ht="7.5" customHeight="1" x14ac:dyDescent="0.15">
      <c r="A18" s="13"/>
      <c r="B18" s="116"/>
      <c r="C18" s="165"/>
      <c r="D18" s="125" t="s">
        <v>10</v>
      </c>
      <c r="E18" s="126"/>
      <c r="F18" s="31">
        <f>SUM(F16:F17)</f>
        <v>24798</v>
      </c>
      <c r="G18" s="32">
        <f>SUM(G16:G17)</f>
        <v>3</v>
      </c>
      <c r="H18" s="33">
        <f t="shared" si="2"/>
        <v>24801</v>
      </c>
      <c r="I18" s="34">
        <f t="shared" ref="I18:K18" si="13">SUM(I16:I17)</f>
        <v>63473</v>
      </c>
      <c r="J18" s="34">
        <f t="shared" si="13"/>
        <v>414</v>
      </c>
      <c r="K18" s="31">
        <f t="shared" si="13"/>
        <v>700</v>
      </c>
      <c r="L18" s="33">
        <f t="shared" si="3"/>
        <v>88688</v>
      </c>
      <c r="M18" s="17"/>
      <c r="N18" s="116"/>
      <c r="O18" s="130" t="s">
        <v>40</v>
      </c>
      <c r="P18" s="124" t="s">
        <v>41</v>
      </c>
      <c r="Q18" s="123"/>
      <c r="R18" s="31">
        <v>149008</v>
      </c>
      <c r="S18" s="32">
        <v>27</v>
      </c>
      <c r="T18" s="33">
        <f t="shared" si="12"/>
        <v>149035</v>
      </c>
      <c r="U18" s="34">
        <v>470404</v>
      </c>
      <c r="V18" s="34">
        <v>2474</v>
      </c>
      <c r="W18" s="31">
        <v>3834</v>
      </c>
      <c r="X18" s="33">
        <f t="shared" si="1"/>
        <v>621913</v>
      </c>
    </row>
    <row r="19" spans="1:24" s="22" customFormat="1" ht="7.5" customHeight="1" x14ac:dyDescent="0.15">
      <c r="A19" s="13"/>
      <c r="B19" s="117"/>
      <c r="C19" s="112" t="s">
        <v>37</v>
      </c>
      <c r="D19" s="113"/>
      <c r="E19" s="114"/>
      <c r="F19" s="41">
        <f>SUM(F6:F8,F11,F14:F15,F18)</f>
        <v>262861</v>
      </c>
      <c r="G19" s="44">
        <f>SUM(G6:G8,G11,G14:G15,G18)</f>
        <v>25</v>
      </c>
      <c r="H19" s="43">
        <f t="shared" si="2"/>
        <v>262886</v>
      </c>
      <c r="I19" s="45">
        <f t="shared" ref="I19:K19" si="14">SUM(I6:I8,I11,I14:I15,I18)</f>
        <v>929821</v>
      </c>
      <c r="J19" s="45">
        <f t="shared" si="14"/>
        <v>6708</v>
      </c>
      <c r="K19" s="41">
        <f t="shared" si="14"/>
        <v>17530</v>
      </c>
      <c r="L19" s="43">
        <f t="shared" si="3"/>
        <v>1199415</v>
      </c>
      <c r="M19" s="17"/>
      <c r="N19" s="116"/>
      <c r="O19" s="131"/>
      <c r="P19" s="124" t="s">
        <v>42</v>
      </c>
      <c r="Q19" s="123"/>
      <c r="R19" s="31">
        <v>22456</v>
      </c>
      <c r="S19" s="32">
        <v>6</v>
      </c>
      <c r="T19" s="33">
        <f t="shared" si="12"/>
        <v>22462</v>
      </c>
      <c r="U19" s="34">
        <v>39344</v>
      </c>
      <c r="V19" s="34">
        <v>301</v>
      </c>
      <c r="W19" s="31">
        <v>279</v>
      </c>
      <c r="X19" s="33">
        <f t="shared" si="1"/>
        <v>62107</v>
      </c>
    </row>
    <row r="20" spans="1:24" s="22" customFormat="1" ht="7.5" customHeight="1" x14ac:dyDescent="0.15">
      <c r="A20" s="13"/>
      <c r="B20" s="115" t="s">
        <v>43</v>
      </c>
      <c r="C20" s="134" t="s">
        <v>44</v>
      </c>
      <c r="D20" s="133" t="s">
        <v>45</v>
      </c>
      <c r="E20" s="35" t="s">
        <v>46</v>
      </c>
      <c r="F20" s="31">
        <v>65859</v>
      </c>
      <c r="G20" s="32">
        <v>3</v>
      </c>
      <c r="H20" s="33">
        <f t="shared" si="2"/>
        <v>65862</v>
      </c>
      <c r="I20" s="34">
        <v>160977</v>
      </c>
      <c r="J20" s="34">
        <v>1222</v>
      </c>
      <c r="K20" s="31">
        <v>1365</v>
      </c>
      <c r="L20" s="33">
        <f t="shared" si="3"/>
        <v>228061</v>
      </c>
      <c r="M20" s="17"/>
      <c r="N20" s="116"/>
      <c r="O20" s="132"/>
      <c r="P20" s="124" t="s">
        <v>10</v>
      </c>
      <c r="Q20" s="123"/>
      <c r="R20" s="31">
        <f>SUM(R18:R19)</f>
        <v>171464</v>
      </c>
      <c r="S20" s="32">
        <f>SUM(S18:S19)</f>
        <v>33</v>
      </c>
      <c r="T20" s="33">
        <f t="shared" si="12"/>
        <v>171497</v>
      </c>
      <c r="U20" s="34">
        <f t="shared" ref="U20:W20" si="15">SUM(U18:U19)</f>
        <v>509748</v>
      </c>
      <c r="V20" s="34">
        <f t="shared" si="15"/>
        <v>2775</v>
      </c>
      <c r="W20" s="31">
        <f t="shared" si="15"/>
        <v>4113</v>
      </c>
      <c r="X20" s="33">
        <f t="shared" si="1"/>
        <v>684020</v>
      </c>
    </row>
    <row r="21" spans="1:24" s="22" customFormat="1" ht="7.5" customHeight="1" x14ac:dyDescent="0.15">
      <c r="A21" s="13"/>
      <c r="B21" s="116"/>
      <c r="C21" s="131"/>
      <c r="D21" s="153"/>
      <c r="E21" s="35" t="s">
        <v>47</v>
      </c>
      <c r="F21" s="31">
        <v>17393</v>
      </c>
      <c r="G21" s="32">
        <v>0</v>
      </c>
      <c r="H21" s="33">
        <f t="shared" si="2"/>
        <v>17393</v>
      </c>
      <c r="I21" s="34">
        <v>44930</v>
      </c>
      <c r="J21" s="34">
        <v>314</v>
      </c>
      <c r="K21" s="31">
        <v>317</v>
      </c>
      <c r="L21" s="33">
        <f t="shared" si="3"/>
        <v>62637</v>
      </c>
      <c r="M21" s="17"/>
      <c r="N21" s="116"/>
      <c r="O21" s="130" t="s">
        <v>48</v>
      </c>
      <c r="P21" s="124" t="s">
        <v>49</v>
      </c>
      <c r="Q21" s="123"/>
      <c r="R21" s="31">
        <v>75282</v>
      </c>
      <c r="S21" s="32">
        <v>15</v>
      </c>
      <c r="T21" s="33">
        <f t="shared" si="12"/>
        <v>75297</v>
      </c>
      <c r="U21" s="34">
        <v>266345</v>
      </c>
      <c r="V21" s="34">
        <v>1277</v>
      </c>
      <c r="W21" s="31">
        <v>2275</v>
      </c>
      <c r="X21" s="33">
        <f t="shared" si="1"/>
        <v>342919</v>
      </c>
    </row>
    <row r="22" spans="1:24" s="22" customFormat="1" ht="7.5" customHeight="1" x14ac:dyDescent="0.15">
      <c r="A22" s="13"/>
      <c r="B22" s="116"/>
      <c r="C22" s="131"/>
      <c r="D22" s="153"/>
      <c r="E22" s="35" t="s">
        <v>10</v>
      </c>
      <c r="F22" s="31">
        <f>SUM(F20:F21)</f>
        <v>83252</v>
      </c>
      <c r="G22" s="32">
        <f>SUM(G20:G21)</f>
        <v>3</v>
      </c>
      <c r="H22" s="33">
        <f t="shared" si="2"/>
        <v>83255</v>
      </c>
      <c r="I22" s="34">
        <f t="shared" ref="I22:K22" si="16">SUM(I20:I21)</f>
        <v>205907</v>
      </c>
      <c r="J22" s="34">
        <f t="shared" si="16"/>
        <v>1536</v>
      </c>
      <c r="K22" s="31">
        <f t="shared" si="16"/>
        <v>1682</v>
      </c>
      <c r="L22" s="33">
        <f t="shared" si="3"/>
        <v>290698</v>
      </c>
      <c r="M22" s="17"/>
      <c r="N22" s="116"/>
      <c r="O22" s="131"/>
      <c r="P22" s="124" t="s">
        <v>50</v>
      </c>
      <c r="Q22" s="123"/>
      <c r="R22" s="38">
        <v>101957</v>
      </c>
      <c r="S22" s="39">
        <v>17</v>
      </c>
      <c r="T22" s="46">
        <f t="shared" si="12"/>
        <v>101974</v>
      </c>
      <c r="U22" s="40">
        <v>363294</v>
      </c>
      <c r="V22" s="40">
        <v>1355</v>
      </c>
      <c r="W22" s="38">
        <v>3109</v>
      </c>
      <c r="X22" s="46">
        <f t="shared" si="1"/>
        <v>466623</v>
      </c>
    </row>
    <row r="23" spans="1:24" s="22" customFormat="1" ht="7.5" customHeight="1" x14ac:dyDescent="0.15">
      <c r="A23" s="13"/>
      <c r="B23" s="116"/>
      <c r="C23" s="132"/>
      <c r="D23" s="124" t="s">
        <v>51</v>
      </c>
      <c r="E23" s="123"/>
      <c r="F23" s="31">
        <v>50861</v>
      </c>
      <c r="G23" s="32">
        <v>0</v>
      </c>
      <c r="H23" s="33">
        <f t="shared" si="2"/>
        <v>50861</v>
      </c>
      <c r="I23" s="34">
        <v>118813</v>
      </c>
      <c r="J23" s="34">
        <v>853</v>
      </c>
      <c r="K23" s="31">
        <v>880</v>
      </c>
      <c r="L23" s="33">
        <f t="shared" si="3"/>
        <v>170527</v>
      </c>
      <c r="M23" s="17"/>
      <c r="N23" s="116"/>
      <c r="O23" s="131"/>
      <c r="P23" s="136" t="s">
        <v>52</v>
      </c>
      <c r="Q23" s="35" t="s">
        <v>52</v>
      </c>
      <c r="R23" s="38">
        <v>17288</v>
      </c>
      <c r="S23" s="39">
        <v>1</v>
      </c>
      <c r="T23" s="46">
        <f t="shared" si="12"/>
        <v>17289</v>
      </c>
      <c r="U23" s="40">
        <v>60235</v>
      </c>
      <c r="V23" s="40">
        <v>344</v>
      </c>
      <c r="W23" s="38">
        <v>712</v>
      </c>
      <c r="X23" s="46">
        <f t="shared" si="1"/>
        <v>77868</v>
      </c>
    </row>
    <row r="24" spans="1:24" s="22" customFormat="1" ht="7.5" customHeight="1" x14ac:dyDescent="0.15">
      <c r="A24" s="13"/>
      <c r="B24" s="116"/>
      <c r="C24" s="108" t="s">
        <v>53</v>
      </c>
      <c r="D24" s="145" t="s">
        <v>54</v>
      </c>
      <c r="E24" s="146"/>
      <c r="F24" s="31">
        <v>76258</v>
      </c>
      <c r="G24" s="32">
        <v>9</v>
      </c>
      <c r="H24" s="33">
        <f t="shared" si="2"/>
        <v>76267</v>
      </c>
      <c r="I24" s="34">
        <v>147493</v>
      </c>
      <c r="J24" s="34">
        <v>1009</v>
      </c>
      <c r="K24" s="31">
        <v>1162</v>
      </c>
      <c r="L24" s="33">
        <f t="shared" si="3"/>
        <v>224769</v>
      </c>
      <c r="M24" s="17"/>
      <c r="N24" s="116"/>
      <c r="O24" s="131"/>
      <c r="P24" s="142"/>
      <c r="Q24" s="35" t="s">
        <v>55</v>
      </c>
      <c r="R24" s="38">
        <v>36738</v>
      </c>
      <c r="S24" s="39">
        <v>3</v>
      </c>
      <c r="T24" s="46">
        <f t="shared" si="12"/>
        <v>36741</v>
      </c>
      <c r="U24" s="40">
        <v>91360</v>
      </c>
      <c r="V24" s="40">
        <v>571</v>
      </c>
      <c r="W24" s="38">
        <v>715</v>
      </c>
      <c r="X24" s="46">
        <f t="shared" si="1"/>
        <v>128672</v>
      </c>
    </row>
    <row r="25" spans="1:24" s="22" customFormat="1" ht="7.5" customHeight="1" x14ac:dyDescent="0.15">
      <c r="A25" s="13"/>
      <c r="B25" s="116"/>
      <c r="C25" s="108"/>
      <c r="D25" s="124" t="s">
        <v>56</v>
      </c>
      <c r="E25" s="123"/>
      <c r="F25" s="31">
        <v>30846</v>
      </c>
      <c r="G25" s="32">
        <v>1</v>
      </c>
      <c r="H25" s="33">
        <f t="shared" si="2"/>
        <v>30847</v>
      </c>
      <c r="I25" s="34">
        <v>97515</v>
      </c>
      <c r="J25" s="34">
        <v>585</v>
      </c>
      <c r="K25" s="31">
        <v>1084</v>
      </c>
      <c r="L25" s="33">
        <f t="shared" si="3"/>
        <v>128947</v>
      </c>
      <c r="M25" s="17"/>
      <c r="N25" s="116"/>
      <c r="O25" s="131"/>
      <c r="P25" s="142"/>
      <c r="Q25" s="35" t="s">
        <v>57</v>
      </c>
      <c r="R25" s="38">
        <v>42500</v>
      </c>
      <c r="S25" s="32">
        <v>10</v>
      </c>
      <c r="T25" s="33">
        <f t="shared" si="12"/>
        <v>42510</v>
      </c>
      <c r="U25" s="34">
        <v>142235</v>
      </c>
      <c r="V25" s="34">
        <v>710</v>
      </c>
      <c r="W25" s="31">
        <v>1093</v>
      </c>
      <c r="X25" s="33">
        <f t="shared" si="1"/>
        <v>185455</v>
      </c>
    </row>
    <row r="26" spans="1:24" s="22" customFormat="1" ht="7.5" customHeight="1" x14ac:dyDescent="0.15">
      <c r="A26" s="13"/>
      <c r="B26" s="116"/>
      <c r="C26" s="108"/>
      <c r="D26" s="124" t="s">
        <v>58</v>
      </c>
      <c r="E26" s="123"/>
      <c r="F26" s="31">
        <v>35259</v>
      </c>
      <c r="G26" s="32">
        <v>1</v>
      </c>
      <c r="H26" s="33">
        <f t="shared" si="2"/>
        <v>35260</v>
      </c>
      <c r="I26" s="34">
        <v>72745</v>
      </c>
      <c r="J26" s="34">
        <v>374</v>
      </c>
      <c r="K26" s="31">
        <v>451</v>
      </c>
      <c r="L26" s="33">
        <f t="shared" si="3"/>
        <v>108379</v>
      </c>
      <c r="M26" s="17"/>
      <c r="N26" s="116"/>
      <c r="O26" s="132"/>
      <c r="P26" s="143"/>
      <c r="Q26" s="35" t="s">
        <v>10</v>
      </c>
      <c r="R26" s="31">
        <f>SUM(R23:R25)</f>
        <v>96526</v>
      </c>
      <c r="S26" s="32">
        <f>SUM(S23:S25)</f>
        <v>14</v>
      </c>
      <c r="T26" s="46">
        <f t="shared" si="12"/>
        <v>96540</v>
      </c>
      <c r="U26" s="34">
        <f t="shared" ref="U26:W26" si="17">SUM(U23:U25)</f>
        <v>293830</v>
      </c>
      <c r="V26" s="34">
        <f t="shared" si="17"/>
        <v>1625</v>
      </c>
      <c r="W26" s="31">
        <f t="shared" si="17"/>
        <v>2520</v>
      </c>
      <c r="X26" s="46">
        <f t="shared" si="1"/>
        <v>391995</v>
      </c>
    </row>
    <row r="27" spans="1:24" s="22" customFormat="1" ht="7.5" customHeight="1" x14ac:dyDescent="0.15">
      <c r="A27" s="13"/>
      <c r="B27" s="116"/>
      <c r="C27" s="108"/>
      <c r="D27" s="148" t="s">
        <v>10</v>
      </c>
      <c r="E27" s="149"/>
      <c r="F27" s="47">
        <f>SUM(F24:F26)</f>
        <v>142363</v>
      </c>
      <c r="G27" s="32">
        <f>SUM(G24:G26)</f>
        <v>11</v>
      </c>
      <c r="H27" s="33">
        <f t="shared" si="2"/>
        <v>142374</v>
      </c>
      <c r="I27" s="34">
        <f>SUM(I24:I26)</f>
        <v>317753</v>
      </c>
      <c r="J27" s="34">
        <f>SUM(J24:J26)</f>
        <v>1968</v>
      </c>
      <c r="K27" s="31">
        <f>SUM(K24:K26)</f>
        <v>2697</v>
      </c>
      <c r="L27" s="33">
        <f>SUM(H27:J27)</f>
        <v>462095</v>
      </c>
      <c r="M27" s="17"/>
      <c r="N27" s="116"/>
      <c r="O27" s="130" t="s">
        <v>59</v>
      </c>
      <c r="P27" s="124" t="s">
        <v>60</v>
      </c>
      <c r="Q27" s="123"/>
      <c r="R27" s="31">
        <v>128755</v>
      </c>
      <c r="S27" s="32">
        <v>29</v>
      </c>
      <c r="T27" s="33">
        <f t="shared" si="12"/>
        <v>128784</v>
      </c>
      <c r="U27" s="34">
        <v>496379</v>
      </c>
      <c r="V27" s="34">
        <v>3581</v>
      </c>
      <c r="W27" s="31">
        <v>9975</v>
      </c>
      <c r="X27" s="46">
        <f t="shared" si="1"/>
        <v>628744</v>
      </c>
    </row>
    <row r="28" spans="1:24" s="22" customFormat="1" ht="7.5" customHeight="1" x14ac:dyDescent="0.15">
      <c r="A28" s="13"/>
      <c r="B28" s="116"/>
      <c r="C28" s="130" t="s">
        <v>61</v>
      </c>
      <c r="D28" s="124" t="s">
        <v>62</v>
      </c>
      <c r="E28" s="123"/>
      <c r="F28" s="31">
        <v>123174</v>
      </c>
      <c r="G28" s="32">
        <v>9</v>
      </c>
      <c r="H28" s="33">
        <f t="shared" si="2"/>
        <v>123183</v>
      </c>
      <c r="I28" s="34">
        <v>323990</v>
      </c>
      <c r="J28" s="34">
        <v>2657</v>
      </c>
      <c r="K28" s="31">
        <v>2676</v>
      </c>
      <c r="L28" s="33">
        <f t="shared" si="3"/>
        <v>449830</v>
      </c>
      <c r="M28" s="17"/>
      <c r="N28" s="116"/>
      <c r="O28" s="131"/>
      <c r="P28" s="124" t="s">
        <v>63</v>
      </c>
      <c r="Q28" s="123"/>
      <c r="R28" s="31">
        <v>65638</v>
      </c>
      <c r="S28" s="32">
        <v>10</v>
      </c>
      <c r="T28" s="33">
        <f t="shared" si="12"/>
        <v>65648</v>
      </c>
      <c r="U28" s="34">
        <v>183777</v>
      </c>
      <c r="V28" s="34">
        <v>781</v>
      </c>
      <c r="W28" s="31">
        <v>1555</v>
      </c>
      <c r="X28" s="46">
        <f t="shared" si="1"/>
        <v>250206</v>
      </c>
    </row>
    <row r="29" spans="1:24" s="22" customFormat="1" ht="7.5" customHeight="1" x14ac:dyDescent="0.15">
      <c r="A29" s="13"/>
      <c r="B29" s="116"/>
      <c r="C29" s="131"/>
      <c r="D29" s="124" t="s">
        <v>64</v>
      </c>
      <c r="E29" s="123"/>
      <c r="F29" s="31">
        <v>33716</v>
      </c>
      <c r="G29" s="32">
        <v>3</v>
      </c>
      <c r="H29" s="33">
        <f t="shared" si="2"/>
        <v>33719</v>
      </c>
      <c r="I29" s="34">
        <v>153855</v>
      </c>
      <c r="J29" s="34">
        <v>947</v>
      </c>
      <c r="K29" s="31">
        <v>3100</v>
      </c>
      <c r="L29" s="33">
        <f t="shared" si="3"/>
        <v>188521</v>
      </c>
      <c r="M29" s="17"/>
      <c r="N29" s="116"/>
      <c r="O29" s="131"/>
      <c r="P29" s="136" t="s">
        <v>65</v>
      </c>
      <c r="Q29" s="35" t="s">
        <v>65</v>
      </c>
      <c r="R29" s="31">
        <v>45749</v>
      </c>
      <c r="S29" s="32">
        <v>10</v>
      </c>
      <c r="T29" s="33">
        <f t="shared" si="12"/>
        <v>45759</v>
      </c>
      <c r="U29" s="34">
        <v>163744</v>
      </c>
      <c r="V29" s="34">
        <v>826</v>
      </c>
      <c r="W29" s="31">
        <v>1956</v>
      </c>
      <c r="X29" s="46">
        <f t="shared" si="1"/>
        <v>210329</v>
      </c>
    </row>
    <row r="30" spans="1:24" s="22" customFormat="1" ht="7.5" customHeight="1" x14ac:dyDescent="0.15">
      <c r="A30" s="13"/>
      <c r="B30" s="116"/>
      <c r="C30" s="132"/>
      <c r="D30" s="124" t="s">
        <v>10</v>
      </c>
      <c r="E30" s="123"/>
      <c r="F30" s="47">
        <f>SUM(F28:F29)</f>
        <v>156890</v>
      </c>
      <c r="G30" s="32">
        <f>SUM(G28:G29)</f>
        <v>12</v>
      </c>
      <c r="H30" s="33">
        <f t="shared" si="2"/>
        <v>156902</v>
      </c>
      <c r="I30" s="31">
        <f>SUM(I28:I29)</f>
        <v>477845</v>
      </c>
      <c r="J30" s="31">
        <f>SUM(J28:J29)</f>
        <v>3604</v>
      </c>
      <c r="K30" s="31">
        <f>SUM(K28:K29)</f>
        <v>5776</v>
      </c>
      <c r="L30" s="33">
        <f t="shared" si="3"/>
        <v>638351</v>
      </c>
      <c r="M30" s="17"/>
      <c r="N30" s="116"/>
      <c r="O30" s="131"/>
      <c r="P30" s="142"/>
      <c r="Q30" s="35" t="s">
        <v>66</v>
      </c>
      <c r="R30" s="31">
        <v>23197</v>
      </c>
      <c r="S30" s="32">
        <v>6</v>
      </c>
      <c r="T30" s="33">
        <f t="shared" si="12"/>
        <v>23203</v>
      </c>
      <c r="U30" s="34">
        <v>90687</v>
      </c>
      <c r="V30" s="34">
        <v>365</v>
      </c>
      <c r="W30" s="31">
        <v>1123</v>
      </c>
      <c r="X30" s="46">
        <f t="shared" si="1"/>
        <v>114255</v>
      </c>
    </row>
    <row r="31" spans="1:24" s="22" customFormat="1" ht="7.5" customHeight="1" x14ac:dyDescent="0.15">
      <c r="A31" s="13"/>
      <c r="B31" s="116"/>
      <c r="C31" s="121" t="s">
        <v>67</v>
      </c>
      <c r="D31" s="122"/>
      <c r="E31" s="123"/>
      <c r="F31" s="31">
        <v>119838</v>
      </c>
      <c r="G31" s="32">
        <v>6</v>
      </c>
      <c r="H31" s="33">
        <f t="shared" si="2"/>
        <v>119844</v>
      </c>
      <c r="I31" s="34">
        <v>249814</v>
      </c>
      <c r="J31" s="34">
        <v>1955</v>
      </c>
      <c r="K31" s="31">
        <v>1999</v>
      </c>
      <c r="L31" s="33">
        <f t="shared" si="3"/>
        <v>371613</v>
      </c>
      <c r="M31" s="17"/>
      <c r="N31" s="116"/>
      <c r="O31" s="131"/>
      <c r="P31" s="142"/>
      <c r="Q31" s="35" t="s">
        <v>68</v>
      </c>
      <c r="R31" s="47">
        <v>25273</v>
      </c>
      <c r="S31" s="32">
        <v>11</v>
      </c>
      <c r="T31" s="33">
        <f t="shared" si="12"/>
        <v>25284</v>
      </c>
      <c r="U31" s="31">
        <v>82315</v>
      </c>
      <c r="V31" s="31">
        <v>445</v>
      </c>
      <c r="W31" s="31">
        <v>921</v>
      </c>
      <c r="X31" s="33">
        <f t="shared" si="1"/>
        <v>108044</v>
      </c>
    </row>
    <row r="32" spans="1:24" s="22" customFormat="1" ht="7.5" customHeight="1" x14ac:dyDescent="0.15">
      <c r="A32" s="13"/>
      <c r="B32" s="116"/>
      <c r="C32" s="130" t="s">
        <v>69</v>
      </c>
      <c r="D32" s="124" t="s">
        <v>70</v>
      </c>
      <c r="E32" s="123"/>
      <c r="F32" s="31">
        <v>91561</v>
      </c>
      <c r="G32" s="32">
        <v>7</v>
      </c>
      <c r="H32" s="33">
        <f t="shared" si="2"/>
        <v>91568</v>
      </c>
      <c r="I32" s="34">
        <v>211932</v>
      </c>
      <c r="J32" s="34">
        <v>1591</v>
      </c>
      <c r="K32" s="31">
        <v>1608</v>
      </c>
      <c r="L32" s="33">
        <f t="shared" si="3"/>
        <v>305091</v>
      </c>
      <c r="M32" s="17"/>
      <c r="N32" s="116"/>
      <c r="O32" s="131"/>
      <c r="P32" s="143"/>
      <c r="Q32" s="35" t="s">
        <v>10</v>
      </c>
      <c r="R32" s="31">
        <f>SUM(R29:R31)</f>
        <v>94219</v>
      </c>
      <c r="S32" s="32">
        <f>SUM(S29:S31)</f>
        <v>27</v>
      </c>
      <c r="T32" s="33">
        <f t="shared" si="12"/>
        <v>94246</v>
      </c>
      <c r="U32" s="34">
        <f t="shared" ref="U32:W32" si="18">SUM(U29:U31)</f>
        <v>336746</v>
      </c>
      <c r="V32" s="34">
        <f t="shared" si="18"/>
        <v>1636</v>
      </c>
      <c r="W32" s="31">
        <f t="shared" si="18"/>
        <v>4000</v>
      </c>
      <c r="X32" s="46">
        <f t="shared" si="1"/>
        <v>432628</v>
      </c>
    </row>
    <row r="33" spans="1:24" s="22" customFormat="1" ht="7.5" customHeight="1" x14ac:dyDescent="0.15">
      <c r="A33" s="48"/>
      <c r="B33" s="116"/>
      <c r="C33" s="132"/>
      <c r="D33" s="124" t="s">
        <v>71</v>
      </c>
      <c r="E33" s="123"/>
      <c r="F33" s="31">
        <v>32407</v>
      </c>
      <c r="G33" s="32">
        <v>2</v>
      </c>
      <c r="H33" s="33">
        <f t="shared" si="2"/>
        <v>32409</v>
      </c>
      <c r="I33" s="34">
        <v>75847</v>
      </c>
      <c r="J33" s="34">
        <v>709</v>
      </c>
      <c r="K33" s="31">
        <v>411</v>
      </c>
      <c r="L33" s="33">
        <f t="shared" si="3"/>
        <v>108965</v>
      </c>
      <c r="M33" s="17"/>
      <c r="N33" s="116"/>
      <c r="O33" s="131"/>
      <c r="P33" s="136" t="s">
        <v>72</v>
      </c>
      <c r="Q33" s="35" t="s">
        <v>73</v>
      </c>
      <c r="R33" s="31">
        <v>42070</v>
      </c>
      <c r="S33" s="32">
        <v>10</v>
      </c>
      <c r="T33" s="33">
        <f t="shared" si="12"/>
        <v>42080</v>
      </c>
      <c r="U33" s="34">
        <v>186507</v>
      </c>
      <c r="V33" s="34">
        <v>1034</v>
      </c>
      <c r="W33" s="31">
        <v>2654</v>
      </c>
      <c r="X33" s="46">
        <f t="shared" si="1"/>
        <v>229621</v>
      </c>
    </row>
    <row r="34" spans="1:24" s="22" customFormat="1" ht="7.5" customHeight="1" x14ac:dyDescent="0.15">
      <c r="A34" s="49"/>
      <c r="B34" s="116"/>
      <c r="C34" s="130" t="s">
        <v>74</v>
      </c>
      <c r="D34" s="136" t="s">
        <v>75</v>
      </c>
      <c r="E34" s="35" t="s">
        <v>75</v>
      </c>
      <c r="F34" s="31">
        <v>82325</v>
      </c>
      <c r="G34" s="32">
        <v>4</v>
      </c>
      <c r="H34" s="33">
        <f t="shared" si="2"/>
        <v>82329</v>
      </c>
      <c r="I34" s="34">
        <v>192601</v>
      </c>
      <c r="J34" s="34">
        <v>1275</v>
      </c>
      <c r="K34" s="31">
        <v>1292</v>
      </c>
      <c r="L34" s="33">
        <f t="shared" si="3"/>
        <v>276205</v>
      </c>
      <c r="M34" s="17"/>
      <c r="N34" s="116"/>
      <c r="O34" s="131"/>
      <c r="P34" s="142"/>
      <c r="Q34" s="35" t="s">
        <v>76</v>
      </c>
      <c r="R34" s="31">
        <v>14089</v>
      </c>
      <c r="S34" s="32">
        <v>6</v>
      </c>
      <c r="T34" s="33">
        <f t="shared" si="12"/>
        <v>14095</v>
      </c>
      <c r="U34" s="34">
        <v>79743</v>
      </c>
      <c r="V34" s="34">
        <v>517</v>
      </c>
      <c r="W34" s="31">
        <v>1037</v>
      </c>
      <c r="X34" s="46">
        <f t="shared" si="1"/>
        <v>94355</v>
      </c>
    </row>
    <row r="35" spans="1:24" s="22" customFormat="1" ht="7.5" customHeight="1" x14ac:dyDescent="0.15">
      <c r="A35" s="49"/>
      <c r="B35" s="116"/>
      <c r="C35" s="131"/>
      <c r="D35" s="142"/>
      <c r="E35" s="35" t="s">
        <v>77</v>
      </c>
      <c r="F35" s="31">
        <v>34390</v>
      </c>
      <c r="G35" s="32">
        <v>2</v>
      </c>
      <c r="H35" s="33">
        <f t="shared" si="2"/>
        <v>34392</v>
      </c>
      <c r="I35" s="34">
        <v>61927</v>
      </c>
      <c r="J35" s="34">
        <v>788</v>
      </c>
      <c r="K35" s="31">
        <v>548</v>
      </c>
      <c r="L35" s="33">
        <f t="shared" si="3"/>
        <v>97107</v>
      </c>
      <c r="M35" s="17"/>
      <c r="N35" s="116"/>
      <c r="O35" s="131"/>
      <c r="P35" s="142"/>
      <c r="Q35" s="35" t="s">
        <v>78</v>
      </c>
      <c r="R35" s="31">
        <v>10782</v>
      </c>
      <c r="S35" s="32">
        <v>3</v>
      </c>
      <c r="T35" s="33">
        <f t="shared" si="12"/>
        <v>10785</v>
      </c>
      <c r="U35" s="34">
        <v>55349</v>
      </c>
      <c r="V35" s="34">
        <v>261</v>
      </c>
      <c r="W35" s="31">
        <v>665</v>
      </c>
      <c r="X35" s="33">
        <f t="shared" si="1"/>
        <v>66395</v>
      </c>
    </row>
    <row r="36" spans="1:24" s="22" customFormat="1" ht="7.5" customHeight="1" x14ac:dyDescent="0.15">
      <c r="A36" s="49"/>
      <c r="B36" s="116"/>
      <c r="C36" s="131"/>
      <c r="D36" s="142"/>
      <c r="E36" s="35" t="s">
        <v>79</v>
      </c>
      <c r="F36" s="31">
        <v>22505</v>
      </c>
      <c r="G36" s="32">
        <v>0</v>
      </c>
      <c r="H36" s="33">
        <f t="shared" si="2"/>
        <v>22505</v>
      </c>
      <c r="I36" s="34">
        <v>74170</v>
      </c>
      <c r="J36" s="34">
        <v>497</v>
      </c>
      <c r="K36" s="31">
        <v>871</v>
      </c>
      <c r="L36" s="33">
        <f t="shared" si="3"/>
        <v>97172</v>
      </c>
      <c r="M36" s="17"/>
      <c r="N36" s="116"/>
      <c r="O36" s="132"/>
      <c r="P36" s="143"/>
      <c r="Q36" s="35" t="s">
        <v>10</v>
      </c>
      <c r="R36" s="31">
        <f>SUM(R33:R35)</f>
        <v>66941</v>
      </c>
      <c r="S36" s="32">
        <f>SUM(S33:S35)</f>
        <v>19</v>
      </c>
      <c r="T36" s="33">
        <f t="shared" si="12"/>
        <v>66960</v>
      </c>
      <c r="U36" s="34">
        <f t="shared" ref="U36:W36" si="19">SUM(U33:U35)</f>
        <v>321599</v>
      </c>
      <c r="V36" s="34">
        <f t="shared" si="19"/>
        <v>1812</v>
      </c>
      <c r="W36" s="31">
        <f t="shared" si="19"/>
        <v>4356</v>
      </c>
      <c r="X36" s="46">
        <f t="shared" si="1"/>
        <v>390371</v>
      </c>
    </row>
    <row r="37" spans="1:24" s="22" customFormat="1" ht="7.5" customHeight="1" x14ac:dyDescent="0.15">
      <c r="A37" s="49"/>
      <c r="B37" s="116"/>
      <c r="C37" s="131"/>
      <c r="D37" s="142"/>
      <c r="E37" s="35" t="s">
        <v>80</v>
      </c>
      <c r="F37" s="47">
        <v>11972</v>
      </c>
      <c r="G37" s="32">
        <v>0</v>
      </c>
      <c r="H37" s="33">
        <f t="shared" si="2"/>
        <v>11972</v>
      </c>
      <c r="I37" s="47">
        <v>27442</v>
      </c>
      <c r="J37" s="47">
        <v>213</v>
      </c>
      <c r="K37" s="31">
        <v>229</v>
      </c>
      <c r="L37" s="33">
        <f t="shared" si="3"/>
        <v>39627</v>
      </c>
      <c r="M37" s="17"/>
      <c r="N37" s="116"/>
      <c r="O37" s="130" t="s">
        <v>81</v>
      </c>
      <c r="P37" s="124" t="s">
        <v>82</v>
      </c>
      <c r="Q37" s="123"/>
      <c r="R37" s="31">
        <v>101082</v>
      </c>
      <c r="S37" s="32">
        <v>10</v>
      </c>
      <c r="T37" s="33">
        <f t="shared" ref="T37:T39" si="20">SUM(R37:S37)</f>
        <v>101092</v>
      </c>
      <c r="U37" s="34">
        <v>267876</v>
      </c>
      <c r="V37" s="34">
        <v>2009</v>
      </c>
      <c r="W37" s="31">
        <v>2136</v>
      </c>
      <c r="X37" s="46">
        <f t="shared" si="1"/>
        <v>370977</v>
      </c>
    </row>
    <row r="38" spans="1:24" s="22" customFormat="1" ht="7.5" customHeight="1" x14ac:dyDescent="0.15">
      <c r="A38" s="49"/>
      <c r="B38" s="116"/>
      <c r="C38" s="131"/>
      <c r="D38" s="143"/>
      <c r="E38" s="35" t="s">
        <v>10</v>
      </c>
      <c r="F38" s="47">
        <f>SUM(F34:F37)</f>
        <v>151192</v>
      </c>
      <c r="G38" s="32">
        <f>SUM(G34:G37)</f>
        <v>6</v>
      </c>
      <c r="H38" s="33">
        <f t="shared" si="2"/>
        <v>151198</v>
      </c>
      <c r="I38" s="31">
        <f>SUM(I34:I37)</f>
        <v>356140</v>
      </c>
      <c r="J38" s="31">
        <f>SUM(J34:J37)</f>
        <v>2773</v>
      </c>
      <c r="K38" s="31">
        <f>SUM(K34:K37)</f>
        <v>2940</v>
      </c>
      <c r="L38" s="33">
        <f t="shared" si="3"/>
        <v>510111</v>
      </c>
      <c r="M38" s="17"/>
      <c r="N38" s="116"/>
      <c r="O38" s="131"/>
      <c r="P38" s="124" t="s">
        <v>83</v>
      </c>
      <c r="Q38" s="123"/>
      <c r="R38" s="31">
        <v>23145</v>
      </c>
      <c r="S38" s="32">
        <v>5</v>
      </c>
      <c r="T38" s="33">
        <f t="shared" si="20"/>
        <v>23150</v>
      </c>
      <c r="U38" s="34">
        <v>70766</v>
      </c>
      <c r="V38" s="34">
        <v>360</v>
      </c>
      <c r="W38" s="31">
        <v>620</v>
      </c>
      <c r="X38" s="46">
        <f t="shared" si="1"/>
        <v>94276</v>
      </c>
    </row>
    <row r="39" spans="1:24" s="22" customFormat="1" ht="7.5" customHeight="1" x14ac:dyDescent="0.15">
      <c r="A39" s="49"/>
      <c r="B39" s="116"/>
      <c r="C39" s="132"/>
      <c r="D39" s="124" t="s">
        <v>84</v>
      </c>
      <c r="E39" s="123"/>
      <c r="F39" s="31">
        <v>45357</v>
      </c>
      <c r="G39" s="32">
        <v>2</v>
      </c>
      <c r="H39" s="33">
        <f t="shared" si="2"/>
        <v>45359</v>
      </c>
      <c r="I39" s="34">
        <v>110658</v>
      </c>
      <c r="J39" s="34">
        <v>677</v>
      </c>
      <c r="K39" s="31">
        <v>809</v>
      </c>
      <c r="L39" s="33">
        <f t="shared" si="3"/>
        <v>156694</v>
      </c>
      <c r="M39" s="17"/>
      <c r="N39" s="116"/>
      <c r="O39" s="131"/>
      <c r="P39" s="124" t="s">
        <v>85</v>
      </c>
      <c r="Q39" s="123"/>
      <c r="R39" s="31">
        <v>28481</v>
      </c>
      <c r="S39" s="32">
        <v>1</v>
      </c>
      <c r="T39" s="33">
        <f t="shared" si="20"/>
        <v>28482</v>
      </c>
      <c r="U39" s="34">
        <v>71234</v>
      </c>
      <c r="V39" s="34">
        <v>591</v>
      </c>
      <c r="W39" s="31">
        <v>406</v>
      </c>
      <c r="X39" s="46">
        <f t="shared" si="1"/>
        <v>100307</v>
      </c>
    </row>
    <row r="40" spans="1:24" s="22" customFormat="1" ht="7.5" customHeight="1" x14ac:dyDescent="0.15">
      <c r="A40" s="49"/>
      <c r="B40" s="117"/>
      <c r="C40" s="112" t="s">
        <v>37</v>
      </c>
      <c r="D40" s="113"/>
      <c r="E40" s="114"/>
      <c r="F40" s="50">
        <f>SUM(F22:F23,F27,F30:F33,F38:F39)</f>
        <v>873721</v>
      </c>
      <c r="G40" s="44">
        <f>SUM(G22:G23,G27,G30:G33,G38:G39)</f>
        <v>49</v>
      </c>
      <c r="H40" s="43">
        <f t="shared" si="2"/>
        <v>873770</v>
      </c>
      <c r="I40" s="41">
        <f t="shared" ref="I40:K40" si="21">SUM(I22:I23,I27,I30:I33,I38:I39)</f>
        <v>2124709</v>
      </c>
      <c r="J40" s="41">
        <f t="shared" si="21"/>
        <v>15666</v>
      </c>
      <c r="K40" s="41">
        <f t="shared" si="21"/>
        <v>18802</v>
      </c>
      <c r="L40" s="51">
        <f t="shared" si="3"/>
        <v>3014145</v>
      </c>
      <c r="M40" s="17"/>
      <c r="N40" s="116"/>
      <c r="O40" s="131"/>
      <c r="P40" s="124" t="s">
        <v>86</v>
      </c>
      <c r="Q40" s="123"/>
      <c r="R40" s="38">
        <v>22591</v>
      </c>
      <c r="S40" s="39">
        <v>14</v>
      </c>
      <c r="T40" s="33">
        <f t="shared" si="12"/>
        <v>22605</v>
      </c>
      <c r="U40" s="40">
        <v>74187</v>
      </c>
      <c r="V40" s="40">
        <v>573</v>
      </c>
      <c r="W40" s="38">
        <v>845</v>
      </c>
      <c r="X40" s="46">
        <f t="shared" si="1"/>
        <v>97365</v>
      </c>
    </row>
    <row r="41" spans="1:24" s="22" customFormat="1" ht="7.5" customHeight="1" x14ac:dyDescent="0.15">
      <c r="A41" s="49"/>
      <c r="B41" s="150" t="s">
        <v>87</v>
      </c>
      <c r="C41" s="134" t="s">
        <v>88</v>
      </c>
      <c r="D41" s="135" t="s">
        <v>89</v>
      </c>
      <c r="E41" s="120"/>
      <c r="F41" s="31">
        <v>133019</v>
      </c>
      <c r="G41" s="32">
        <v>10</v>
      </c>
      <c r="H41" s="33">
        <f t="shared" si="2"/>
        <v>133029</v>
      </c>
      <c r="I41" s="34">
        <v>331611</v>
      </c>
      <c r="J41" s="34">
        <v>1764</v>
      </c>
      <c r="K41" s="31">
        <v>2628</v>
      </c>
      <c r="L41" s="33">
        <f t="shared" si="3"/>
        <v>466404</v>
      </c>
      <c r="M41" s="17"/>
      <c r="N41" s="116"/>
      <c r="O41" s="132"/>
      <c r="P41" s="124" t="s">
        <v>10</v>
      </c>
      <c r="Q41" s="123"/>
      <c r="R41" s="31">
        <f>SUM(R37:R40)</f>
        <v>175299</v>
      </c>
      <c r="S41" s="32">
        <f>SUM(S37:S40)</f>
        <v>30</v>
      </c>
      <c r="T41" s="33">
        <f t="shared" si="12"/>
        <v>175329</v>
      </c>
      <c r="U41" s="34">
        <f t="shared" ref="U41:W41" si="22">SUM(U37:U40)</f>
        <v>484063</v>
      </c>
      <c r="V41" s="34">
        <f t="shared" si="22"/>
        <v>3533</v>
      </c>
      <c r="W41" s="31">
        <f t="shared" si="22"/>
        <v>4007</v>
      </c>
      <c r="X41" s="33">
        <f t="shared" si="1"/>
        <v>662925</v>
      </c>
    </row>
    <row r="42" spans="1:24" s="22" customFormat="1" ht="7.5" customHeight="1" x14ac:dyDescent="0.15">
      <c r="A42" s="49"/>
      <c r="B42" s="151"/>
      <c r="C42" s="131"/>
      <c r="D42" s="136" t="s">
        <v>90</v>
      </c>
      <c r="E42" s="35" t="s">
        <v>91</v>
      </c>
      <c r="F42" s="31">
        <v>53085</v>
      </c>
      <c r="G42" s="32">
        <v>4</v>
      </c>
      <c r="H42" s="33">
        <f t="shared" si="2"/>
        <v>53089</v>
      </c>
      <c r="I42" s="34">
        <v>151011</v>
      </c>
      <c r="J42" s="34">
        <v>802</v>
      </c>
      <c r="K42" s="31">
        <v>1642</v>
      </c>
      <c r="L42" s="33">
        <f t="shared" si="3"/>
        <v>204902</v>
      </c>
      <c r="M42" s="17"/>
      <c r="N42" s="117"/>
      <c r="O42" s="112" t="s">
        <v>37</v>
      </c>
      <c r="P42" s="113"/>
      <c r="Q42" s="114"/>
      <c r="R42" s="41">
        <f>SUM(R17,R20:R22,R26:R28,R32,R36,R41)</f>
        <v>1054732</v>
      </c>
      <c r="S42" s="42">
        <f>SUM(S17,S20:S22,S26:S28,S32,S36,S41)</f>
        <v>198</v>
      </c>
      <c r="T42" s="43">
        <f t="shared" si="12"/>
        <v>1054930</v>
      </c>
      <c r="U42" s="41">
        <f t="shared" ref="U42:W42" si="23">SUM(U17,U20:U22,U26:U28,U32,U36,U41)</f>
        <v>3466131</v>
      </c>
      <c r="V42" s="41">
        <f t="shared" si="23"/>
        <v>19562</v>
      </c>
      <c r="W42" s="41">
        <f t="shared" si="23"/>
        <v>37271</v>
      </c>
      <c r="X42" s="43">
        <f t="shared" si="1"/>
        <v>4540623</v>
      </c>
    </row>
    <row r="43" spans="1:24" s="22" customFormat="1" ht="7.5" customHeight="1" x14ac:dyDescent="0.15">
      <c r="A43" s="49"/>
      <c r="B43" s="151"/>
      <c r="C43" s="131"/>
      <c r="D43" s="142"/>
      <c r="E43" s="35" t="s">
        <v>92</v>
      </c>
      <c r="F43" s="31">
        <v>82995</v>
      </c>
      <c r="G43" s="32">
        <v>8</v>
      </c>
      <c r="H43" s="33">
        <f t="shared" si="2"/>
        <v>83003</v>
      </c>
      <c r="I43" s="34">
        <v>210710</v>
      </c>
      <c r="J43" s="34">
        <v>948</v>
      </c>
      <c r="K43" s="31">
        <v>1973</v>
      </c>
      <c r="L43" s="33">
        <f t="shared" si="3"/>
        <v>294661</v>
      </c>
      <c r="M43" s="17"/>
      <c r="N43" s="115" t="s">
        <v>93</v>
      </c>
      <c r="O43" s="118" t="s">
        <v>94</v>
      </c>
      <c r="P43" s="119"/>
      <c r="Q43" s="120"/>
      <c r="R43" s="31">
        <v>114983</v>
      </c>
      <c r="S43" s="32">
        <v>13</v>
      </c>
      <c r="T43" s="33">
        <f t="shared" si="12"/>
        <v>114996</v>
      </c>
      <c r="U43" s="34">
        <v>355597</v>
      </c>
      <c r="V43" s="34">
        <v>2370</v>
      </c>
      <c r="W43" s="31">
        <v>3319</v>
      </c>
      <c r="X43" s="33">
        <f t="shared" si="1"/>
        <v>472963</v>
      </c>
    </row>
    <row r="44" spans="1:24" s="22" customFormat="1" ht="7.5" customHeight="1" x14ac:dyDescent="0.15">
      <c r="A44" s="49"/>
      <c r="B44" s="151"/>
      <c r="C44" s="132"/>
      <c r="D44" s="143"/>
      <c r="E44" s="35" t="s">
        <v>10</v>
      </c>
      <c r="F44" s="47">
        <f>SUM(F42:F43)</f>
        <v>136080</v>
      </c>
      <c r="G44" s="32">
        <f>SUM(G42:G43)</f>
        <v>12</v>
      </c>
      <c r="H44" s="33">
        <f t="shared" si="2"/>
        <v>136092</v>
      </c>
      <c r="I44" s="31">
        <f>SUM(I42:I43)</f>
        <v>361721</v>
      </c>
      <c r="J44" s="31">
        <f>SUM(J42:J43)</f>
        <v>1750</v>
      </c>
      <c r="K44" s="31">
        <f>SUM(K42:K43)</f>
        <v>3615</v>
      </c>
      <c r="L44" s="33">
        <f t="shared" si="3"/>
        <v>499563</v>
      </c>
      <c r="M44" s="17"/>
      <c r="N44" s="116"/>
      <c r="O44" s="121" t="s">
        <v>95</v>
      </c>
      <c r="P44" s="122"/>
      <c r="Q44" s="123"/>
      <c r="R44" s="31">
        <v>146652</v>
      </c>
      <c r="S44" s="32">
        <v>27</v>
      </c>
      <c r="T44" s="33">
        <f t="shared" si="12"/>
        <v>146679</v>
      </c>
      <c r="U44" s="34">
        <v>371937</v>
      </c>
      <c r="V44" s="34">
        <v>3605</v>
      </c>
      <c r="W44" s="31">
        <v>7340</v>
      </c>
      <c r="X44" s="33">
        <f t="shared" si="1"/>
        <v>522221</v>
      </c>
    </row>
    <row r="45" spans="1:24" s="22" customFormat="1" ht="7.5" customHeight="1" x14ac:dyDescent="0.15">
      <c r="A45" s="49"/>
      <c r="B45" s="151"/>
      <c r="C45" s="108" t="s">
        <v>96</v>
      </c>
      <c r="D45" s="133" t="s">
        <v>96</v>
      </c>
      <c r="E45" s="35" t="s">
        <v>97</v>
      </c>
      <c r="F45" s="31">
        <v>92475</v>
      </c>
      <c r="G45" s="32">
        <v>18</v>
      </c>
      <c r="H45" s="33">
        <f t="shared" si="2"/>
        <v>92493</v>
      </c>
      <c r="I45" s="34">
        <v>254942</v>
      </c>
      <c r="J45" s="34">
        <v>1437</v>
      </c>
      <c r="K45" s="31">
        <v>2302</v>
      </c>
      <c r="L45" s="33">
        <f t="shared" si="3"/>
        <v>348872</v>
      </c>
      <c r="M45" s="17"/>
      <c r="N45" s="116"/>
      <c r="O45" s="130" t="s">
        <v>98</v>
      </c>
      <c r="P45" s="124" t="s">
        <v>99</v>
      </c>
      <c r="Q45" s="123"/>
      <c r="R45" s="52">
        <v>84666</v>
      </c>
      <c r="S45" s="53">
        <v>17</v>
      </c>
      <c r="T45" s="54">
        <f t="shared" si="12"/>
        <v>84683</v>
      </c>
      <c r="U45" s="55">
        <v>135371</v>
      </c>
      <c r="V45" s="55">
        <v>3184</v>
      </c>
      <c r="W45" s="52">
        <v>9830</v>
      </c>
      <c r="X45" s="54">
        <f t="shared" si="1"/>
        <v>223238</v>
      </c>
    </row>
    <row r="46" spans="1:24" s="22" customFormat="1" ht="7.5" customHeight="1" x14ac:dyDescent="0.15">
      <c r="A46" s="49"/>
      <c r="B46" s="151"/>
      <c r="C46" s="108"/>
      <c r="D46" s="133"/>
      <c r="E46" s="35" t="s">
        <v>100</v>
      </c>
      <c r="F46" s="31">
        <v>24679</v>
      </c>
      <c r="G46" s="32">
        <v>5</v>
      </c>
      <c r="H46" s="33">
        <f t="shared" si="2"/>
        <v>24684</v>
      </c>
      <c r="I46" s="34">
        <v>58440</v>
      </c>
      <c r="J46" s="34">
        <v>313</v>
      </c>
      <c r="K46" s="31">
        <v>323</v>
      </c>
      <c r="L46" s="33">
        <f t="shared" si="3"/>
        <v>83437</v>
      </c>
      <c r="M46" s="17"/>
      <c r="N46" s="116"/>
      <c r="O46" s="131"/>
      <c r="P46" s="124" t="s">
        <v>101</v>
      </c>
      <c r="Q46" s="123"/>
      <c r="R46" s="31">
        <v>130070</v>
      </c>
      <c r="S46" s="32">
        <v>22</v>
      </c>
      <c r="T46" s="33">
        <f t="shared" si="12"/>
        <v>130092</v>
      </c>
      <c r="U46" s="34">
        <v>332987</v>
      </c>
      <c r="V46" s="34">
        <v>4031</v>
      </c>
      <c r="W46" s="31">
        <v>13366</v>
      </c>
      <c r="X46" s="33">
        <f t="shared" si="1"/>
        <v>467110</v>
      </c>
    </row>
    <row r="47" spans="1:24" s="22" customFormat="1" ht="7.5" customHeight="1" x14ac:dyDescent="0.15">
      <c r="A47" s="49"/>
      <c r="B47" s="151"/>
      <c r="C47" s="108"/>
      <c r="D47" s="133"/>
      <c r="E47" s="35" t="s">
        <v>10</v>
      </c>
      <c r="F47" s="47">
        <f>SUM(F45:F46)</f>
        <v>117154</v>
      </c>
      <c r="G47" s="32">
        <f>SUM(G45:G46)</f>
        <v>23</v>
      </c>
      <c r="H47" s="33">
        <f t="shared" si="2"/>
        <v>117177</v>
      </c>
      <c r="I47" s="31">
        <f>SUM(I45:I46)</f>
        <v>313382</v>
      </c>
      <c r="J47" s="31">
        <f>SUM(J45:J46)</f>
        <v>1750</v>
      </c>
      <c r="K47" s="31">
        <f>SUM(K45:K46)</f>
        <v>2625</v>
      </c>
      <c r="L47" s="33">
        <f t="shared" si="3"/>
        <v>432309</v>
      </c>
      <c r="M47" s="17"/>
      <c r="N47" s="116"/>
      <c r="O47" s="131"/>
      <c r="P47" s="136" t="s">
        <v>102</v>
      </c>
      <c r="Q47" s="35" t="s">
        <v>103</v>
      </c>
      <c r="R47" s="31">
        <v>84823</v>
      </c>
      <c r="S47" s="32">
        <v>16</v>
      </c>
      <c r="T47" s="33">
        <f t="shared" si="12"/>
        <v>84839</v>
      </c>
      <c r="U47" s="34">
        <v>281710</v>
      </c>
      <c r="V47" s="34">
        <v>2268</v>
      </c>
      <c r="W47" s="31">
        <v>4241</v>
      </c>
      <c r="X47" s="33">
        <f t="shared" si="1"/>
        <v>368817</v>
      </c>
    </row>
    <row r="48" spans="1:24" s="22" customFormat="1" ht="7.5" customHeight="1" x14ac:dyDescent="0.15">
      <c r="A48" s="49"/>
      <c r="B48" s="151"/>
      <c r="C48" s="108"/>
      <c r="D48" s="125" t="s">
        <v>104</v>
      </c>
      <c r="E48" s="126"/>
      <c r="F48" s="31">
        <v>44235</v>
      </c>
      <c r="G48" s="32">
        <v>1</v>
      </c>
      <c r="H48" s="33">
        <f t="shared" si="2"/>
        <v>44236</v>
      </c>
      <c r="I48" s="34">
        <v>154979</v>
      </c>
      <c r="J48" s="34">
        <v>776</v>
      </c>
      <c r="K48" s="31">
        <v>1190</v>
      </c>
      <c r="L48" s="33">
        <f t="shared" si="3"/>
        <v>199991</v>
      </c>
      <c r="M48" s="17"/>
      <c r="N48" s="116"/>
      <c r="O48" s="131"/>
      <c r="P48" s="142"/>
      <c r="Q48" s="35" t="s">
        <v>105</v>
      </c>
      <c r="R48" s="31">
        <v>37084</v>
      </c>
      <c r="S48" s="32">
        <v>7</v>
      </c>
      <c r="T48" s="33">
        <f t="shared" si="12"/>
        <v>37091</v>
      </c>
      <c r="U48" s="34">
        <v>108436</v>
      </c>
      <c r="V48" s="34">
        <v>980</v>
      </c>
      <c r="W48" s="31">
        <v>2454</v>
      </c>
      <c r="X48" s="33">
        <f t="shared" si="1"/>
        <v>146507</v>
      </c>
    </row>
    <row r="49" spans="1:24" s="22" customFormat="1" ht="7.5" customHeight="1" x14ac:dyDescent="0.15">
      <c r="A49" s="49"/>
      <c r="B49" s="151"/>
      <c r="C49" s="108" t="s">
        <v>106</v>
      </c>
      <c r="D49" s="145" t="s">
        <v>107</v>
      </c>
      <c r="E49" s="146"/>
      <c r="F49" s="31">
        <v>124869</v>
      </c>
      <c r="G49" s="32">
        <v>14</v>
      </c>
      <c r="H49" s="33">
        <f t="shared" si="2"/>
        <v>124883</v>
      </c>
      <c r="I49" s="34">
        <v>334412</v>
      </c>
      <c r="J49" s="34">
        <v>1982</v>
      </c>
      <c r="K49" s="31">
        <v>2367</v>
      </c>
      <c r="L49" s="33">
        <f t="shared" si="3"/>
        <v>461277</v>
      </c>
      <c r="M49" s="17"/>
      <c r="N49" s="116"/>
      <c r="O49" s="132"/>
      <c r="P49" s="143"/>
      <c r="Q49" s="35" t="s">
        <v>10</v>
      </c>
      <c r="R49" s="31">
        <f>SUM(R47:R48)</f>
        <v>121907</v>
      </c>
      <c r="S49" s="32">
        <f>SUM(S47:S48)</f>
        <v>23</v>
      </c>
      <c r="T49" s="33">
        <f t="shared" si="12"/>
        <v>121930</v>
      </c>
      <c r="U49" s="34">
        <f>SUM(U47:U48)</f>
        <v>390146</v>
      </c>
      <c r="V49" s="34">
        <f>SUM(V47:V48)</f>
        <v>3248</v>
      </c>
      <c r="W49" s="31">
        <f>SUM(W47:W48)</f>
        <v>6695</v>
      </c>
      <c r="X49" s="33">
        <f t="shared" si="1"/>
        <v>515324</v>
      </c>
    </row>
    <row r="50" spans="1:24" s="22" customFormat="1" ht="7.5" customHeight="1" x14ac:dyDescent="0.15">
      <c r="A50" s="49"/>
      <c r="B50" s="151"/>
      <c r="C50" s="108"/>
      <c r="D50" s="124" t="s">
        <v>108</v>
      </c>
      <c r="E50" s="123"/>
      <c r="F50" s="31">
        <v>34786</v>
      </c>
      <c r="G50" s="32">
        <v>8</v>
      </c>
      <c r="H50" s="33">
        <f t="shared" si="2"/>
        <v>34794</v>
      </c>
      <c r="I50" s="34">
        <v>102422</v>
      </c>
      <c r="J50" s="34">
        <v>614</v>
      </c>
      <c r="K50" s="31">
        <v>856</v>
      </c>
      <c r="L50" s="33">
        <f t="shared" si="3"/>
        <v>137830</v>
      </c>
      <c r="M50" s="17"/>
      <c r="N50" s="116"/>
      <c r="O50" s="147" t="s">
        <v>109</v>
      </c>
      <c r="P50" s="124" t="s">
        <v>110</v>
      </c>
      <c r="Q50" s="123"/>
      <c r="R50" s="31">
        <v>75587</v>
      </c>
      <c r="S50" s="32">
        <v>14</v>
      </c>
      <c r="T50" s="33">
        <f t="shared" si="12"/>
        <v>75601</v>
      </c>
      <c r="U50" s="34">
        <v>229874</v>
      </c>
      <c r="V50" s="34">
        <v>1949</v>
      </c>
      <c r="W50" s="31">
        <v>2737</v>
      </c>
      <c r="X50" s="33">
        <f t="shared" si="1"/>
        <v>307424</v>
      </c>
    </row>
    <row r="51" spans="1:24" s="22" customFormat="1" ht="7.5" customHeight="1" x14ac:dyDescent="0.15">
      <c r="A51" s="49"/>
      <c r="B51" s="151"/>
      <c r="C51" s="108"/>
      <c r="D51" s="124" t="s">
        <v>111</v>
      </c>
      <c r="E51" s="123"/>
      <c r="F51" s="47">
        <v>28110</v>
      </c>
      <c r="G51" s="32">
        <v>2</v>
      </c>
      <c r="H51" s="33">
        <f t="shared" si="2"/>
        <v>28112</v>
      </c>
      <c r="I51" s="47">
        <v>88138</v>
      </c>
      <c r="J51" s="47">
        <v>621</v>
      </c>
      <c r="K51" s="31">
        <v>811</v>
      </c>
      <c r="L51" s="33">
        <f t="shared" si="3"/>
        <v>116871</v>
      </c>
      <c r="M51" s="17"/>
      <c r="N51" s="116"/>
      <c r="O51" s="142"/>
      <c r="P51" s="124" t="s">
        <v>112</v>
      </c>
      <c r="Q51" s="123"/>
      <c r="R51" s="31">
        <v>11173</v>
      </c>
      <c r="S51" s="32">
        <v>3</v>
      </c>
      <c r="T51" s="33">
        <f t="shared" si="12"/>
        <v>11176</v>
      </c>
      <c r="U51" s="34">
        <v>39554</v>
      </c>
      <c r="V51" s="34">
        <v>228</v>
      </c>
      <c r="W51" s="31">
        <v>426</v>
      </c>
      <c r="X51" s="33">
        <f t="shared" ref="X51:X52" si="24">SUM(T51:V51)</f>
        <v>50958</v>
      </c>
    </row>
    <row r="52" spans="1:24" s="22" customFormat="1" ht="7.5" customHeight="1" x14ac:dyDescent="0.15">
      <c r="A52" s="49"/>
      <c r="B52" s="151"/>
      <c r="C52" s="108"/>
      <c r="D52" s="148" t="s">
        <v>10</v>
      </c>
      <c r="E52" s="149"/>
      <c r="F52" s="47">
        <f>SUM(F49:F51)</f>
        <v>187765</v>
      </c>
      <c r="G52" s="32">
        <f>SUM(G49:G51)</f>
        <v>24</v>
      </c>
      <c r="H52" s="33">
        <f t="shared" ref="H52:H98" si="25">SUM(F52:G52)</f>
        <v>187789</v>
      </c>
      <c r="I52" s="47">
        <f>SUM(I49:I51)</f>
        <v>524972</v>
      </c>
      <c r="J52" s="47">
        <f>SUM(J49:J51)</f>
        <v>3217</v>
      </c>
      <c r="K52" s="47">
        <f>SUM(K49:K51)</f>
        <v>4034</v>
      </c>
      <c r="L52" s="33">
        <f t="shared" ref="L52:L98" si="26">SUM(H52:J52)</f>
        <v>715978</v>
      </c>
      <c r="M52" s="17"/>
      <c r="N52" s="116"/>
      <c r="O52" s="143"/>
      <c r="P52" s="124" t="s">
        <v>10</v>
      </c>
      <c r="Q52" s="123"/>
      <c r="R52" s="31">
        <f>SUM(R50:R51)</f>
        <v>86760</v>
      </c>
      <c r="S52" s="32">
        <f>SUM(S50:S51)</f>
        <v>17</v>
      </c>
      <c r="T52" s="33">
        <f t="shared" si="12"/>
        <v>86777</v>
      </c>
      <c r="U52" s="34">
        <f t="shared" ref="U52:W52" si="27">SUM(U50:U51)</f>
        <v>269428</v>
      </c>
      <c r="V52" s="34">
        <f t="shared" si="27"/>
        <v>2177</v>
      </c>
      <c r="W52" s="31">
        <f t="shared" si="27"/>
        <v>3163</v>
      </c>
      <c r="X52" s="33">
        <f t="shared" si="24"/>
        <v>358382</v>
      </c>
    </row>
    <row r="53" spans="1:24" s="22" customFormat="1" ht="7.5" customHeight="1" x14ac:dyDescent="0.15">
      <c r="A53" s="49"/>
      <c r="B53" s="151"/>
      <c r="C53" s="130" t="s">
        <v>113</v>
      </c>
      <c r="D53" s="133" t="s">
        <v>114</v>
      </c>
      <c r="E53" s="35" t="s">
        <v>115</v>
      </c>
      <c r="F53" s="31">
        <v>62970</v>
      </c>
      <c r="G53" s="32">
        <v>13</v>
      </c>
      <c r="H53" s="33">
        <f t="shared" si="25"/>
        <v>62983</v>
      </c>
      <c r="I53" s="34">
        <v>227536</v>
      </c>
      <c r="J53" s="34">
        <v>1676</v>
      </c>
      <c r="K53" s="31">
        <v>6614</v>
      </c>
      <c r="L53" s="33">
        <f t="shared" si="26"/>
        <v>292195</v>
      </c>
      <c r="M53" s="17"/>
      <c r="N53" s="116"/>
      <c r="O53" s="121" t="s">
        <v>116</v>
      </c>
      <c r="P53" s="122"/>
      <c r="Q53" s="123"/>
      <c r="R53" s="31">
        <v>117478</v>
      </c>
      <c r="S53" s="32">
        <v>19</v>
      </c>
      <c r="T53" s="33">
        <f t="shared" si="12"/>
        <v>117497</v>
      </c>
      <c r="U53" s="34">
        <v>276787</v>
      </c>
      <c r="V53" s="34">
        <v>2551</v>
      </c>
      <c r="W53" s="31">
        <v>2015</v>
      </c>
      <c r="X53" s="33">
        <f t="shared" si="1"/>
        <v>396835</v>
      </c>
    </row>
    <row r="54" spans="1:24" s="22" customFormat="1" ht="7.5" customHeight="1" x14ac:dyDescent="0.15">
      <c r="A54" s="49"/>
      <c r="B54" s="151"/>
      <c r="C54" s="131"/>
      <c r="D54" s="133"/>
      <c r="E54" s="35" t="s">
        <v>117</v>
      </c>
      <c r="F54" s="31">
        <v>18154</v>
      </c>
      <c r="G54" s="32">
        <v>3</v>
      </c>
      <c r="H54" s="33">
        <f t="shared" si="25"/>
        <v>18157</v>
      </c>
      <c r="I54" s="34">
        <v>51151</v>
      </c>
      <c r="J54" s="34">
        <v>583</v>
      </c>
      <c r="K54" s="31">
        <v>2688</v>
      </c>
      <c r="L54" s="33">
        <f t="shared" si="26"/>
        <v>69891</v>
      </c>
      <c r="M54" s="17"/>
      <c r="N54" s="116"/>
      <c r="O54" s="130" t="s">
        <v>118</v>
      </c>
      <c r="P54" s="124" t="s">
        <v>119</v>
      </c>
      <c r="Q54" s="123"/>
      <c r="R54" s="31">
        <v>171529</v>
      </c>
      <c r="S54" s="32">
        <v>39</v>
      </c>
      <c r="T54" s="33">
        <f t="shared" si="12"/>
        <v>171568</v>
      </c>
      <c r="U54" s="34">
        <v>452025</v>
      </c>
      <c r="V54" s="34">
        <v>4174</v>
      </c>
      <c r="W54" s="31">
        <v>10518</v>
      </c>
      <c r="X54" s="33">
        <f t="shared" si="1"/>
        <v>627767</v>
      </c>
    </row>
    <row r="55" spans="1:24" s="22" customFormat="1" ht="7.5" customHeight="1" x14ac:dyDescent="0.15">
      <c r="A55" s="49"/>
      <c r="B55" s="151"/>
      <c r="C55" s="131"/>
      <c r="D55" s="133"/>
      <c r="E55" s="35" t="s">
        <v>10</v>
      </c>
      <c r="F55" s="47">
        <f>SUM(F53:F54)</f>
        <v>81124</v>
      </c>
      <c r="G55" s="32">
        <f>SUM(G53:G54)</f>
        <v>16</v>
      </c>
      <c r="H55" s="33">
        <f t="shared" si="25"/>
        <v>81140</v>
      </c>
      <c r="I55" s="47">
        <f>SUM(I53:I54)</f>
        <v>278687</v>
      </c>
      <c r="J55" s="47">
        <f>SUM(J53:J54)</f>
        <v>2259</v>
      </c>
      <c r="K55" s="47">
        <f>SUM(K53:K54)</f>
        <v>9302</v>
      </c>
      <c r="L55" s="33">
        <f t="shared" si="26"/>
        <v>362086</v>
      </c>
      <c r="M55" s="17"/>
      <c r="N55" s="116"/>
      <c r="O55" s="132"/>
      <c r="P55" s="124" t="s">
        <v>120</v>
      </c>
      <c r="Q55" s="123"/>
      <c r="R55" s="31">
        <v>122637</v>
      </c>
      <c r="S55" s="32">
        <v>33</v>
      </c>
      <c r="T55" s="33">
        <f t="shared" si="12"/>
        <v>122670</v>
      </c>
      <c r="U55" s="34">
        <v>354382</v>
      </c>
      <c r="V55" s="34">
        <v>2530</v>
      </c>
      <c r="W55" s="31">
        <v>2826</v>
      </c>
      <c r="X55" s="33">
        <f t="shared" si="1"/>
        <v>479582</v>
      </c>
    </row>
    <row r="56" spans="1:24" s="22" customFormat="1" ht="7.5" customHeight="1" x14ac:dyDescent="0.15">
      <c r="A56" s="49"/>
      <c r="B56" s="151"/>
      <c r="C56" s="131"/>
      <c r="D56" s="109" t="s">
        <v>121</v>
      </c>
      <c r="E56" s="35" t="s">
        <v>121</v>
      </c>
      <c r="F56" s="31">
        <v>44568</v>
      </c>
      <c r="G56" s="32">
        <v>6</v>
      </c>
      <c r="H56" s="33">
        <f t="shared" si="25"/>
        <v>44574</v>
      </c>
      <c r="I56" s="34">
        <v>165059</v>
      </c>
      <c r="J56" s="34">
        <v>1171</v>
      </c>
      <c r="K56" s="31">
        <v>4322</v>
      </c>
      <c r="L56" s="33">
        <f t="shared" si="26"/>
        <v>210804</v>
      </c>
      <c r="M56" s="17"/>
      <c r="N56" s="117"/>
      <c r="O56" s="112" t="s">
        <v>37</v>
      </c>
      <c r="P56" s="113"/>
      <c r="Q56" s="114"/>
      <c r="R56" s="41">
        <f>SUM(R43:R46,R52:R55,R49)</f>
        <v>1096682</v>
      </c>
      <c r="S56" s="42">
        <f>SUM(S43:S46,S52:S55,S49)</f>
        <v>210</v>
      </c>
      <c r="T56" s="43">
        <f t="shared" si="12"/>
        <v>1096892</v>
      </c>
      <c r="U56" s="41">
        <f t="shared" ref="U56:W56" si="28">SUM(U43:U46,U52:U55,U49)</f>
        <v>2938660</v>
      </c>
      <c r="V56" s="41">
        <f t="shared" si="28"/>
        <v>27870</v>
      </c>
      <c r="W56" s="41">
        <f t="shared" si="28"/>
        <v>59072</v>
      </c>
      <c r="X56" s="43">
        <f t="shared" si="1"/>
        <v>4063422</v>
      </c>
    </row>
    <row r="57" spans="1:24" s="22" customFormat="1" ht="7.5" customHeight="1" x14ac:dyDescent="0.15">
      <c r="A57" s="49"/>
      <c r="B57" s="151"/>
      <c r="C57" s="131"/>
      <c r="D57" s="110"/>
      <c r="E57" s="35" t="s">
        <v>122</v>
      </c>
      <c r="F57" s="31">
        <v>11246</v>
      </c>
      <c r="G57" s="32">
        <v>3</v>
      </c>
      <c r="H57" s="33">
        <f t="shared" si="25"/>
        <v>11249</v>
      </c>
      <c r="I57" s="34">
        <v>39752</v>
      </c>
      <c r="J57" s="34">
        <v>401</v>
      </c>
      <c r="K57" s="31">
        <v>1692</v>
      </c>
      <c r="L57" s="33">
        <f t="shared" si="26"/>
        <v>51402</v>
      </c>
      <c r="M57" s="17"/>
      <c r="N57" s="115" t="s">
        <v>123</v>
      </c>
      <c r="O57" s="118" t="s">
        <v>124</v>
      </c>
      <c r="P57" s="119"/>
      <c r="Q57" s="120"/>
      <c r="R57" s="31">
        <v>74633</v>
      </c>
      <c r="S57" s="32">
        <v>4</v>
      </c>
      <c r="T57" s="33">
        <f t="shared" si="12"/>
        <v>74637</v>
      </c>
      <c r="U57" s="34">
        <v>166823</v>
      </c>
      <c r="V57" s="34">
        <v>952</v>
      </c>
      <c r="W57" s="31">
        <v>1177</v>
      </c>
      <c r="X57" s="33">
        <f t="shared" si="1"/>
        <v>242412</v>
      </c>
    </row>
    <row r="58" spans="1:24" s="22" customFormat="1" ht="7.5" customHeight="1" x14ac:dyDescent="0.15">
      <c r="A58" s="49"/>
      <c r="B58" s="151"/>
      <c r="C58" s="131"/>
      <c r="D58" s="111"/>
      <c r="E58" s="35" t="s">
        <v>10</v>
      </c>
      <c r="F58" s="47">
        <f>SUM(F56:F57)</f>
        <v>55814</v>
      </c>
      <c r="G58" s="32">
        <f>SUM(G56:G57)</f>
        <v>9</v>
      </c>
      <c r="H58" s="33">
        <f t="shared" si="25"/>
        <v>55823</v>
      </c>
      <c r="I58" s="47">
        <f>SUM(I56:I57)</f>
        <v>204811</v>
      </c>
      <c r="J58" s="47">
        <f>SUM(J56:J57)</f>
        <v>1572</v>
      </c>
      <c r="K58" s="47">
        <f>SUM(K56:K57)</f>
        <v>6014</v>
      </c>
      <c r="L58" s="33">
        <f t="shared" si="26"/>
        <v>262206</v>
      </c>
      <c r="M58" s="17"/>
      <c r="N58" s="116"/>
      <c r="O58" s="144" t="s">
        <v>125</v>
      </c>
      <c r="P58" s="124" t="s">
        <v>126</v>
      </c>
      <c r="Q58" s="123"/>
      <c r="R58" s="31">
        <v>64666</v>
      </c>
      <c r="S58" s="32">
        <v>3</v>
      </c>
      <c r="T58" s="33">
        <f t="shared" si="12"/>
        <v>64669</v>
      </c>
      <c r="U58" s="34">
        <v>140599</v>
      </c>
      <c r="V58" s="34">
        <v>1164</v>
      </c>
      <c r="W58" s="31">
        <v>1160</v>
      </c>
      <c r="X58" s="33">
        <f t="shared" si="1"/>
        <v>206432</v>
      </c>
    </row>
    <row r="59" spans="1:24" ht="7.5" customHeight="1" x14ac:dyDescent="0.15">
      <c r="A59" s="49"/>
      <c r="B59" s="151"/>
      <c r="C59" s="131"/>
      <c r="D59" s="133" t="s">
        <v>127</v>
      </c>
      <c r="E59" s="35" t="s">
        <v>128</v>
      </c>
      <c r="F59" s="31">
        <v>56124</v>
      </c>
      <c r="G59" s="32">
        <v>18</v>
      </c>
      <c r="H59" s="33">
        <f t="shared" si="25"/>
        <v>56142</v>
      </c>
      <c r="I59" s="34">
        <v>195288</v>
      </c>
      <c r="J59" s="34">
        <v>1237</v>
      </c>
      <c r="K59" s="31">
        <v>5559</v>
      </c>
      <c r="L59" s="33">
        <f t="shared" si="26"/>
        <v>252667</v>
      </c>
      <c r="M59" s="17"/>
      <c r="N59" s="116"/>
      <c r="O59" s="131"/>
      <c r="P59" s="124" t="s">
        <v>129</v>
      </c>
      <c r="Q59" s="123"/>
      <c r="R59" s="38">
        <v>23901</v>
      </c>
      <c r="S59" s="39">
        <v>0</v>
      </c>
      <c r="T59" s="33">
        <f>SUM(R59:S59)</f>
        <v>23901</v>
      </c>
      <c r="U59" s="40">
        <v>60473</v>
      </c>
      <c r="V59" s="40">
        <v>421</v>
      </c>
      <c r="W59" s="38">
        <v>359</v>
      </c>
      <c r="X59" s="46">
        <f>SUM(T59:V59)</f>
        <v>84795</v>
      </c>
    </row>
    <row r="60" spans="1:24" ht="7.5" customHeight="1" x14ac:dyDescent="0.15">
      <c r="A60" s="49"/>
      <c r="B60" s="151"/>
      <c r="C60" s="131"/>
      <c r="D60" s="133"/>
      <c r="E60" s="35" t="s">
        <v>130</v>
      </c>
      <c r="F60" s="31">
        <v>25433</v>
      </c>
      <c r="G60" s="32">
        <v>6</v>
      </c>
      <c r="H60" s="33">
        <f t="shared" si="25"/>
        <v>25439</v>
      </c>
      <c r="I60" s="34">
        <v>100035</v>
      </c>
      <c r="J60" s="34">
        <v>452</v>
      </c>
      <c r="K60" s="31">
        <v>1685</v>
      </c>
      <c r="L60" s="33">
        <f t="shared" si="26"/>
        <v>125926</v>
      </c>
      <c r="M60" s="17"/>
      <c r="N60" s="116"/>
      <c r="O60" s="132"/>
      <c r="P60" s="124" t="s">
        <v>10</v>
      </c>
      <c r="Q60" s="123"/>
      <c r="R60" s="38">
        <f>SUM(R58:R59)</f>
        <v>88567</v>
      </c>
      <c r="S60" s="39">
        <f>SUM(S58:S59)</f>
        <v>3</v>
      </c>
      <c r="T60" s="33">
        <f>SUM(R60:S60)</f>
        <v>88570</v>
      </c>
      <c r="U60" s="40">
        <f t="shared" ref="U60:W60" si="29">SUM(U58:U59)</f>
        <v>201072</v>
      </c>
      <c r="V60" s="40">
        <f t="shared" si="29"/>
        <v>1585</v>
      </c>
      <c r="W60" s="38">
        <f t="shared" si="29"/>
        <v>1519</v>
      </c>
      <c r="X60" s="46">
        <f>SUM(T60:V60)</f>
        <v>291227</v>
      </c>
    </row>
    <row r="61" spans="1:24" ht="7.5" customHeight="1" x14ac:dyDescent="0.15">
      <c r="A61" s="49"/>
      <c r="B61" s="151"/>
      <c r="C61" s="131"/>
      <c r="D61" s="133"/>
      <c r="E61" s="35" t="s">
        <v>10</v>
      </c>
      <c r="F61" s="47">
        <f>SUM(F59:F60)</f>
        <v>81557</v>
      </c>
      <c r="G61" s="32">
        <f>SUM(G59:G60)</f>
        <v>24</v>
      </c>
      <c r="H61" s="33">
        <f t="shared" si="25"/>
        <v>81581</v>
      </c>
      <c r="I61" s="31">
        <f>SUM(I59:I60)</f>
        <v>295323</v>
      </c>
      <c r="J61" s="31">
        <f>SUM(J59:J60)</f>
        <v>1689</v>
      </c>
      <c r="K61" s="31">
        <f>SUM(K59:K60)</f>
        <v>7244</v>
      </c>
      <c r="L61" s="33">
        <f t="shared" si="26"/>
        <v>378593</v>
      </c>
      <c r="M61" s="17"/>
      <c r="N61" s="116"/>
      <c r="O61" s="130" t="s">
        <v>131</v>
      </c>
      <c r="P61" s="124" t="s">
        <v>132</v>
      </c>
      <c r="Q61" s="123"/>
      <c r="R61" s="38">
        <v>137708</v>
      </c>
      <c r="S61" s="39">
        <v>33</v>
      </c>
      <c r="T61" s="33">
        <f>SUM(R61:S61)</f>
        <v>137741</v>
      </c>
      <c r="U61" s="40">
        <v>344293</v>
      </c>
      <c r="V61" s="40">
        <v>2433</v>
      </c>
      <c r="W61" s="38">
        <v>3563</v>
      </c>
      <c r="X61" s="46">
        <f>SUM(T61:V61)</f>
        <v>484467</v>
      </c>
    </row>
    <row r="62" spans="1:24" ht="7.5" customHeight="1" x14ac:dyDescent="0.15">
      <c r="A62" s="49"/>
      <c r="B62" s="151"/>
      <c r="C62" s="132"/>
      <c r="D62" s="125" t="s">
        <v>133</v>
      </c>
      <c r="E62" s="126"/>
      <c r="F62" s="31">
        <v>99528</v>
      </c>
      <c r="G62" s="32">
        <v>16</v>
      </c>
      <c r="H62" s="33">
        <f t="shared" si="25"/>
        <v>99544</v>
      </c>
      <c r="I62" s="34">
        <v>307651</v>
      </c>
      <c r="J62" s="34">
        <v>1571</v>
      </c>
      <c r="K62" s="31">
        <v>2766</v>
      </c>
      <c r="L62" s="33">
        <f t="shared" si="26"/>
        <v>408766</v>
      </c>
      <c r="M62" s="17"/>
      <c r="N62" s="116"/>
      <c r="O62" s="131"/>
      <c r="P62" s="124" t="s">
        <v>134</v>
      </c>
      <c r="Q62" s="123"/>
      <c r="R62" s="38">
        <v>57308</v>
      </c>
      <c r="S62" s="39">
        <v>12</v>
      </c>
      <c r="T62" s="33">
        <f>SUM(R62:S62)</f>
        <v>57320</v>
      </c>
      <c r="U62" s="40">
        <v>188580</v>
      </c>
      <c r="V62" s="40">
        <v>893</v>
      </c>
      <c r="W62" s="38">
        <v>1350</v>
      </c>
      <c r="X62" s="46">
        <f>SUM(T62:V62)</f>
        <v>246793</v>
      </c>
    </row>
    <row r="63" spans="1:24" ht="7.5" customHeight="1" x14ac:dyDescent="0.15">
      <c r="A63" s="49"/>
      <c r="B63" s="151"/>
      <c r="C63" s="130" t="s">
        <v>135</v>
      </c>
      <c r="D63" s="136" t="s">
        <v>136</v>
      </c>
      <c r="E63" s="30" t="s">
        <v>137</v>
      </c>
      <c r="F63" s="31">
        <v>96988</v>
      </c>
      <c r="G63" s="32">
        <v>15</v>
      </c>
      <c r="H63" s="33">
        <f t="shared" si="25"/>
        <v>97003</v>
      </c>
      <c r="I63" s="34">
        <v>275006</v>
      </c>
      <c r="J63" s="34">
        <v>1637</v>
      </c>
      <c r="K63" s="31">
        <v>5232</v>
      </c>
      <c r="L63" s="33">
        <f t="shared" si="26"/>
        <v>373646</v>
      </c>
      <c r="M63" s="17"/>
      <c r="N63" s="116"/>
      <c r="O63" s="132"/>
      <c r="P63" s="124" t="s">
        <v>10</v>
      </c>
      <c r="Q63" s="123"/>
      <c r="R63" s="31">
        <f>SUM(R61:R62)</f>
        <v>195016</v>
      </c>
      <c r="S63" s="32">
        <f>SUM(S61:S62)</f>
        <v>45</v>
      </c>
      <c r="T63" s="33">
        <f t="shared" si="12"/>
        <v>195061</v>
      </c>
      <c r="U63" s="34">
        <f t="shared" ref="U63:W63" si="30">SUM(U61:U62)</f>
        <v>532873</v>
      </c>
      <c r="V63" s="34">
        <f t="shared" si="30"/>
        <v>3326</v>
      </c>
      <c r="W63" s="31">
        <f t="shared" si="30"/>
        <v>4913</v>
      </c>
      <c r="X63" s="33">
        <f t="shared" si="1"/>
        <v>731260</v>
      </c>
    </row>
    <row r="64" spans="1:24" ht="7.5" customHeight="1" x14ac:dyDescent="0.15">
      <c r="A64" s="49"/>
      <c r="B64" s="151"/>
      <c r="C64" s="131"/>
      <c r="D64" s="137"/>
      <c r="E64" s="30" t="s">
        <v>138</v>
      </c>
      <c r="F64" s="31">
        <v>32502</v>
      </c>
      <c r="G64" s="32">
        <v>1</v>
      </c>
      <c r="H64" s="33">
        <f t="shared" si="25"/>
        <v>32503</v>
      </c>
      <c r="I64" s="34">
        <v>69569</v>
      </c>
      <c r="J64" s="34">
        <v>386</v>
      </c>
      <c r="K64" s="31">
        <v>1132</v>
      </c>
      <c r="L64" s="33">
        <f t="shared" si="26"/>
        <v>102458</v>
      </c>
      <c r="M64" s="17"/>
      <c r="N64" s="116"/>
      <c r="O64" s="130" t="s">
        <v>139</v>
      </c>
      <c r="P64" s="124" t="s">
        <v>123</v>
      </c>
      <c r="Q64" s="123"/>
      <c r="R64" s="31">
        <v>125886</v>
      </c>
      <c r="S64" s="32">
        <v>21</v>
      </c>
      <c r="T64" s="33">
        <f t="shared" si="12"/>
        <v>125907</v>
      </c>
      <c r="U64" s="34">
        <v>400477</v>
      </c>
      <c r="V64" s="34">
        <v>2397</v>
      </c>
      <c r="W64" s="31">
        <v>5964</v>
      </c>
      <c r="X64" s="46">
        <f t="shared" si="1"/>
        <v>528781</v>
      </c>
    </row>
    <row r="65" spans="1:24" ht="7.5" customHeight="1" x14ac:dyDescent="0.15">
      <c r="A65" s="49"/>
      <c r="B65" s="151"/>
      <c r="C65" s="131"/>
      <c r="D65" s="137"/>
      <c r="E65" s="35" t="s">
        <v>10</v>
      </c>
      <c r="F65" s="47">
        <f>SUM(F63:F64)</f>
        <v>129490</v>
      </c>
      <c r="G65" s="32">
        <f>SUM(G63:G64)</f>
        <v>16</v>
      </c>
      <c r="H65" s="33">
        <f t="shared" si="25"/>
        <v>129506</v>
      </c>
      <c r="I65" s="31">
        <f>SUM(I63:I64)</f>
        <v>344575</v>
      </c>
      <c r="J65" s="31">
        <f>SUM(J63:J64)</f>
        <v>2023</v>
      </c>
      <c r="K65" s="31">
        <f>SUM(K63:K64)</f>
        <v>6364</v>
      </c>
      <c r="L65" s="33">
        <f t="shared" si="26"/>
        <v>476104</v>
      </c>
      <c r="M65" s="17"/>
      <c r="N65" s="116"/>
      <c r="O65" s="132"/>
      <c r="P65" s="124" t="s">
        <v>140</v>
      </c>
      <c r="Q65" s="123"/>
      <c r="R65" s="31">
        <v>75777</v>
      </c>
      <c r="S65" s="32">
        <v>13</v>
      </c>
      <c r="T65" s="33">
        <f t="shared" si="12"/>
        <v>75790</v>
      </c>
      <c r="U65" s="34">
        <v>227968</v>
      </c>
      <c r="V65" s="34">
        <v>1226</v>
      </c>
      <c r="W65" s="31">
        <v>1796</v>
      </c>
      <c r="X65" s="33">
        <f t="shared" si="1"/>
        <v>304984</v>
      </c>
    </row>
    <row r="66" spans="1:24" ht="7.5" customHeight="1" x14ac:dyDescent="0.15">
      <c r="A66" s="49"/>
      <c r="B66" s="151"/>
      <c r="C66" s="131"/>
      <c r="D66" s="136" t="s">
        <v>141</v>
      </c>
      <c r="E66" s="35" t="s">
        <v>142</v>
      </c>
      <c r="F66" s="31">
        <v>23881</v>
      </c>
      <c r="G66" s="32">
        <v>2</v>
      </c>
      <c r="H66" s="33">
        <f t="shared" ref="H66:H72" si="31">SUM(F66:G66)</f>
        <v>23883</v>
      </c>
      <c r="I66" s="34">
        <v>85541</v>
      </c>
      <c r="J66" s="34">
        <v>514</v>
      </c>
      <c r="K66" s="31">
        <v>2257</v>
      </c>
      <c r="L66" s="33">
        <f t="shared" ref="L66:L72" si="32">SUM(H66:J66)</f>
        <v>109938</v>
      </c>
      <c r="M66" s="17"/>
      <c r="N66" s="116"/>
      <c r="O66" s="130" t="s">
        <v>143</v>
      </c>
      <c r="P66" s="124" t="s">
        <v>144</v>
      </c>
      <c r="Q66" s="123"/>
      <c r="R66" s="31">
        <v>107182</v>
      </c>
      <c r="S66" s="32">
        <v>13</v>
      </c>
      <c r="T66" s="33">
        <f t="shared" si="12"/>
        <v>107195</v>
      </c>
      <c r="U66" s="34">
        <v>298592</v>
      </c>
      <c r="V66" s="34">
        <v>1634</v>
      </c>
      <c r="W66" s="31">
        <v>2003</v>
      </c>
      <c r="X66" s="33">
        <f t="shared" si="1"/>
        <v>407421</v>
      </c>
    </row>
    <row r="67" spans="1:24" ht="7.5" customHeight="1" x14ac:dyDescent="0.15">
      <c r="A67" s="49"/>
      <c r="B67" s="151"/>
      <c r="C67" s="131"/>
      <c r="D67" s="142"/>
      <c r="E67" s="35" t="s">
        <v>145</v>
      </c>
      <c r="F67" s="31">
        <v>10140</v>
      </c>
      <c r="G67" s="32">
        <v>1</v>
      </c>
      <c r="H67" s="33">
        <f t="shared" si="31"/>
        <v>10141</v>
      </c>
      <c r="I67" s="34">
        <v>26079</v>
      </c>
      <c r="J67" s="34">
        <v>235</v>
      </c>
      <c r="K67" s="31">
        <v>1661</v>
      </c>
      <c r="L67" s="33">
        <f t="shared" si="32"/>
        <v>36455</v>
      </c>
      <c r="M67" s="17"/>
      <c r="N67" s="116"/>
      <c r="O67" s="131"/>
      <c r="P67" s="124" t="s">
        <v>146</v>
      </c>
      <c r="Q67" s="123"/>
      <c r="R67" s="38">
        <v>20462</v>
      </c>
      <c r="S67" s="39">
        <v>0</v>
      </c>
      <c r="T67" s="33">
        <f t="shared" si="12"/>
        <v>20462</v>
      </c>
      <c r="U67" s="40">
        <v>66443</v>
      </c>
      <c r="V67" s="40">
        <v>371</v>
      </c>
      <c r="W67" s="38">
        <v>552</v>
      </c>
      <c r="X67" s="33">
        <f t="shared" si="1"/>
        <v>87276</v>
      </c>
    </row>
    <row r="68" spans="1:24" ht="7.5" customHeight="1" x14ac:dyDescent="0.15">
      <c r="A68" s="49"/>
      <c r="B68" s="151"/>
      <c r="C68" s="131"/>
      <c r="D68" s="142"/>
      <c r="E68" s="35" t="s">
        <v>147</v>
      </c>
      <c r="F68" s="31">
        <v>15076</v>
      </c>
      <c r="G68" s="32">
        <v>0</v>
      </c>
      <c r="H68" s="33">
        <f t="shared" si="31"/>
        <v>15076</v>
      </c>
      <c r="I68" s="34">
        <v>50693</v>
      </c>
      <c r="J68" s="34">
        <v>455</v>
      </c>
      <c r="K68" s="31">
        <v>2133</v>
      </c>
      <c r="L68" s="33">
        <f t="shared" si="32"/>
        <v>66224</v>
      </c>
      <c r="M68" s="17"/>
      <c r="N68" s="116"/>
      <c r="O68" s="132"/>
      <c r="P68" s="124" t="s">
        <v>10</v>
      </c>
      <c r="Q68" s="123"/>
      <c r="R68" s="31">
        <f>SUM(R66:R67)</f>
        <v>127644</v>
      </c>
      <c r="S68" s="32">
        <f>SUM(S66:S67)</f>
        <v>13</v>
      </c>
      <c r="T68" s="33">
        <f t="shared" si="12"/>
        <v>127657</v>
      </c>
      <c r="U68" s="34">
        <f>SUM(U66:U67)</f>
        <v>365035</v>
      </c>
      <c r="V68" s="34">
        <f>SUM(V66:V67)</f>
        <v>2005</v>
      </c>
      <c r="W68" s="31">
        <f>SUM(W66:W67)</f>
        <v>2555</v>
      </c>
      <c r="X68" s="33">
        <f t="shared" si="1"/>
        <v>494697</v>
      </c>
    </row>
    <row r="69" spans="1:24" ht="7.5" customHeight="1" x14ac:dyDescent="0.15">
      <c r="A69" s="49"/>
      <c r="B69" s="151"/>
      <c r="C69" s="131"/>
      <c r="D69" s="143"/>
      <c r="E69" s="35" t="s">
        <v>10</v>
      </c>
      <c r="F69" s="47">
        <f>SUM(F66:F68)</f>
        <v>49097</v>
      </c>
      <c r="G69" s="32">
        <f>SUM(G66:G68)</f>
        <v>3</v>
      </c>
      <c r="H69" s="33">
        <f t="shared" si="31"/>
        <v>49100</v>
      </c>
      <c r="I69" s="31">
        <f t="shared" ref="I69:K69" si="33">SUM(I66:I68)</f>
        <v>162313</v>
      </c>
      <c r="J69" s="31">
        <f t="shared" si="33"/>
        <v>1204</v>
      </c>
      <c r="K69" s="31">
        <f t="shared" si="33"/>
        <v>6051</v>
      </c>
      <c r="L69" s="33">
        <f t="shared" si="32"/>
        <v>212617</v>
      </c>
      <c r="M69" s="17"/>
      <c r="N69" s="117"/>
      <c r="O69" s="112" t="s">
        <v>37</v>
      </c>
      <c r="P69" s="113"/>
      <c r="Q69" s="114"/>
      <c r="R69" s="41">
        <f>SUM(R57,R63:R65,R68,R60)</f>
        <v>687523</v>
      </c>
      <c r="S69" s="42">
        <f>SUM(S57,S63:S65,S68,S60)</f>
        <v>99</v>
      </c>
      <c r="T69" s="43">
        <f t="shared" si="12"/>
        <v>687622</v>
      </c>
      <c r="U69" s="41">
        <f t="shared" ref="U69:W69" si="34">SUM(U57,U63:U65,U68,U60)</f>
        <v>1894248</v>
      </c>
      <c r="V69" s="41">
        <f t="shared" si="34"/>
        <v>11491</v>
      </c>
      <c r="W69" s="41">
        <f t="shared" si="34"/>
        <v>17924</v>
      </c>
      <c r="X69" s="43">
        <f t="shared" si="1"/>
        <v>2593361</v>
      </c>
    </row>
    <row r="70" spans="1:24" ht="7.5" customHeight="1" x14ac:dyDescent="0.15">
      <c r="A70" s="49"/>
      <c r="B70" s="151"/>
      <c r="C70" s="131"/>
      <c r="D70" s="109" t="s">
        <v>148</v>
      </c>
      <c r="E70" s="35" t="s">
        <v>149</v>
      </c>
      <c r="F70" s="31">
        <v>77015</v>
      </c>
      <c r="G70" s="32">
        <v>7</v>
      </c>
      <c r="H70" s="33">
        <f t="shared" si="31"/>
        <v>77022</v>
      </c>
      <c r="I70" s="34">
        <v>176432</v>
      </c>
      <c r="J70" s="34">
        <v>1011</v>
      </c>
      <c r="K70" s="31">
        <v>1429</v>
      </c>
      <c r="L70" s="33">
        <f t="shared" si="32"/>
        <v>254465</v>
      </c>
      <c r="M70" s="17"/>
      <c r="N70" s="115" t="s">
        <v>150</v>
      </c>
      <c r="O70" s="118" t="s">
        <v>151</v>
      </c>
      <c r="P70" s="119"/>
      <c r="Q70" s="120"/>
      <c r="R70" s="38">
        <v>89618</v>
      </c>
      <c r="S70" s="39">
        <v>12</v>
      </c>
      <c r="T70" s="46">
        <f t="shared" si="12"/>
        <v>89630</v>
      </c>
      <c r="U70" s="40">
        <v>210005</v>
      </c>
      <c r="V70" s="40">
        <v>1132</v>
      </c>
      <c r="W70" s="38">
        <v>1781</v>
      </c>
      <c r="X70" s="46">
        <f t="shared" si="1"/>
        <v>300767</v>
      </c>
    </row>
    <row r="71" spans="1:24" ht="7.5" customHeight="1" x14ac:dyDescent="0.15">
      <c r="A71" s="49"/>
      <c r="B71" s="151"/>
      <c r="C71" s="131"/>
      <c r="D71" s="110"/>
      <c r="E71" s="35" t="s">
        <v>152</v>
      </c>
      <c r="F71" s="31">
        <v>20134</v>
      </c>
      <c r="G71" s="32">
        <v>0</v>
      </c>
      <c r="H71" s="33">
        <f t="shared" si="31"/>
        <v>20134</v>
      </c>
      <c r="I71" s="34">
        <v>58453</v>
      </c>
      <c r="J71" s="34">
        <v>326</v>
      </c>
      <c r="K71" s="31">
        <v>742</v>
      </c>
      <c r="L71" s="33">
        <f t="shared" si="32"/>
        <v>78913</v>
      </c>
      <c r="M71" s="11"/>
      <c r="N71" s="116"/>
      <c r="O71" s="144" t="s">
        <v>153</v>
      </c>
      <c r="P71" s="124" t="s">
        <v>154</v>
      </c>
      <c r="Q71" s="123"/>
      <c r="R71" s="31">
        <v>70512</v>
      </c>
      <c r="S71" s="32">
        <v>16</v>
      </c>
      <c r="T71" s="33">
        <f t="shared" si="12"/>
        <v>70528</v>
      </c>
      <c r="U71" s="34">
        <v>173138</v>
      </c>
      <c r="V71" s="34">
        <v>1108</v>
      </c>
      <c r="W71" s="31">
        <v>1410</v>
      </c>
      <c r="X71" s="33">
        <f t="shared" si="1"/>
        <v>244774</v>
      </c>
    </row>
    <row r="72" spans="1:24" ht="7.5" customHeight="1" x14ac:dyDescent="0.15">
      <c r="A72" s="49"/>
      <c r="B72" s="151"/>
      <c r="C72" s="131"/>
      <c r="D72" s="111"/>
      <c r="E72" s="35" t="s">
        <v>10</v>
      </c>
      <c r="F72" s="47">
        <f>SUM(F70:F71)</f>
        <v>97149</v>
      </c>
      <c r="G72" s="32">
        <f>SUM(G70:G71)</f>
        <v>7</v>
      </c>
      <c r="H72" s="33">
        <f t="shared" si="31"/>
        <v>97156</v>
      </c>
      <c r="I72" s="31">
        <f>SUM(I70:I71)</f>
        <v>234885</v>
      </c>
      <c r="J72" s="31">
        <f>SUM(J70:J71)</f>
        <v>1337</v>
      </c>
      <c r="K72" s="31">
        <f>SUM(K70:K71)</f>
        <v>2171</v>
      </c>
      <c r="L72" s="33">
        <f t="shared" si="32"/>
        <v>333378</v>
      </c>
      <c r="M72" s="11"/>
      <c r="N72" s="116"/>
      <c r="O72" s="131"/>
      <c r="P72" s="124" t="s">
        <v>155</v>
      </c>
      <c r="Q72" s="123"/>
      <c r="R72" s="38">
        <v>29570</v>
      </c>
      <c r="S72" s="39">
        <v>9</v>
      </c>
      <c r="T72" s="33">
        <f t="shared" si="12"/>
        <v>29579</v>
      </c>
      <c r="U72" s="40">
        <v>105578</v>
      </c>
      <c r="V72" s="40">
        <v>679</v>
      </c>
      <c r="W72" s="38">
        <v>1329</v>
      </c>
      <c r="X72" s="46">
        <f t="shared" ref="X72:X73" si="35">SUM(T72:V72)</f>
        <v>135836</v>
      </c>
    </row>
    <row r="73" spans="1:24" ht="7.5" customHeight="1" x14ac:dyDescent="0.15">
      <c r="A73" s="49"/>
      <c r="B73" s="151"/>
      <c r="C73" s="131"/>
      <c r="D73" s="136" t="s">
        <v>156</v>
      </c>
      <c r="E73" s="35" t="s">
        <v>156</v>
      </c>
      <c r="F73" s="31">
        <v>13924</v>
      </c>
      <c r="G73" s="32">
        <v>2</v>
      </c>
      <c r="H73" s="33">
        <f t="shared" si="25"/>
        <v>13926</v>
      </c>
      <c r="I73" s="34">
        <v>53011</v>
      </c>
      <c r="J73" s="34">
        <v>304</v>
      </c>
      <c r="K73" s="31">
        <v>1073</v>
      </c>
      <c r="L73" s="33">
        <f t="shared" si="26"/>
        <v>67241</v>
      </c>
      <c r="M73" s="11"/>
      <c r="N73" s="116"/>
      <c r="O73" s="132"/>
      <c r="P73" s="124" t="s">
        <v>10</v>
      </c>
      <c r="Q73" s="123"/>
      <c r="R73" s="38">
        <f>SUM(R71:R72)</f>
        <v>100082</v>
      </c>
      <c r="S73" s="39">
        <f>SUM(S71:S72)</f>
        <v>25</v>
      </c>
      <c r="T73" s="33">
        <f t="shared" si="12"/>
        <v>100107</v>
      </c>
      <c r="U73" s="40">
        <f t="shared" ref="U73:W73" si="36">SUM(U71:U72)</f>
        <v>278716</v>
      </c>
      <c r="V73" s="40">
        <f t="shared" si="36"/>
        <v>1787</v>
      </c>
      <c r="W73" s="38">
        <f t="shared" si="36"/>
        <v>2739</v>
      </c>
      <c r="X73" s="46">
        <f t="shared" si="35"/>
        <v>380610</v>
      </c>
    </row>
    <row r="74" spans="1:24" ht="7.5" customHeight="1" x14ac:dyDescent="0.15">
      <c r="A74" s="49"/>
      <c r="B74" s="151"/>
      <c r="C74" s="131"/>
      <c r="D74" s="142"/>
      <c r="E74" s="35" t="s">
        <v>157</v>
      </c>
      <c r="F74" s="31">
        <v>17528</v>
      </c>
      <c r="G74" s="32">
        <v>1</v>
      </c>
      <c r="H74" s="33">
        <f t="shared" si="25"/>
        <v>17529</v>
      </c>
      <c r="I74" s="34">
        <v>64118</v>
      </c>
      <c r="J74" s="34">
        <v>433</v>
      </c>
      <c r="K74" s="31">
        <v>1829</v>
      </c>
      <c r="L74" s="33">
        <f t="shared" si="26"/>
        <v>82080</v>
      </c>
      <c r="M74" s="11"/>
      <c r="N74" s="116"/>
      <c r="O74" s="121" t="s">
        <v>158</v>
      </c>
      <c r="P74" s="122"/>
      <c r="Q74" s="123"/>
      <c r="R74" s="31">
        <v>150086</v>
      </c>
      <c r="S74" s="32">
        <v>27</v>
      </c>
      <c r="T74" s="33">
        <f t="shared" si="12"/>
        <v>150113</v>
      </c>
      <c r="U74" s="34">
        <v>367732</v>
      </c>
      <c r="V74" s="34">
        <v>2667</v>
      </c>
      <c r="W74" s="31">
        <v>3420</v>
      </c>
      <c r="X74" s="33">
        <f t="shared" si="1"/>
        <v>520512</v>
      </c>
    </row>
    <row r="75" spans="1:24" ht="7.5" customHeight="1" x14ac:dyDescent="0.15">
      <c r="A75" s="49"/>
      <c r="B75" s="151"/>
      <c r="C75" s="131"/>
      <c r="D75" s="142"/>
      <c r="E75" s="35" t="s">
        <v>159</v>
      </c>
      <c r="F75" s="52">
        <v>12863</v>
      </c>
      <c r="G75" s="53">
        <v>3</v>
      </c>
      <c r="H75" s="33">
        <f t="shared" si="25"/>
        <v>12866</v>
      </c>
      <c r="I75" s="55">
        <v>42158</v>
      </c>
      <c r="J75" s="55">
        <v>402</v>
      </c>
      <c r="K75" s="52">
        <v>1941</v>
      </c>
      <c r="L75" s="33">
        <f t="shared" si="26"/>
        <v>55426</v>
      </c>
      <c r="M75" s="11"/>
      <c r="N75" s="116"/>
      <c r="O75" s="121" t="s">
        <v>160</v>
      </c>
      <c r="P75" s="122"/>
      <c r="Q75" s="123"/>
      <c r="R75" s="31">
        <v>97180</v>
      </c>
      <c r="S75" s="32">
        <v>23</v>
      </c>
      <c r="T75" s="33">
        <f t="shared" si="12"/>
        <v>97203</v>
      </c>
      <c r="U75" s="34">
        <v>203359</v>
      </c>
      <c r="V75" s="34">
        <v>1201</v>
      </c>
      <c r="W75" s="31">
        <v>1687</v>
      </c>
      <c r="X75" s="33">
        <f t="shared" si="1"/>
        <v>301763</v>
      </c>
    </row>
    <row r="76" spans="1:24" ht="7.5" customHeight="1" x14ac:dyDescent="0.15">
      <c r="A76" s="49"/>
      <c r="B76" s="151"/>
      <c r="C76" s="132"/>
      <c r="D76" s="143"/>
      <c r="E76" s="35" t="s">
        <v>10</v>
      </c>
      <c r="F76" s="47">
        <f>SUM(F73:F75)</f>
        <v>44315</v>
      </c>
      <c r="G76" s="32">
        <f>SUM(G73:G75)</f>
        <v>6</v>
      </c>
      <c r="H76" s="33">
        <f t="shared" si="25"/>
        <v>44321</v>
      </c>
      <c r="I76" s="31">
        <f t="shared" ref="I76:K76" si="37">SUM(I73:I75)</f>
        <v>159287</v>
      </c>
      <c r="J76" s="31">
        <f t="shared" si="37"/>
        <v>1139</v>
      </c>
      <c r="K76" s="31">
        <f t="shared" si="37"/>
        <v>4843</v>
      </c>
      <c r="L76" s="33">
        <f t="shared" si="26"/>
        <v>204747</v>
      </c>
      <c r="M76" s="11"/>
      <c r="N76" s="117"/>
      <c r="O76" s="112" t="s">
        <v>37</v>
      </c>
      <c r="P76" s="113"/>
      <c r="Q76" s="114"/>
      <c r="R76" s="41">
        <f>SUM(R73:R75,R70)</f>
        <v>436966</v>
      </c>
      <c r="S76" s="44">
        <f>SUM(S73:S75,S70)</f>
        <v>87</v>
      </c>
      <c r="T76" s="43">
        <f t="shared" si="12"/>
        <v>437053</v>
      </c>
      <c r="U76" s="45">
        <f t="shared" ref="U76:W76" si="38">SUM(U73:U75,U70)</f>
        <v>1059812</v>
      </c>
      <c r="V76" s="45">
        <f t="shared" si="38"/>
        <v>6787</v>
      </c>
      <c r="W76" s="41">
        <f t="shared" si="38"/>
        <v>9627</v>
      </c>
      <c r="X76" s="43">
        <f t="shared" si="1"/>
        <v>1503652</v>
      </c>
    </row>
    <row r="77" spans="1:24" ht="7.5" customHeight="1" x14ac:dyDescent="0.15">
      <c r="A77" s="49"/>
      <c r="B77" s="151"/>
      <c r="C77" s="130" t="s">
        <v>161</v>
      </c>
      <c r="D77" s="133" t="s">
        <v>162</v>
      </c>
      <c r="E77" s="35" t="s">
        <v>163</v>
      </c>
      <c r="F77" s="52">
        <v>41484</v>
      </c>
      <c r="G77" s="53">
        <v>15</v>
      </c>
      <c r="H77" s="54">
        <f>SUM(F77:G77)</f>
        <v>41499</v>
      </c>
      <c r="I77" s="55">
        <v>40233</v>
      </c>
      <c r="J77" s="55">
        <v>1481</v>
      </c>
      <c r="K77" s="52">
        <v>7023</v>
      </c>
      <c r="L77" s="54">
        <f>SUM(H77:J77)</f>
        <v>83213</v>
      </c>
      <c r="M77" s="11"/>
      <c r="N77" s="115" t="s">
        <v>164</v>
      </c>
      <c r="O77" s="134" t="s">
        <v>165</v>
      </c>
      <c r="P77" s="135" t="s">
        <v>166</v>
      </c>
      <c r="Q77" s="120"/>
      <c r="R77" s="18">
        <v>105718</v>
      </c>
      <c r="S77" s="19">
        <v>7</v>
      </c>
      <c r="T77" s="20">
        <f t="shared" si="12"/>
        <v>105725</v>
      </c>
      <c r="U77" s="21">
        <v>382593</v>
      </c>
      <c r="V77" s="21">
        <v>2341</v>
      </c>
      <c r="W77" s="18">
        <v>8532</v>
      </c>
      <c r="X77" s="20">
        <f t="shared" si="1"/>
        <v>490659</v>
      </c>
    </row>
    <row r="78" spans="1:24" ht="7.5" customHeight="1" x14ac:dyDescent="0.15">
      <c r="A78" s="49"/>
      <c r="B78" s="151"/>
      <c r="C78" s="131"/>
      <c r="D78" s="133"/>
      <c r="E78" s="35" t="s">
        <v>167</v>
      </c>
      <c r="F78" s="52">
        <v>12694</v>
      </c>
      <c r="G78" s="53">
        <v>5</v>
      </c>
      <c r="H78" s="54">
        <f>SUM(F78:G78)</f>
        <v>12699</v>
      </c>
      <c r="I78" s="55">
        <v>14701</v>
      </c>
      <c r="J78" s="55">
        <v>428</v>
      </c>
      <c r="K78" s="52">
        <v>1909</v>
      </c>
      <c r="L78" s="54">
        <f>SUM(H78:J78)</f>
        <v>27828</v>
      </c>
      <c r="M78" s="11"/>
      <c r="N78" s="116"/>
      <c r="O78" s="131"/>
      <c r="P78" s="124" t="s">
        <v>168</v>
      </c>
      <c r="Q78" s="123"/>
      <c r="R78" s="31">
        <v>79825</v>
      </c>
      <c r="S78" s="32">
        <v>8</v>
      </c>
      <c r="T78" s="33">
        <f t="shared" si="12"/>
        <v>79833</v>
      </c>
      <c r="U78" s="34">
        <v>286582</v>
      </c>
      <c r="V78" s="34">
        <v>1406</v>
      </c>
      <c r="W78" s="31">
        <v>2870</v>
      </c>
      <c r="X78" s="33">
        <f t="shared" ref="X78:X88" si="39">SUM(T78:V78)</f>
        <v>367821</v>
      </c>
    </row>
    <row r="79" spans="1:24" ht="7.5" customHeight="1" x14ac:dyDescent="0.15">
      <c r="A79" s="49"/>
      <c r="B79" s="151"/>
      <c r="C79" s="131"/>
      <c r="D79" s="133"/>
      <c r="E79" s="35" t="s">
        <v>10</v>
      </c>
      <c r="F79" s="47">
        <f>SUM(F77:F78)</f>
        <v>54178</v>
      </c>
      <c r="G79" s="32">
        <f>SUM(G77:G78)</f>
        <v>20</v>
      </c>
      <c r="H79" s="33">
        <f>SUM(F79:G79)</f>
        <v>54198</v>
      </c>
      <c r="I79" s="47">
        <f>SUM(I77:I78)</f>
        <v>54934</v>
      </c>
      <c r="J79" s="47">
        <f>SUM(J77:J78)</f>
        <v>1909</v>
      </c>
      <c r="K79" s="47">
        <f>SUM(K77:K78)</f>
        <v>8932</v>
      </c>
      <c r="L79" s="54">
        <f>SUM(H79:J79)</f>
        <v>111041</v>
      </c>
      <c r="M79" s="11"/>
      <c r="N79" s="116"/>
      <c r="O79" s="131"/>
      <c r="P79" s="124" t="s">
        <v>169</v>
      </c>
      <c r="Q79" s="123"/>
      <c r="R79" s="31">
        <v>91773</v>
      </c>
      <c r="S79" s="32">
        <v>6</v>
      </c>
      <c r="T79" s="33">
        <f t="shared" si="12"/>
        <v>91779</v>
      </c>
      <c r="U79" s="34">
        <v>249573</v>
      </c>
      <c r="V79" s="34">
        <v>1218</v>
      </c>
      <c r="W79" s="31">
        <v>1920</v>
      </c>
      <c r="X79" s="33">
        <f t="shared" si="39"/>
        <v>342570</v>
      </c>
    </row>
    <row r="80" spans="1:24" ht="7.5" customHeight="1" x14ac:dyDescent="0.15">
      <c r="A80" s="49"/>
      <c r="B80" s="151"/>
      <c r="C80" s="131"/>
      <c r="D80" s="136" t="s">
        <v>170</v>
      </c>
      <c r="E80" s="35" t="s">
        <v>170</v>
      </c>
      <c r="F80" s="31">
        <v>35368</v>
      </c>
      <c r="G80" s="32">
        <v>6</v>
      </c>
      <c r="H80" s="33">
        <f t="shared" si="25"/>
        <v>35374</v>
      </c>
      <c r="I80" s="34">
        <v>44484</v>
      </c>
      <c r="J80" s="34">
        <v>1110</v>
      </c>
      <c r="K80" s="31">
        <v>5579</v>
      </c>
      <c r="L80" s="33">
        <f t="shared" si="26"/>
        <v>80968</v>
      </c>
      <c r="M80" s="11"/>
      <c r="N80" s="116"/>
      <c r="O80" s="132"/>
      <c r="P80" s="124" t="s">
        <v>171</v>
      </c>
      <c r="Q80" s="123"/>
      <c r="R80" s="31">
        <v>43476</v>
      </c>
      <c r="S80" s="32">
        <v>4</v>
      </c>
      <c r="T80" s="33">
        <f t="shared" si="12"/>
        <v>43480</v>
      </c>
      <c r="U80" s="34">
        <v>126300</v>
      </c>
      <c r="V80" s="34">
        <v>514</v>
      </c>
      <c r="W80" s="31">
        <v>902</v>
      </c>
      <c r="X80" s="33">
        <f t="shared" si="39"/>
        <v>170294</v>
      </c>
    </row>
    <row r="81" spans="1:24" ht="7.5" customHeight="1" x14ac:dyDescent="0.15">
      <c r="A81" s="49"/>
      <c r="B81" s="151"/>
      <c r="C81" s="131"/>
      <c r="D81" s="142"/>
      <c r="E81" s="35" t="s">
        <v>172</v>
      </c>
      <c r="F81" s="52">
        <v>7599</v>
      </c>
      <c r="G81" s="53">
        <v>2</v>
      </c>
      <c r="H81" s="54">
        <f>SUM(F81:G81)</f>
        <v>7601</v>
      </c>
      <c r="I81" s="55">
        <v>9523</v>
      </c>
      <c r="J81" s="55">
        <v>254</v>
      </c>
      <c r="K81" s="52">
        <v>1103</v>
      </c>
      <c r="L81" s="54">
        <f>SUM(H81:J81)</f>
        <v>17378</v>
      </c>
      <c r="M81" s="11"/>
      <c r="N81" s="116"/>
      <c r="O81" s="121" t="s">
        <v>173</v>
      </c>
      <c r="P81" s="122"/>
      <c r="Q81" s="123"/>
      <c r="R81" s="31">
        <v>89153</v>
      </c>
      <c r="S81" s="32">
        <v>15</v>
      </c>
      <c r="T81" s="33">
        <f t="shared" si="12"/>
        <v>89168</v>
      </c>
      <c r="U81" s="34">
        <v>251091</v>
      </c>
      <c r="V81" s="34">
        <v>1356</v>
      </c>
      <c r="W81" s="31">
        <v>1478</v>
      </c>
      <c r="X81" s="33">
        <f t="shared" si="39"/>
        <v>341615</v>
      </c>
    </row>
    <row r="82" spans="1:24" ht="7.5" customHeight="1" x14ac:dyDescent="0.15">
      <c r="A82" s="49"/>
      <c r="B82" s="151"/>
      <c r="C82" s="131"/>
      <c r="D82" s="142"/>
      <c r="E82" s="35" t="s">
        <v>174</v>
      </c>
      <c r="F82" s="52">
        <v>10146</v>
      </c>
      <c r="G82" s="53">
        <v>3</v>
      </c>
      <c r="H82" s="54">
        <f>SUM(F82:G82)</f>
        <v>10149</v>
      </c>
      <c r="I82" s="55">
        <v>13893</v>
      </c>
      <c r="J82" s="55">
        <v>327</v>
      </c>
      <c r="K82" s="52">
        <v>1802</v>
      </c>
      <c r="L82" s="54">
        <f>SUM(H82:J82)</f>
        <v>24369</v>
      </c>
      <c r="M82" s="11"/>
      <c r="N82" s="116"/>
      <c r="O82" s="130" t="s">
        <v>175</v>
      </c>
      <c r="P82" s="124" t="s">
        <v>176</v>
      </c>
      <c r="Q82" s="123"/>
      <c r="R82" s="31">
        <v>82997</v>
      </c>
      <c r="S82" s="32">
        <v>8</v>
      </c>
      <c r="T82" s="33">
        <f t="shared" si="12"/>
        <v>83005</v>
      </c>
      <c r="U82" s="34">
        <v>238016</v>
      </c>
      <c r="V82" s="34">
        <v>1275</v>
      </c>
      <c r="W82" s="31">
        <v>2218</v>
      </c>
      <c r="X82" s="33">
        <f t="shared" si="39"/>
        <v>322296</v>
      </c>
    </row>
    <row r="83" spans="1:24" ht="7.5" customHeight="1" x14ac:dyDescent="0.15">
      <c r="A83" s="49"/>
      <c r="B83" s="151"/>
      <c r="C83" s="131"/>
      <c r="D83" s="143"/>
      <c r="E83" s="35" t="s">
        <v>10</v>
      </c>
      <c r="F83" s="47">
        <f>SUM(F80:F82)</f>
        <v>53113</v>
      </c>
      <c r="G83" s="32">
        <f>SUM(G80:G82)</f>
        <v>11</v>
      </c>
      <c r="H83" s="33">
        <f>SUM(F83:G83)</f>
        <v>53124</v>
      </c>
      <c r="I83" s="47">
        <f t="shared" ref="I83:K83" si="40">SUM(I80:I82)</f>
        <v>67900</v>
      </c>
      <c r="J83" s="47">
        <f t="shared" si="40"/>
        <v>1691</v>
      </c>
      <c r="K83" s="47">
        <f t="shared" si="40"/>
        <v>8484</v>
      </c>
      <c r="L83" s="54">
        <f>SUM(H83:J83)</f>
        <v>122715</v>
      </c>
      <c r="M83" s="11"/>
      <c r="N83" s="116"/>
      <c r="O83" s="131"/>
      <c r="P83" s="124" t="s">
        <v>177</v>
      </c>
      <c r="Q83" s="123"/>
      <c r="R83" s="31">
        <v>41558</v>
      </c>
      <c r="S83" s="32">
        <v>4</v>
      </c>
      <c r="T83" s="33">
        <f t="shared" si="12"/>
        <v>41562</v>
      </c>
      <c r="U83" s="34">
        <v>109638</v>
      </c>
      <c r="V83" s="34">
        <v>483</v>
      </c>
      <c r="W83" s="31">
        <v>815</v>
      </c>
      <c r="X83" s="33">
        <f t="shared" si="39"/>
        <v>151683</v>
      </c>
    </row>
    <row r="84" spans="1:24" ht="7.5" customHeight="1" x14ac:dyDescent="0.15">
      <c r="A84" s="49"/>
      <c r="B84" s="151"/>
      <c r="C84" s="131"/>
      <c r="D84" s="136" t="s">
        <v>178</v>
      </c>
      <c r="E84" s="30" t="s">
        <v>178</v>
      </c>
      <c r="F84" s="52">
        <v>46816</v>
      </c>
      <c r="G84" s="53">
        <v>9</v>
      </c>
      <c r="H84" s="54">
        <f>SUM(F84:G84)</f>
        <v>46825</v>
      </c>
      <c r="I84" s="55">
        <v>70396</v>
      </c>
      <c r="J84" s="55">
        <v>1643</v>
      </c>
      <c r="K84" s="52">
        <v>8495</v>
      </c>
      <c r="L84" s="54">
        <f>SUM(H84:J84)</f>
        <v>118864</v>
      </c>
      <c r="M84" s="11"/>
      <c r="N84" s="116"/>
      <c r="O84" s="132"/>
      <c r="P84" s="124" t="s">
        <v>179</v>
      </c>
      <c r="Q84" s="123"/>
      <c r="R84" s="31">
        <v>12406</v>
      </c>
      <c r="S84" s="32">
        <v>0</v>
      </c>
      <c r="T84" s="33">
        <f t="shared" si="12"/>
        <v>12406</v>
      </c>
      <c r="U84" s="34">
        <v>20600</v>
      </c>
      <c r="V84" s="34">
        <v>176</v>
      </c>
      <c r="W84" s="31">
        <v>138</v>
      </c>
      <c r="X84" s="33">
        <f t="shared" si="39"/>
        <v>33182</v>
      </c>
    </row>
    <row r="85" spans="1:24" ht="7.5" customHeight="1" x14ac:dyDescent="0.15">
      <c r="A85" s="49"/>
      <c r="B85" s="151"/>
      <c r="C85" s="131"/>
      <c r="D85" s="142"/>
      <c r="E85" s="35" t="s">
        <v>180</v>
      </c>
      <c r="F85" s="52">
        <v>7575</v>
      </c>
      <c r="G85" s="53">
        <v>0</v>
      </c>
      <c r="H85" s="54">
        <f>SUM(F85:G85)</f>
        <v>7575</v>
      </c>
      <c r="I85" s="55">
        <v>7858</v>
      </c>
      <c r="J85" s="55">
        <v>489</v>
      </c>
      <c r="K85" s="52">
        <v>1927</v>
      </c>
      <c r="L85" s="54">
        <f>SUM(H85:J85)</f>
        <v>15922</v>
      </c>
      <c r="M85" s="56"/>
      <c r="N85" s="116"/>
      <c r="O85" s="121" t="s">
        <v>181</v>
      </c>
      <c r="P85" s="122"/>
      <c r="Q85" s="123"/>
      <c r="R85" s="31">
        <v>184037</v>
      </c>
      <c r="S85" s="32">
        <v>13</v>
      </c>
      <c r="T85" s="33">
        <f t="shared" si="12"/>
        <v>184050</v>
      </c>
      <c r="U85" s="34">
        <v>480940</v>
      </c>
      <c r="V85" s="34">
        <v>3391</v>
      </c>
      <c r="W85" s="31">
        <v>3815</v>
      </c>
      <c r="X85" s="33">
        <f t="shared" si="39"/>
        <v>668381</v>
      </c>
    </row>
    <row r="86" spans="1:24" ht="7.5" customHeight="1" x14ac:dyDescent="0.15">
      <c r="A86" s="49"/>
      <c r="B86" s="151"/>
      <c r="C86" s="131"/>
      <c r="D86" s="142"/>
      <c r="E86" s="35" t="s">
        <v>182</v>
      </c>
      <c r="F86" s="31">
        <v>9659</v>
      </c>
      <c r="G86" s="32">
        <v>4</v>
      </c>
      <c r="H86" s="33">
        <f t="shared" si="25"/>
        <v>9663</v>
      </c>
      <c r="I86" s="34">
        <v>17674</v>
      </c>
      <c r="J86" s="34">
        <v>307</v>
      </c>
      <c r="K86" s="31">
        <v>1847</v>
      </c>
      <c r="L86" s="33">
        <f t="shared" si="26"/>
        <v>27644</v>
      </c>
      <c r="M86" s="56"/>
      <c r="N86" s="116"/>
      <c r="O86" s="121" t="s">
        <v>183</v>
      </c>
      <c r="P86" s="122"/>
      <c r="Q86" s="123"/>
      <c r="R86" s="31">
        <v>124089</v>
      </c>
      <c r="S86" s="32">
        <v>15</v>
      </c>
      <c r="T86" s="33">
        <f t="shared" si="12"/>
        <v>124104</v>
      </c>
      <c r="U86" s="57">
        <v>322131</v>
      </c>
      <c r="V86" s="57">
        <v>1793</v>
      </c>
      <c r="W86" s="31">
        <v>2393</v>
      </c>
      <c r="X86" s="33">
        <f t="shared" si="39"/>
        <v>448028</v>
      </c>
    </row>
    <row r="87" spans="1:24" ht="7.5" customHeight="1" x14ac:dyDescent="0.15">
      <c r="A87" s="58"/>
      <c r="B87" s="151"/>
      <c r="C87" s="131"/>
      <c r="D87" s="143"/>
      <c r="E87" s="35" t="s">
        <v>10</v>
      </c>
      <c r="F87" s="47">
        <f>SUM(F84:F86)</f>
        <v>64050</v>
      </c>
      <c r="G87" s="32">
        <f>SUM(G84:G86)</f>
        <v>13</v>
      </c>
      <c r="H87" s="33">
        <f t="shared" si="25"/>
        <v>64063</v>
      </c>
      <c r="I87" s="47">
        <f t="shared" ref="I87:K87" si="41">SUM(I84:I86)</f>
        <v>95928</v>
      </c>
      <c r="J87" s="47">
        <f t="shared" si="41"/>
        <v>2439</v>
      </c>
      <c r="K87" s="47">
        <f t="shared" si="41"/>
        <v>12269</v>
      </c>
      <c r="L87" s="33">
        <f t="shared" si="26"/>
        <v>162430</v>
      </c>
      <c r="M87" s="56"/>
      <c r="N87" s="116"/>
      <c r="O87" s="121" t="s">
        <v>184</v>
      </c>
      <c r="P87" s="122"/>
      <c r="Q87" s="123"/>
      <c r="R87" s="31">
        <v>144602</v>
      </c>
      <c r="S87" s="32">
        <v>7</v>
      </c>
      <c r="T87" s="33">
        <f t="shared" si="12"/>
        <v>144609</v>
      </c>
      <c r="U87" s="57">
        <v>326727</v>
      </c>
      <c r="V87" s="57">
        <v>1698</v>
      </c>
      <c r="W87" s="59">
        <v>1999</v>
      </c>
      <c r="X87" s="33">
        <f t="shared" si="39"/>
        <v>473034</v>
      </c>
    </row>
    <row r="88" spans="1:24" ht="7.5" customHeight="1" x14ac:dyDescent="0.15">
      <c r="A88" s="60"/>
      <c r="B88" s="151"/>
      <c r="C88" s="131"/>
      <c r="D88" s="125" t="s">
        <v>185</v>
      </c>
      <c r="E88" s="126"/>
      <c r="F88" s="31">
        <v>48091</v>
      </c>
      <c r="G88" s="32">
        <v>13</v>
      </c>
      <c r="H88" s="33">
        <f t="shared" si="25"/>
        <v>48104</v>
      </c>
      <c r="I88" s="34">
        <v>146180</v>
      </c>
      <c r="J88" s="34">
        <v>1104</v>
      </c>
      <c r="K88" s="31">
        <v>4002</v>
      </c>
      <c r="L88" s="33">
        <f t="shared" si="26"/>
        <v>195388</v>
      </c>
      <c r="M88" s="56"/>
      <c r="N88" s="116"/>
      <c r="O88" s="138" t="s">
        <v>186</v>
      </c>
      <c r="P88" s="124" t="s">
        <v>187</v>
      </c>
      <c r="Q88" s="123"/>
      <c r="R88" s="31">
        <v>194937</v>
      </c>
      <c r="S88" s="32">
        <v>12</v>
      </c>
      <c r="T88" s="33">
        <f t="shared" si="12"/>
        <v>194949</v>
      </c>
      <c r="U88" s="57">
        <v>439426</v>
      </c>
      <c r="V88" s="57">
        <v>2211</v>
      </c>
      <c r="W88" s="59">
        <v>3178</v>
      </c>
      <c r="X88" s="33">
        <f t="shared" si="39"/>
        <v>636586</v>
      </c>
    </row>
    <row r="89" spans="1:24" ht="7.5" customHeight="1" x14ac:dyDescent="0.15">
      <c r="A89" s="60"/>
      <c r="B89" s="151"/>
      <c r="C89" s="132"/>
      <c r="D89" s="125" t="s">
        <v>188</v>
      </c>
      <c r="E89" s="126"/>
      <c r="F89" s="31">
        <v>76623</v>
      </c>
      <c r="G89" s="32">
        <v>22</v>
      </c>
      <c r="H89" s="33">
        <f t="shared" si="25"/>
        <v>76645</v>
      </c>
      <c r="I89" s="34">
        <v>191066</v>
      </c>
      <c r="J89" s="34">
        <v>1972</v>
      </c>
      <c r="K89" s="31">
        <v>9123</v>
      </c>
      <c r="L89" s="33">
        <f t="shared" si="26"/>
        <v>269683</v>
      </c>
      <c r="N89" s="116"/>
      <c r="O89" s="139"/>
      <c r="P89" s="140" t="s">
        <v>189</v>
      </c>
      <c r="Q89" s="141"/>
      <c r="R89" s="31">
        <f t="shared" ref="R89:W89" si="42">SUM(R101:R102)</f>
        <v>24491</v>
      </c>
      <c r="S89" s="32">
        <f t="shared" si="42"/>
        <v>0</v>
      </c>
      <c r="T89" s="33">
        <f>SUM(T101:T102)</f>
        <v>24491</v>
      </c>
      <c r="U89" s="57">
        <f>SUM(U101:U102)</f>
        <v>35588</v>
      </c>
      <c r="V89" s="57">
        <f t="shared" si="42"/>
        <v>281</v>
      </c>
      <c r="W89" s="59">
        <f t="shared" si="42"/>
        <v>375</v>
      </c>
      <c r="X89" s="33">
        <f>SUM(T89:V89)</f>
        <v>60360</v>
      </c>
    </row>
    <row r="90" spans="1:24" ht="7.5" customHeight="1" x14ac:dyDescent="0.15">
      <c r="A90" s="60"/>
      <c r="B90" s="151"/>
      <c r="C90" s="108" t="s">
        <v>190</v>
      </c>
      <c r="D90" s="109" t="s">
        <v>190</v>
      </c>
      <c r="E90" s="30" t="s">
        <v>191</v>
      </c>
      <c r="F90" s="31">
        <v>111762</v>
      </c>
      <c r="G90" s="32">
        <v>24</v>
      </c>
      <c r="H90" s="33">
        <f t="shared" si="25"/>
        <v>111786</v>
      </c>
      <c r="I90" s="34">
        <v>269720</v>
      </c>
      <c r="J90" s="34">
        <v>3595</v>
      </c>
      <c r="K90" s="31">
        <v>13185</v>
      </c>
      <c r="L90" s="33">
        <f t="shared" si="26"/>
        <v>385101</v>
      </c>
      <c r="N90" s="117"/>
      <c r="O90" s="112" t="s">
        <v>37</v>
      </c>
      <c r="P90" s="113"/>
      <c r="Q90" s="114"/>
      <c r="R90" s="41">
        <f>SUM(R77:R89)</f>
        <v>1219062</v>
      </c>
      <c r="S90" s="44">
        <f>SUM(S77:S89)</f>
        <v>99</v>
      </c>
      <c r="T90" s="43">
        <f t="shared" ref="T90:T95" si="43">SUM(R90:S90)</f>
        <v>1219161</v>
      </c>
      <c r="U90" s="51">
        <f>SUM(U77:U89)</f>
        <v>3269205</v>
      </c>
      <c r="V90" s="51">
        <f>SUM(V77:V89)</f>
        <v>18143</v>
      </c>
      <c r="W90" s="42">
        <f>SUM(W77:W89)</f>
        <v>30633</v>
      </c>
      <c r="X90" s="43">
        <f t="shared" ref="X90:X95" si="44">SUM(T90:V90)</f>
        <v>4506509</v>
      </c>
    </row>
    <row r="91" spans="1:24" ht="7.5" customHeight="1" x14ac:dyDescent="0.15">
      <c r="B91" s="151"/>
      <c r="C91" s="108"/>
      <c r="D91" s="110"/>
      <c r="E91" s="30" t="s">
        <v>192</v>
      </c>
      <c r="F91" s="31">
        <v>28713</v>
      </c>
      <c r="G91" s="32">
        <v>7</v>
      </c>
      <c r="H91" s="33">
        <f t="shared" si="25"/>
        <v>28720</v>
      </c>
      <c r="I91" s="34">
        <v>54337</v>
      </c>
      <c r="J91" s="34">
        <v>913</v>
      </c>
      <c r="K91" s="31">
        <v>4871</v>
      </c>
      <c r="L91" s="33">
        <f t="shared" si="26"/>
        <v>83970</v>
      </c>
      <c r="N91" s="115" t="s">
        <v>193</v>
      </c>
      <c r="O91" s="118" t="s">
        <v>194</v>
      </c>
      <c r="P91" s="119"/>
      <c r="Q91" s="120"/>
      <c r="R91" s="18">
        <v>119073</v>
      </c>
      <c r="S91" s="19">
        <v>3</v>
      </c>
      <c r="T91" s="20">
        <f t="shared" si="43"/>
        <v>119076</v>
      </c>
      <c r="U91" s="62">
        <v>429996</v>
      </c>
      <c r="V91" s="21">
        <v>2491</v>
      </c>
      <c r="W91" s="18">
        <v>2460</v>
      </c>
      <c r="X91" s="20">
        <f t="shared" si="44"/>
        <v>551563</v>
      </c>
    </row>
    <row r="92" spans="1:24" ht="7.5" customHeight="1" x14ac:dyDescent="0.15">
      <c r="B92" s="151"/>
      <c r="C92" s="108"/>
      <c r="D92" s="111"/>
      <c r="E92" s="30" t="s">
        <v>10</v>
      </c>
      <c r="F92" s="31">
        <f>SUM(F90:F91)</f>
        <v>140475</v>
      </c>
      <c r="G92" s="32">
        <f>SUM(G90:G91)</f>
        <v>31</v>
      </c>
      <c r="H92" s="33">
        <f t="shared" si="25"/>
        <v>140506</v>
      </c>
      <c r="I92" s="34">
        <f>SUM(I90:I91)</f>
        <v>324057</v>
      </c>
      <c r="J92" s="34">
        <f>SUM(J90:J91)</f>
        <v>4508</v>
      </c>
      <c r="K92" s="31">
        <f>SUM(K90:K91)</f>
        <v>18056</v>
      </c>
      <c r="L92" s="33">
        <f t="shared" si="26"/>
        <v>469071</v>
      </c>
      <c r="N92" s="116"/>
      <c r="O92" s="121" t="s">
        <v>195</v>
      </c>
      <c r="P92" s="122"/>
      <c r="Q92" s="123"/>
      <c r="R92" s="31">
        <v>11594</v>
      </c>
      <c r="S92" s="32">
        <v>0</v>
      </c>
      <c r="T92" s="33">
        <f t="shared" si="43"/>
        <v>11594</v>
      </c>
      <c r="U92" s="34">
        <v>21910</v>
      </c>
      <c r="V92" s="34">
        <v>224</v>
      </c>
      <c r="W92" s="31">
        <v>118</v>
      </c>
      <c r="X92" s="33">
        <f t="shared" si="44"/>
        <v>33728</v>
      </c>
    </row>
    <row r="93" spans="1:24" ht="7.5" customHeight="1" x14ac:dyDescent="0.15">
      <c r="B93" s="151"/>
      <c r="C93" s="108"/>
      <c r="D93" s="124" t="s">
        <v>196</v>
      </c>
      <c r="E93" s="123"/>
      <c r="F93" s="31">
        <v>74576</v>
      </c>
      <c r="G93" s="32">
        <v>11</v>
      </c>
      <c r="H93" s="33">
        <f t="shared" si="25"/>
        <v>74587</v>
      </c>
      <c r="I93" s="34">
        <v>223276</v>
      </c>
      <c r="J93" s="34">
        <v>1621</v>
      </c>
      <c r="K93" s="31">
        <v>4338</v>
      </c>
      <c r="L93" s="33">
        <f t="shared" si="26"/>
        <v>299484</v>
      </c>
      <c r="N93" s="116"/>
      <c r="O93" s="121" t="s">
        <v>197</v>
      </c>
      <c r="P93" s="122"/>
      <c r="Q93" s="123"/>
      <c r="R93" s="31">
        <v>10837</v>
      </c>
      <c r="S93" s="32">
        <v>0</v>
      </c>
      <c r="T93" s="33">
        <f t="shared" si="43"/>
        <v>10837</v>
      </c>
      <c r="U93" s="34">
        <v>19508</v>
      </c>
      <c r="V93" s="34">
        <v>191</v>
      </c>
      <c r="W93" s="31">
        <v>187</v>
      </c>
      <c r="X93" s="33">
        <f t="shared" si="44"/>
        <v>30536</v>
      </c>
    </row>
    <row r="94" spans="1:24" ht="7.5" customHeight="1" x14ac:dyDescent="0.15">
      <c r="B94" s="151"/>
      <c r="C94" s="108"/>
      <c r="D94" s="124" t="s">
        <v>198</v>
      </c>
      <c r="E94" s="123"/>
      <c r="F94" s="31">
        <v>66042</v>
      </c>
      <c r="G94" s="32">
        <v>23</v>
      </c>
      <c r="H94" s="33">
        <f t="shared" si="25"/>
        <v>66065</v>
      </c>
      <c r="I94" s="34">
        <v>199804</v>
      </c>
      <c r="J94" s="34">
        <v>1537</v>
      </c>
      <c r="K94" s="31">
        <v>6261</v>
      </c>
      <c r="L94" s="33">
        <f t="shared" si="26"/>
        <v>267406</v>
      </c>
      <c r="N94" s="117"/>
      <c r="O94" s="112" t="s">
        <v>37</v>
      </c>
      <c r="P94" s="113"/>
      <c r="Q94" s="114"/>
      <c r="R94" s="41">
        <f>SUM(R91:R93)</f>
        <v>141504</v>
      </c>
      <c r="S94" s="44">
        <f>SUM(S91:S93)</f>
        <v>3</v>
      </c>
      <c r="T94" s="43">
        <f t="shared" si="43"/>
        <v>141507</v>
      </c>
      <c r="U94" s="45">
        <f>SUM(U91:U93)</f>
        <v>471414</v>
      </c>
      <c r="V94" s="45">
        <f>SUM(V91:V93)</f>
        <v>2906</v>
      </c>
      <c r="W94" s="41">
        <f>SUM(W91:W93)</f>
        <v>2765</v>
      </c>
      <c r="X94" s="43">
        <f t="shared" si="44"/>
        <v>615827</v>
      </c>
    </row>
    <row r="95" spans="1:24" ht="7.5" customHeight="1" x14ac:dyDescent="0.15">
      <c r="B95" s="151"/>
      <c r="C95" s="108" t="s">
        <v>199</v>
      </c>
      <c r="D95" s="125" t="s">
        <v>200</v>
      </c>
      <c r="E95" s="126"/>
      <c r="F95" s="31">
        <v>97697</v>
      </c>
      <c r="G95" s="32">
        <v>23</v>
      </c>
      <c r="H95" s="33">
        <f t="shared" si="25"/>
        <v>97720</v>
      </c>
      <c r="I95" s="34">
        <v>204048</v>
      </c>
      <c r="J95" s="34">
        <v>1477</v>
      </c>
      <c r="K95" s="31">
        <v>1825</v>
      </c>
      <c r="L95" s="33">
        <f t="shared" si="26"/>
        <v>303245</v>
      </c>
      <c r="N95" s="127" t="s">
        <v>201</v>
      </c>
      <c r="O95" s="128"/>
      <c r="P95" s="128"/>
      <c r="Q95" s="129"/>
      <c r="R95" s="63">
        <f>SUM(F40,F19,F98,R16,R42,R56,R69,R76,R90,R94)</f>
        <v>8390565</v>
      </c>
      <c r="S95" s="63">
        <f>SUM(G40,G19,G98,S16,S42,S56,S69,S76,S90,S94)</f>
        <v>1201</v>
      </c>
      <c r="T95" s="64">
        <f t="shared" si="43"/>
        <v>8391766</v>
      </c>
      <c r="U95" s="65">
        <f t="shared" ref="U95:W95" si="45">SUM(I40,I19,I98,U16,U42,U56,U69,U76,U90,U94)</f>
        <v>23157422</v>
      </c>
      <c r="V95" s="65">
        <f t="shared" si="45"/>
        <v>160344</v>
      </c>
      <c r="W95" s="66">
        <f t="shared" si="45"/>
        <v>340062</v>
      </c>
      <c r="X95" s="64">
        <f t="shared" si="44"/>
        <v>31709532</v>
      </c>
    </row>
    <row r="96" spans="1:24" ht="7.5" customHeight="1" x14ac:dyDescent="0.15">
      <c r="B96" s="151"/>
      <c r="C96" s="108"/>
      <c r="D96" s="125" t="s">
        <v>202</v>
      </c>
      <c r="E96" s="126"/>
      <c r="F96" s="31">
        <v>11367</v>
      </c>
      <c r="G96" s="32">
        <v>4</v>
      </c>
      <c r="H96" s="33">
        <f t="shared" si="25"/>
        <v>11371</v>
      </c>
      <c r="I96" s="34">
        <v>27214</v>
      </c>
      <c r="J96" s="34">
        <v>205</v>
      </c>
      <c r="K96" s="31">
        <v>140</v>
      </c>
      <c r="L96" s="33">
        <f t="shared" si="26"/>
        <v>38790</v>
      </c>
      <c r="N96" s="67"/>
      <c r="O96" s="67"/>
      <c r="P96" s="67"/>
      <c r="Q96" s="67"/>
      <c r="R96" s="56"/>
      <c r="S96" s="56"/>
      <c r="T96" s="56"/>
      <c r="U96" s="56"/>
      <c r="V96" s="56"/>
      <c r="W96" s="56"/>
      <c r="X96" s="56"/>
    </row>
    <row r="97" spans="2:24" ht="7.5" customHeight="1" x14ac:dyDescent="0.15">
      <c r="B97" s="151"/>
      <c r="C97" s="108"/>
      <c r="D97" s="125" t="s">
        <v>10</v>
      </c>
      <c r="E97" s="126"/>
      <c r="F97" s="47">
        <f>SUM(F95:F96)</f>
        <v>109064</v>
      </c>
      <c r="G97" s="32">
        <f>SUM(G95:G96)</f>
        <v>27</v>
      </c>
      <c r="H97" s="33">
        <f t="shared" si="25"/>
        <v>109091</v>
      </c>
      <c r="I97" s="31">
        <f>SUM(I95:I96)</f>
        <v>231262</v>
      </c>
      <c r="J97" s="31">
        <f>SUM(J95:J96)</f>
        <v>1682</v>
      </c>
      <c r="K97" s="31">
        <f>SUM(K95:K96)</f>
        <v>1965</v>
      </c>
      <c r="L97" s="33">
        <f t="shared" si="26"/>
        <v>342035</v>
      </c>
      <c r="N97" s="67"/>
      <c r="O97" s="67"/>
      <c r="P97" s="68"/>
      <c r="Q97" s="68"/>
      <c r="R97" s="69"/>
      <c r="S97" s="69"/>
      <c r="T97" s="69"/>
      <c r="U97" s="69"/>
      <c r="V97" s="69"/>
      <c r="W97" s="69"/>
      <c r="X97" s="69"/>
    </row>
    <row r="98" spans="2:24" ht="7.5" customHeight="1" x14ac:dyDescent="0.15">
      <c r="B98" s="152"/>
      <c r="C98" s="107" t="s">
        <v>37</v>
      </c>
      <c r="D98" s="107"/>
      <c r="E98" s="107"/>
      <c r="F98" s="50">
        <f>SUM(F41,F44,F47:F48,F52,F55,F58,F61:F62,F65,F69,F72,F76,F79,F83,F87:F89,F92:F94,F97)</f>
        <v>1942539</v>
      </c>
      <c r="G98" s="44">
        <f>SUM(G41,G44,G47:G48,G52,G55,G58,G61:G62,G65,G69,G72,G76,G79,G83,G87:G89,G92:G94,G97)</f>
        <v>338</v>
      </c>
      <c r="H98" s="43">
        <f t="shared" si="25"/>
        <v>1942877</v>
      </c>
      <c r="I98" s="41">
        <f t="shared" ref="I98:K98" si="46">SUM(I41,I44,I47:I48,I52,I55,I58,I61:I62,I65,I69,I72,I76,I79,I83,I87:I89,I92:I94,I97)</f>
        <v>5208604</v>
      </c>
      <c r="J98" s="41">
        <f t="shared" si="46"/>
        <v>40514</v>
      </c>
      <c r="K98" s="41">
        <f t="shared" si="46"/>
        <v>132277</v>
      </c>
      <c r="L98" s="43">
        <f t="shared" si="26"/>
        <v>7191995</v>
      </c>
      <c r="N98" s="67"/>
      <c r="O98" s="67"/>
      <c r="P98" s="68"/>
      <c r="Q98" s="68"/>
      <c r="R98" s="69"/>
      <c r="S98" s="69"/>
      <c r="T98" s="69"/>
      <c r="U98" s="69"/>
      <c r="V98" s="69"/>
      <c r="W98" s="69"/>
      <c r="X98" s="69"/>
    </row>
    <row r="99" spans="2:24" x14ac:dyDescent="0.15">
      <c r="B99" s="60"/>
      <c r="C99" s="60"/>
      <c r="D99" s="70"/>
      <c r="E99" s="70"/>
      <c r="F99" s="71"/>
      <c r="G99" s="71"/>
      <c r="H99" s="71"/>
      <c r="I99" s="71"/>
      <c r="J99" s="71"/>
      <c r="K99" s="71"/>
      <c r="L99" s="71"/>
      <c r="N99" s="67"/>
      <c r="O99" s="67"/>
      <c r="P99" s="68"/>
      <c r="Q99" s="68"/>
      <c r="R99" s="69"/>
      <c r="S99" s="69"/>
      <c r="T99" s="69"/>
      <c r="U99" s="69"/>
      <c r="V99" s="69"/>
      <c r="W99" s="69"/>
      <c r="X99" s="69"/>
    </row>
    <row r="100" spans="2:24" x14ac:dyDescent="0.15">
      <c r="B100" s="60"/>
      <c r="C100" s="60"/>
      <c r="D100" s="70"/>
      <c r="E100" s="70"/>
      <c r="F100" s="71"/>
      <c r="G100" s="71"/>
      <c r="H100" s="71"/>
      <c r="I100" s="71"/>
      <c r="J100" s="71"/>
      <c r="K100" s="71"/>
      <c r="L100" s="71"/>
      <c r="N100" s="67"/>
      <c r="O100" s="67"/>
      <c r="P100" s="68"/>
      <c r="Q100" s="68"/>
      <c r="R100" s="69"/>
      <c r="S100" s="69"/>
      <c r="T100" s="69"/>
      <c r="U100" s="69"/>
      <c r="V100" s="69"/>
      <c r="W100" s="69"/>
      <c r="X100" s="69"/>
    </row>
    <row r="101" spans="2:24" ht="19.5" hidden="1" x14ac:dyDescent="0.15">
      <c r="B101" s="60"/>
      <c r="C101" s="60"/>
      <c r="D101" s="70"/>
      <c r="E101" s="70"/>
      <c r="F101" s="71"/>
      <c r="G101" s="71"/>
      <c r="H101" s="71"/>
      <c r="I101" s="71"/>
      <c r="J101" s="71"/>
      <c r="K101" s="71"/>
      <c r="L101" s="71"/>
      <c r="N101" s="72" t="s">
        <v>203</v>
      </c>
      <c r="O101" s="73" t="s">
        <v>186</v>
      </c>
      <c r="P101" s="72" t="s">
        <v>204</v>
      </c>
      <c r="Q101" s="74" t="s">
        <v>186</v>
      </c>
      <c r="R101" s="75">
        <v>743</v>
      </c>
      <c r="S101" s="75">
        <v>0</v>
      </c>
      <c r="T101" s="75">
        <f>SUM(R101:S101)</f>
        <v>743</v>
      </c>
      <c r="U101" s="75">
        <v>339</v>
      </c>
      <c r="V101" s="75">
        <v>3</v>
      </c>
      <c r="W101" s="75">
        <v>14</v>
      </c>
      <c r="X101" s="75">
        <f t="shared" ref="X101:X102" si="47">SUM(T101:V101)</f>
        <v>1085</v>
      </c>
    </row>
    <row r="102" spans="2:24" hidden="1" x14ac:dyDescent="0.15">
      <c r="B102" s="60"/>
      <c r="C102" s="60"/>
      <c r="D102" s="70"/>
      <c r="E102" s="70"/>
      <c r="F102" s="71"/>
      <c r="G102" s="71"/>
      <c r="H102" s="71"/>
      <c r="I102" s="71"/>
      <c r="J102" s="71"/>
      <c r="K102" s="71"/>
      <c r="L102" s="71"/>
      <c r="N102" s="72"/>
      <c r="O102" s="73"/>
      <c r="P102" s="72"/>
      <c r="Q102" s="74" t="s">
        <v>205</v>
      </c>
      <c r="R102" s="75">
        <v>23748</v>
      </c>
      <c r="S102" s="75">
        <v>0</v>
      </c>
      <c r="T102" s="75">
        <f>SUM(R102:S102)</f>
        <v>23748</v>
      </c>
      <c r="U102" s="75">
        <v>35249</v>
      </c>
      <c r="V102" s="75">
        <v>278</v>
      </c>
      <c r="W102" s="75">
        <v>361</v>
      </c>
      <c r="X102" s="75">
        <f t="shared" si="47"/>
        <v>59275</v>
      </c>
    </row>
    <row r="103" spans="2:24" x14ac:dyDescent="0.15">
      <c r="B103" s="60"/>
      <c r="C103" s="60"/>
      <c r="D103" s="70"/>
      <c r="E103" s="70"/>
      <c r="F103" s="71"/>
      <c r="G103" s="71"/>
      <c r="H103" s="71"/>
      <c r="I103" s="71"/>
      <c r="J103" s="71"/>
      <c r="K103" s="71"/>
      <c r="L103" s="71"/>
      <c r="P103" s="61"/>
      <c r="Q103" s="61"/>
      <c r="R103" s="5"/>
      <c r="S103" s="5"/>
      <c r="T103" s="5"/>
      <c r="U103" s="5"/>
    </row>
  </sheetData>
  <mergeCells count="183"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</mergeCells>
  <phoneticPr fontId="2"/>
  <printOptions horizontalCentered="1"/>
  <pageMargins left="0" right="0" top="0.19685039370078741" bottom="0.19685039370078741" header="0" footer="0"/>
  <pageSetup paperSize="9" scale="84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>
      <selection activeCell="B1" sqref="B1:L1"/>
    </sheetView>
  </sheetViews>
  <sheetFormatPr defaultRowHeight="11.25" x14ac:dyDescent="0.15"/>
  <cols>
    <col min="1" max="1" width="0.25" style="61" hidden="1" customWidth="1"/>
    <col min="2" max="2" width="2.75" style="61" customWidth="1"/>
    <col min="3" max="3" width="3.125" style="61" customWidth="1"/>
    <col min="4" max="4" width="3.125" style="76" customWidth="1"/>
    <col min="5" max="5" width="6.625" style="76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61" customWidth="1"/>
    <col min="15" max="15" width="3.125" style="61" customWidth="1"/>
    <col min="16" max="16" width="3.125" style="76" customWidth="1"/>
    <col min="17" max="17" width="6.625" style="76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254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58" t="s">
        <v>2</v>
      </c>
      <c r="G4" s="159"/>
      <c r="H4" s="160"/>
      <c r="I4" s="161" t="s">
        <v>3</v>
      </c>
      <c r="J4" s="162" t="s">
        <v>4</v>
      </c>
      <c r="K4" s="158" t="s">
        <v>5</v>
      </c>
      <c r="L4" s="163"/>
      <c r="M4" s="17"/>
      <c r="N4" s="115" t="s">
        <v>6</v>
      </c>
      <c r="O4" s="134" t="s">
        <v>7</v>
      </c>
      <c r="P4" s="154" t="s">
        <v>6</v>
      </c>
      <c r="Q4" s="155"/>
      <c r="R4" s="18">
        <v>111421</v>
      </c>
      <c r="S4" s="19">
        <v>5</v>
      </c>
      <c r="T4" s="20">
        <f t="shared" ref="T4:T15" si="0">SUM(R4:S4)</f>
        <v>111426</v>
      </c>
      <c r="U4" s="21">
        <v>386032</v>
      </c>
      <c r="V4" s="21">
        <v>2221</v>
      </c>
      <c r="W4" s="18">
        <v>2630</v>
      </c>
      <c r="X4" s="20">
        <f t="shared" ref="X4:X77" si="1">SUM(T4:V4)</f>
        <v>499679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61"/>
      <c r="J5" s="162"/>
      <c r="K5" s="26" t="s">
        <v>11</v>
      </c>
      <c r="L5" s="29"/>
      <c r="M5" s="17"/>
      <c r="N5" s="116"/>
      <c r="O5" s="131"/>
      <c r="P5" s="136" t="s">
        <v>12</v>
      </c>
      <c r="Q5" s="98" t="s">
        <v>13</v>
      </c>
      <c r="R5" s="31">
        <v>62906</v>
      </c>
      <c r="S5" s="32">
        <v>4</v>
      </c>
      <c r="T5" s="33">
        <f t="shared" si="0"/>
        <v>62910</v>
      </c>
      <c r="U5" s="34">
        <v>170595</v>
      </c>
      <c r="V5" s="34">
        <v>1146</v>
      </c>
      <c r="W5" s="31">
        <v>1071</v>
      </c>
      <c r="X5" s="33">
        <f t="shared" si="1"/>
        <v>234651</v>
      </c>
    </row>
    <row r="6" spans="1:24" s="22" customFormat="1" ht="7.5" customHeight="1" x14ac:dyDescent="0.15">
      <c r="A6" s="13"/>
      <c r="B6" s="115" t="s">
        <v>14</v>
      </c>
      <c r="C6" s="118" t="s">
        <v>15</v>
      </c>
      <c r="D6" s="119"/>
      <c r="E6" s="120"/>
      <c r="F6" s="18">
        <v>92138</v>
      </c>
      <c r="G6" s="19">
        <v>9</v>
      </c>
      <c r="H6" s="20">
        <f t="shared" ref="H6:H51" si="2">SUM(F6:G6)</f>
        <v>92147</v>
      </c>
      <c r="I6" s="21">
        <v>410632</v>
      </c>
      <c r="J6" s="21">
        <v>3634</v>
      </c>
      <c r="K6" s="18">
        <v>11822</v>
      </c>
      <c r="L6" s="20">
        <f t="shared" ref="L6:L51" si="3">SUM(H6:J6)</f>
        <v>506413</v>
      </c>
      <c r="M6" s="17"/>
      <c r="N6" s="116"/>
      <c r="O6" s="131"/>
      <c r="P6" s="142"/>
      <c r="Q6" s="99" t="s">
        <v>16</v>
      </c>
      <c r="R6" s="31">
        <v>31657</v>
      </c>
      <c r="S6" s="32">
        <v>2</v>
      </c>
      <c r="T6" s="33">
        <f t="shared" si="0"/>
        <v>31659</v>
      </c>
      <c r="U6" s="34">
        <v>78583</v>
      </c>
      <c r="V6" s="34">
        <v>347</v>
      </c>
      <c r="W6" s="31">
        <v>521</v>
      </c>
      <c r="X6" s="33">
        <f t="shared" si="1"/>
        <v>110589</v>
      </c>
    </row>
    <row r="7" spans="1:24" s="22" customFormat="1" ht="7.5" customHeight="1" x14ac:dyDescent="0.15">
      <c r="A7" s="13"/>
      <c r="B7" s="116"/>
      <c r="C7" s="121" t="s">
        <v>17</v>
      </c>
      <c r="D7" s="122"/>
      <c r="E7" s="123"/>
      <c r="F7" s="31">
        <v>28788</v>
      </c>
      <c r="G7" s="32">
        <v>2</v>
      </c>
      <c r="H7" s="33">
        <f t="shared" si="2"/>
        <v>28790</v>
      </c>
      <c r="I7" s="34">
        <v>97002</v>
      </c>
      <c r="J7" s="34">
        <v>534</v>
      </c>
      <c r="K7" s="31">
        <v>1144</v>
      </c>
      <c r="L7" s="33">
        <f t="shared" si="3"/>
        <v>126326</v>
      </c>
      <c r="M7" s="17"/>
      <c r="N7" s="116"/>
      <c r="O7" s="132"/>
      <c r="P7" s="143"/>
      <c r="Q7" s="99" t="s">
        <v>10</v>
      </c>
      <c r="R7" s="31">
        <f>SUM(R5:R6)</f>
        <v>94563</v>
      </c>
      <c r="S7" s="32">
        <f>SUM(S5:S6)</f>
        <v>6</v>
      </c>
      <c r="T7" s="33">
        <f t="shared" si="0"/>
        <v>94569</v>
      </c>
      <c r="U7" s="34">
        <f t="shared" ref="U7:W7" si="4">SUM(U5:U6)</f>
        <v>249178</v>
      </c>
      <c r="V7" s="34">
        <f t="shared" si="4"/>
        <v>1493</v>
      </c>
      <c r="W7" s="31">
        <f t="shared" si="4"/>
        <v>1592</v>
      </c>
      <c r="X7" s="33">
        <f t="shared" si="1"/>
        <v>345240</v>
      </c>
    </row>
    <row r="8" spans="1:24" s="22" customFormat="1" ht="7.5" customHeight="1" x14ac:dyDescent="0.15">
      <c r="A8" s="13"/>
      <c r="B8" s="116"/>
      <c r="C8" s="121" t="s">
        <v>18</v>
      </c>
      <c r="D8" s="122"/>
      <c r="E8" s="123"/>
      <c r="F8" s="31">
        <v>41832</v>
      </c>
      <c r="G8" s="32">
        <v>4</v>
      </c>
      <c r="H8" s="33">
        <f t="shared" si="2"/>
        <v>41836</v>
      </c>
      <c r="I8" s="34">
        <v>124213</v>
      </c>
      <c r="J8" s="34">
        <v>859</v>
      </c>
      <c r="K8" s="31">
        <v>1786</v>
      </c>
      <c r="L8" s="33">
        <f t="shared" si="3"/>
        <v>166908</v>
      </c>
      <c r="M8" s="17"/>
      <c r="N8" s="116"/>
      <c r="O8" s="156" t="s">
        <v>19</v>
      </c>
      <c r="P8" s="125"/>
      <c r="Q8" s="126"/>
      <c r="R8" s="31">
        <v>84279</v>
      </c>
      <c r="S8" s="32">
        <v>9</v>
      </c>
      <c r="T8" s="33">
        <f t="shared" si="0"/>
        <v>84288</v>
      </c>
      <c r="U8" s="34">
        <v>292566</v>
      </c>
      <c r="V8" s="34">
        <v>1292</v>
      </c>
      <c r="W8" s="31">
        <v>2107</v>
      </c>
      <c r="X8" s="33">
        <f t="shared" si="1"/>
        <v>378146</v>
      </c>
    </row>
    <row r="9" spans="1:24" s="22" customFormat="1" ht="7.5" customHeight="1" x14ac:dyDescent="0.15">
      <c r="A9" s="13"/>
      <c r="B9" s="116"/>
      <c r="C9" s="130" t="s">
        <v>20</v>
      </c>
      <c r="D9" s="124" t="s">
        <v>21</v>
      </c>
      <c r="E9" s="123"/>
      <c r="F9" s="31">
        <v>22086</v>
      </c>
      <c r="G9" s="32">
        <v>2</v>
      </c>
      <c r="H9" s="33">
        <f t="shared" si="2"/>
        <v>22088</v>
      </c>
      <c r="I9" s="34">
        <v>57030</v>
      </c>
      <c r="J9" s="34">
        <v>311</v>
      </c>
      <c r="K9" s="31">
        <v>585</v>
      </c>
      <c r="L9" s="33">
        <f t="shared" si="3"/>
        <v>79429</v>
      </c>
      <c r="M9" s="17"/>
      <c r="N9" s="116"/>
      <c r="O9" s="108" t="s">
        <v>22</v>
      </c>
      <c r="P9" s="125" t="s">
        <v>23</v>
      </c>
      <c r="Q9" s="126"/>
      <c r="R9" s="31">
        <v>55274</v>
      </c>
      <c r="S9" s="32">
        <v>5</v>
      </c>
      <c r="T9" s="33">
        <f t="shared" si="0"/>
        <v>55279</v>
      </c>
      <c r="U9" s="34">
        <v>153279</v>
      </c>
      <c r="V9" s="34">
        <v>800</v>
      </c>
      <c r="W9" s="31">
        <v>1086</v>
      </c>
      <c r="X9" s="33">
        <f t="shared" si="1"/>
        <v>209358</v>
      </c>
    </row>
    <row r="10" spans="1:24" s="22" customFormat="1" ht="7.5" customHeight="1" x14ac:dyDescent="0.15">
      <c r="A10" s="13"/>
      <c r="B10" s="116"/>
      <c r="C10" s="131"/>
      <c r="D10" s="125" t="s">
        <v>24</v>
      </c>
      <c r="E10" s="126"/>
      <c r="F10" s="31">
        <v>6338</v>
      </c>
      <c r="G10" s="32">
        <v>1</v>
      </c>
      <c r="H10" s="33">
        <f>SUM(F10:G10)</f>
        <v>6339</v>
      </c>
      <c r="I10" s="34">
        <v>37530</v>
      </c>
      <c r="J10" s="34">
        <v>189</v>
      </c>
      <c r="K10" s="31">
        <v>425</v>
      </c>
      <c r="L10" s="33">
        <f>SUM(H10:J10)</f>
        <v>44058</v>
      </c>
      <c r="M10" s="17"/>
      <c r="N10" s="116"/>
      <c r="O10" s="108"/>
      <c r="P10" s="125" t="s">
        <v>25</v>
      </c>
      <c r="Q10" s="126"/>
      <c r="R10" s="31">
        <v>28287</v>
      </c>
      <c r="S10" s="32">
        <v>9</v>
      </c>
      <c r="T10" s="33">
        <f t="shared" si="0"/>
        <v>28296</v>
      </c>
      <c r="U10" s="31">
        <v>129043</v>
      </c>
      <c r="V10" s="31">
        <v>773</v>
      </c>
      <c r="W10" s="31">
        <v>1617</v>
      </c>
      <c r="X10" s="33">
        <f t="shared" si="1"/>
        <v>158112</v>
      </c>
    </row>
    <row r="11" spans="1:24" s="22" customFormat="1" ht="7.5" customHeight="1" x14ac:dyDescent="0.15">
      <c r="A11" s="13"/>
      <c r="B11" s="116"/>
      <c r="C11" s="132"/>
      <c r="D11" s="125" t="s">
        <v>10</v>
      </c>
      <c r="E11" s="126"/>
      <c r="F11" s="31">
        <f>SUM(F9:F10)</f>
        <v>28424</v>
      </c>
      <c r="G11" s="32">
        <f>SUM(G9:G10)</f>
        <v>3</v>
      </c>
      <c r="H11" s="33">
        <f>SUM(F11:G11)</f>
        <v>28427</v>
      </c>
      <c r="I11" s="34">
        <f t="shared" ref="I11:K11" si="5">SUM(I9:I10)</f>
        <v>94560</v>
      </c>
      <c r="J11" s="34">
        <f t="shared" si="5"/>
        <v>500</v>
      </c>
      <c r="K11" s="31">
        <f t="shared" si="5"/>
        <v>1010</v>
      </c>
      <c r="L11" s="33">
        <f>SUM(H11:J11)</f>
        <v>123487</v>
      </c>
      <c r="M11" s="17"/>
      <c r="N11" s="116"/>
      <c r="O11" s="108"/>
      <c r="P11" s="125" t="s">
        <v>10</v>
      </c>
      <c r="Q11" s="126"/>
      <c r="R11" s="31">
        <f>SUM(R9:R10)</f>
        <v>83561</v>
      </c>
      <c r="S11" s="32">
        <f>SUM(S9:S10)</f>
        <v>14</v>
      </c>
      <c r="T11" s="33">
        <f t="shared" si="0"/>
        <v>83575</v>
      </c>
      <c r="U11" s="34">
        <f t="shared" ref="U11:W11" si="6">SUM(U9:U10)</f>
        <v>282322</v>
      </c>
      <c r="V11" s="34">
        <f t="shared" si="6"/>
        <v>1573</v>
      </c>
      <c r="W11" s="31">
        <f t="shared" si="6"/>
        <v>2703</v>
      </c>
      <c r="X11" s="33">
        <f t="shared" si="1"/>
        <v>367470</v>
      </c>
    </row>
    <row r="12" spans="1:24" s="22" customFormat="1" ht="7.5" customHeight="1" x14ac:dyDescent="0.15">
      <c r="A12" s="13"/>
      <c r="B12" s="116"/>
      <c r="C12" s="144" t="s">
        <v>26</v>
      </c>
      <c r="D12" s="124" t="s">
        <v>27</v>
      </c>
      <c r="E12" s="123"/>
      <c r="F12" s="31">
        <v>16247</v>
      </c>
      <c r="G12" s="32">
        <v>1</v>
      </c>
      <c r="H12" s="33">
        <f t="shared" si="2"/>
        <v>16248</v>
      </c>
      <c r="I12" s="34">
        <v>58958</v>
      </c>
      <c r="J12" s="34">
        <v>293</v>
      </c>
      <c r="K12" s="31">
        <v>666</v>
      </c>
      <c r="L12" s="33">
        <f t="shared" si="3"/>
        <v>75499</v>
      </c>
      <c r="M12" s="17"/>
      <c r="N12" s="116"/>
      <c r="O12" s="108" t="s">
        <v>28</v>
      </c>
      <c r="P12" s="125" t="s">
        <v>29</v>
      </c>
      <c r="Q12" s="126"/>
      <c r="R12" s="31">
        <v>152211</v>
      </c>
      <c r="S12" s="32">
        <v>29</v>
      </c>
      <c r="T12" s="33">
        <f t="shared" si="0"/>
        <v>152240</v>
      </c>
      <c r="U12" s="34">
        <v>295966</v>
      </c>
      <c r="V12" s="34">
        <v>2089</v>
      </c>
      <c r="W12" s="31">
        <v>2582</v>
      </c>
      <c r="X12" s="33">
        <f t="shared" si="1"/>
        <v>450295</v>
      </c>
    </row>
    <row r="13" spans="1:24" s="22" customFormat="1" ht="7.5" customHeight="1" x14ac:dyDescent="0.15">
      <c r="A13" s="13"/>
      <c r="B13" s="116"/>
      <c r="C13" s="164"/>
      <c r="D13" s="124" t="s">
        <v>30</v>
      </c>
      <c r="E13" s="123"/>
      <c r="F13" s="31">
        <v>5667</v>
      </c>
      <c r="G13" s="32">
        <v>0</v>
      </c>
      <c r="H13" s="33">
        <f t="shared" si="2"/>
        <v>5667</v>
      </c>
      <c r="I13" s="34">
        <v>10384</v>
      </c>
      <c r="J13" s="34">
        <v>72</v>
      </c>
      <c r="K13" s="31">
        <v>138</v>
      </c>
      <c r="L13" s="33">
        <f t="shared" si="3"/>
        <v>16123</v>
      </c>
      <c r="M13" s="17"/>
      <c r="N13" s="116"/>
      <c r="O13" s="108"/>
      <c r="P13" s="133" t="s">
        <v>31</v>
      </c>
      <c r="Q13" s="99" t="s">
        <v>32</v>
      </c>
      <c r="R13" s="38">
        <v>126300</v>
      </c>
      <c r="S13" s="39">
        <v>21</v>
      </c>
      <c r="T13" s="33">
        <f t="shared" si="0"/>
        <v>126321</v>
      </c>
      <c r="U13" s="40">
        <v>246966</v>
      </c>
      <c r="V13" s="40">
        <v>1702</v>
      </c>
      <c r="W13" s="38">
        <v>2348</v>
      </c>
      <c r="X13" s="33">
        <f t="shared" si="1"/>
        <v>374989</v>
      </c>
    </row>
    <row r="14" spans="1:24" s="22" customFormat="1" ht="7.5" customHeight="1" x14ac:dyDescent="0.15">
      <c r="A14" s="13"/>
      <c r="B14" s="116"/>
      <c r="C14" s="165"/>
      <c r="D14" s="125" t="s">
        <v>10</v>
      </c>
      <c r="E14" s="126"/>
      <c r="F14" s="31">
        <f>SUM(F12:F13)</f>
        <v>21914</v>
      </c>
      <c r="G14" s="32">
        <f>SUM(G12:G13)</f>
        <v>1</v>
      </c>
      <c r="H14" s="33">
        <f t="shared" si="2"/>
        <v>21915</v>
      </c>
      <c r="I14" s="34">
        <f t="shared" ref="I14:K14" si="7">SUM(I12:I13)</f>
        <v>69342</v>
      </c>
      <c r="J14" s="34">
        <f t="shared" si="7"/>
        <v>365</v>
      </c>
      <c r="K14" s="31">
        <f t="shared" si="7"/>
        <v>804</v>
      </c>
      <c r="L14" s="33">
        <f t="shared" si="3"/>
        <v>91622</v>
      </c>
      <c r="M14" s="17"/>
      <c r="N14" s="116"/>
      <c r="O14" s="108"/>
      <c r="P14" s="153"/>
      <c r="Q14" s="99" t="s">
        <v>33</v>
      </c>
      <c r="R14" s="38">
        <v>25940</v>
      </c>
      <c r="S14" s="39">
        <v>7</v>
      </c>
      <c r="T14" s="33">
        <f t="shared" si="0"/>
        <v>25947</v>
      </c>
      <c r="U14" s="40">
        <v>58708</v>
      </c>
      <c r="V14" s="40">
        <v>373</v>
      </c>
      <c r="W14" s="38">
        <v>522</v>
      </c>
      <c r="X14" s="33">
        <f t="shared" si="1"/>
        <v>85028</v>
      </c>
    </row>
    <row r="15" spans="1:24" s="22" customFormat="1" ht="7.5" customHeight="1" x14ac:dyDescent="0.15">
      <c r="A15" s="13"/>
      <c r="B15" s="116"/>
      <c r="C15" s="121" t="s">
        <v>34</v>
      </c>
      <c r="D15" s="122"/>
      <c r="E15" s="123"/>
      <c r="F15" s="31">
        <v>26922</v>
      </c>
      <c r="G15" s="32">
        <v>3</v>
      </c>
      <c r="H15" s="33">
        <f t="shared" si="2"/>
        <v>26925</v>
      </c>
      <c r="I15" s="34">
        <v>80043</v>
      </c>
      <c r="J15" s="34">
        <v>405</v>
      </c>
      <c r="K15" s="31">
        <v>977</v>
      </c>
      <c r="L15" s="33">
        <f t="shared" si="3"/>
        <v>107373</v>
      </c>
      <c r="M15" s="17"/>
      <c r="N15" s="116"/>
      <c r="O15" s="108"/>
      <c r="P15" s="153"/>
      <c r="Q15" s="99" t="s">
        <v>10</v>
      </c>
      <c r="R15" s="31">
        <f>SUM(R13:R14)</f>
        <v>152240</v>
      </c>
      <c r="S15" s="32">
        <f>SUM(S13:S14)</f>
        <v>28</v>
      </c>
      <c r="T15" s="33">
        <f t="shared" si="0"/>
        <v>152268</v>
      </c>
      <c r="U15" s="34">
        <f>SUM(U13:U14)</f>
        <v>305674</v>
      </c>
      <c r="V15" s="34">
        <f t="shared" ref="V15:W15" si="8">SUM(V13:V14)</f>
        <v>2075</v>
      </c>
      <c r="W15" s="31">
        <f t="shared" si="8"/>
        <v>2870</v>
      </c>
      <c r="X15" s="33">
        <f t="shared" si="1"/>
        <v>460017</v>
      </c>
    </row>
    <row r="16" spans="1:24" s="22" customFormat="1" ht="7.5" customHeight="1" x14ac:dyDescent="0.15">
      <c r="A16" s="13"/>
      <c r="B16" s="116"/>
      <c r="C16" s="144" t="s">
        <v>35</v>
      </c>
      <c r="D16" s="124" t="s">
        <v>36</v>
      </c>
      <c r="E16" s="123"/>
      <c r="F16" s="31">
        <v>22291</v>
      </c>
      <c r="G16" s="32">
        <v>3</v>
      </c>
      <c r="H16" s="33">
        <f t="shared" si="2"/>
        <v>22294</v>
      </c>
      <c r="I16" s="34">
        <v>59524</v>
      </c>
      <c r="J16" s="34">
        <v>374</v>
      </c>
      <c r="K16" s="31">
        <v>670</v>
      </c>
      <c r="L16" s="33">
        <f t="shared" si="3"/>
        <v>82192</v>
      </c>
      <c r="M16" s="17"/>
      <c r="N16" s="117"/>
      <c r="O16" s="112" t="s">
        <v>37</v>
      </c>
      <c r="P16" s="113"/>
      <c r="Q16" s="114"/>
      <c r="R16" s="41">
        <f>SUM(R4,R11:R12,R15,R7:R8)</f>
        <v>678275</v>
      </c>
      <c r="S16" s="42">
        <f>SUM(S4,S11:S12,S15,S7:S8)</f>
        <v>91</v>
      </c>
      <c r="T16" s="43">
        <f t="shared" ref="T16" si="9">SUM(R16:S16)</f>
        <v>678366</v>
      </c>
      <c r="U16" s="41">
        <f t="shared" ref="U16:W16" si="10">SUM(U4,U11:U12,U15,U7:U8)</f>
        <v>1811738</v>
      </c>
      <c r="V16" s="41">
        <f t="shared" si="10"/>
        <v>10743</v>
      </c>
      <c r="W16" s="41">
        <f t="shared" si="10"/>
        <v>14484</v>
      </c>
      <c r="X16" s="43">
        <f t="shared" ref="X16" si="11">SUM(T16:V16)</f>
        <v>2500847</v>
      </c>
    </row>
    <row r="17" spans="1:24" s="22" customFormat="1" ht="7.5" customHeight="1" x14ac:dyDescent="0.15">
      <c r="A17" s="13"/>
      <c r="B17" s="116"/>
      <c r="C17" s="164"/>
      <c r="D17" s="124" t="s">
        <v>30</v>
      </c>
      <c r="E17" s="123"/>
      <c r="F17" s="31">
        <v>2835</v>
      </c>
      <c r="G17" s="32">
        <v>0</v>
      </c>
      <c r="H17" s="33">
        <f t="shared" si="2"/>
        <v>2835</v>
      </c>
      <c r="I17" s="34">
        <v>4305</v>
      </c>
      <c r="J17" s="34">
        <v>39</v>
      </c>
      <c r="K17" s="31">
        <v>56</v>
      </c>
      <c r="L17" s="33">
        <f t="shared" si="3"/>
        <v>7179</v>
      </c>
      <c r="M17" s="17"/>
      <c r="N17" s="115" t="s">
        <v>38</v>
      </c>
      <c r="O17" s="118" t="s">
        <v>39</v>
      </c>
      <c r="P17" s="119"/>
      <c r="Q17" s="120"/>
      <c r="R17" s="31">
        <v>79055</v>
      </c>
      <c r="S17" s="32">
        <v>4</v>
      </c>
      <c r="T17" s="33">
        <f t="shared" ref="T17:T88" si="12">SUM(R17:S17)</f>
        <v>79059</v>
      </c>
      <c r="U17" s="34">
        <v>211212</v>
      </c>
      <c r="V17" s="34">
        <v>1180</v>
      </c>
      <c r="W17" s="31">
        <v>1391</v>
      </c>
      <c r="X17" s="33">
        <f t="shared" si="1"/>
        <v>291451</v>
      </c>
    </row>
    <row r="18" spans="1:24" s="22" customFormat="1" ht="7.5" customHeight="1" x14ac:dyDescent="0.15">
      <c r="A18" s="13"/>
      <c r="B18" s="116"/>
      <c r="C18" s="165"/>
      <c r="D18" s="125" t="s">
        <v>10</v>
      </c>
      <c r="E18" s="126"/>
      <c r="F18" s="31">
        <f>SUM(F16:F17)</f>
        <v>25126</v>
      </c>
      <c r="G18" s="32">
        <f>SUM(G16:G17)</f>
        <v>3</v>
      </c>
      <c r="H18" s="33">
        <f t="shared" si="2"/>
        <v>25129</v>
      </c>
      <c r="I18" s="34">
        <f t="shared" ref="I18:K18" si="13">SUM(I16:I17)</f>
        <v>63829</v>
      </c>
      <c r="J18" s="34">
        <f t="shared" si="13"/>
        <v>413</v>
      </c>
      <c r="K18" s="31">
        <f t="shared" si="13"/>
        <v>726</v>
      </c>
      <c r="L18" s="33">
        <f t="shared" si="3"/>
        <v>89371</v>
      </c>
      <c r="M18" s="17"/>
      <c r="N18" s="116"/>
      <c r="O18" s="130" t="s">
        <v>40</v>
      </c>
      <c r="P18" s="124" t="s">
        <v>41</v>
      </c>
      <c r="Q18" s="123"/>
      <c r="R18" s="31">
        <v>150627</v>
      </c>
      <c r="S18" s="32">
        <v>27</v>
      </c>
      <c r="T18" s="33">
        <f t="shared" si="12"/>
        <v>150654</v>
      </c>
      <c r="U18" s="34">
        <v>476435</v>
      </c>
      <c r="V18" s="34">
        <v>2470</v>
      </c>
      <c r="W18" s="31">
        <v>4024</v>
      </c>
      <c r="X18" s="33">
        <f t="shared" si="1"/>
        <v>629559</v>
      </c>
    </row>
    <row r="19" spans="1:24" s="22" customFormat="1" ht="7.5" customHeight="1" x14ac:dyDescent="0.15">
      <c r="A19" s="13"/>
      <c r="B19" s="117"/>
      <c r="C19" s="112" t="s">
        <v>37</v>
      </c>
      <c r="D19" s="113"/>
      <c r="E19" s="114"/>
      <c r="F19" s="41">
        <f>SUM(F6:F8,F11,F14:F15,F18)</f>
        <v>265144</v>
      </c>
      <c r="G19" s="44">
        <f>SUM(G6:G8,G11,G14:G15,G18)</f>
        <v>25</v>
      </c>
      <c r="H19" s="43">
        <f t="shared" si="2"/>
        <v>265169</v>
      </c>
      <c r="I19" s="45">
        <f t="shared" ref="I19:K19" si="14">SUM(I6:I8,I11,I14:I15,I18)</f>
        <v>939621</v>
      </c>
      <c r="J19" s="45">
        <f t="shared" si="14"/>
        <v>6710</v>
      </c>
      <c r="K19" s="41">
        <f t="shared" si="14"/>
        <v>18269</v>
      </c>
      <c r="L19" s="43">
        <f t="shared" si="3"/>
        <v>1211500</v>
      </c>
      <c r="M19" s="17"/>
      <c r="N19" s="116"/>
      <c r="O19" s="131"/>
      <c r="P19" s="124" t="s">
        <v>42</v>
      </c>
      <c r="Q19" s="123"/>
      <c r="R19" s="31">
        <v>22572</v>
      </c>
      <c r="S19" s="32">
        <v>6</v>
      </c>
      <c r="T19" s="33">
        <f t="shared" si="12"/>
        <v>22578</v>
      </c>
      <c r="U19" s="34">
        <v>39521</v>
      </c>
      <c r="V19" s="34">
        <v>296</v>
      </c>
      <c r="W19" s="31">
        <v>290</v>
      </c>
      <c r="X19" s="33">
        <f t="shared" si="1"/>
        <v>62395</v>
      </c>
    </row>
    <row r="20" spans="1:24" s="22" customFormat="1" ht="7.5" customHeight="1" x14ac:dyDescent="0.15">
      <c r="A20" s="13"/>
      <c r="B20" s="115" t="s">
        <v>43</v>
      </c>
      <c r="C20" s="134" t="s">
        <v>44</v>
      </c>
      <c r="D20" s="133" t="s">
        <v>45</v>
      </c>
      <c r="E20" s="99" t="s">
        <v>46</v>
      </c>
      <c r="F20" s="31">
        <v>65969</v>
      </c>
      <c r="G20" s="32">
        <v>3</v>
      </c>
      <c r="H20" s="33">
        <f t="shared" si="2"/>
        <v>65972</v>
      </c>
      <c r="I20" s="34">
        <v>161218</v>
      </c>
      <c r="J20" s="34">
        <v>1215</v>
      </c>
      <c r="K20" s="31">
        <v>1382</v>
      </c>
      <c r="L20" s="33">
        <f t="shared" si="3"/>
        <v>228405</v>
      </c>
      <c r="M20" s="17"/>
      <c r="N20" s="116"/>
      <c r="O20" s="132"/>
      <c r="P20" s="124" t="s">
        <v>10</v>
      </c>
      <c r="Q20" s="123"/>
      <c r="R20" s="31">
        <f>SUM(R18:R19)</f>
        <v>173199</v>
      </c>
      <c r="S20" s="32">
        <f>SUM(S18:S19)</f>
        <v>33</v>
      </c>
      <c r="T20" s="33">
        <f t="shared" si="12"/>
        <v>173232</v>
      </c>
      <c r="U20" s="34">
        <f t="shared" ref="U20:W20" si="15">SUM(U18:U19)</f>
        <v>515956</v>
      </c>
      <c r="V20" s="34">
        <f t="shared" si="15"/>
        <v>2766</v>
      </c>
      <c r="W20" s="31">
        <f t="shared" si="15"/>
        <v>4314</v>
      </c>
      <c r="X20" s="33">
        <f t="shared" si="1"/>
        <v>691954</v>
      </c>
    </row>
    <row r="21" spans="1:24" s="22" customFormat="1" ht="7.5" customHeight="1" x14ac:dyDescent="0.15">
      <c r="A21" s="13"/>
      <c r="B21" s="116"/>
      <c r="C21" s="131"/>
      <c r="D21" s="153"/>
      <c r="E21" s="99" t="s">
        <v>47</v>
      </c>
      <c r="F21" s="31">
        <v>17528</v>
      </c>
      <c r="G21" s="32">
        <v>0</v>
      </c>
      <c r="H21" s="33">
        <f t="shared" si="2"/>
        <v>17528</v>
      </c>
      <c r="I21" s="34">
        <v>45026</v>
      </c>
      <c r="J21" s="34">
        <v>313</v>
      </c>
      <c r="K21" s="31">
        <v>329</v>
      </c>
      <c r="L21" s="33">
        <f t="shared" si="3"/>
        <v>62867</v>
      </c>
      <c r="M21" s="17"/>
      <c r="N21" s="116"/>
      <c r="O21" s="130" t="s">
        <v>48</v>
      </c>
      <c r="P21" s="124" t="s">
        <v>49</v>
      </c>
      <c r="Q21" s="123"/>
      <c r="R21" s="31">
        <v>76027</v>
      </c>
      <c r="S21" s="32">
        <v>17</v>
      </c>
      <c r="T21" s="33">
        <f t="shared" si="12"/>
        <v>76044</v>
      </c>
      <c r="U21" s="34">
        <v>269124</v>
      </c>
      <c r="V21" s="34">
        <v>1275</v>
      </c>
      <c r="W21" s="31">
        <v>2308</v>
      </c>
      <c r="X21" s="33">
        <f t="shared" si="1"/>
        <v>346443</v>
      </c>
    </row>
    <row r="22" spans="1:24" s="22" customFormat="1" ht="7.5" customHeight="1" x14ac:dyDescent="0.15">
      <c r="A22" s="13"/>
      <c r="B22" s="116"/>
      <c r="C22" s="131"/>
      <c r="D22" s="153"/>
      <c r="E22" s="99" t="s">
        <v>10</v>
      </c>
      <c r="F22" s="31">
        <f>SUM(F20:F21)</f>
        <v>83497</v>
      </c>
      <c r="G22" s="32">
        <f>SUM(G20:G21)</f>
        <v>3</v>
      </c>
      <c r="H22" s="33">
        <f t="shared" si="2"/>
        <v>83500</v>
      </c>
      <c r="I22" s="34">
        <f t="shared" ref="I22:K22" si="16">SUM(I20:I21)</f>
        <v>206244</v>
      </c>
      <c r="J22" s="34">
        <f t="shared" si="16"/>
        <v>1528</v>
      </c>
      <c r="K22" s="31">
        <f t="shared" si="16"/>
        <v>1711</v>
      </c>
      <c r="L22" s="33">
        <f t="shared" si="3"/>
        <v>291272</v>
      </c>
      <c r="M22" s="17"/>
      <c r="N22" s="116"/>
      <c r="O22" s="131"/>
      <c r="P22" s="124" t="s">
        <v>50</v>
      </c>
      <c r="Q22" s="123"/>
      <c r="R22" s="38">
        <v>102960</v>
      </c>
      <c r="S22" s="39">
        <v>16</v>
      </c>
      <c r="T22" s="46">
        <f t="shared" si="12"/>
        <v>102976</v>
      </c>
      <c r="U22" s="40">
        <v>366783</v>
      </c>
      <c r="V22" s="40">
        <v>1346</v>
      </c>
      <c r="W22" s="38">
        <v>3259</v>
      </c>
      <c r="X22" s="46">
        <f t="shared" si="1"/>
        <v>471105</v>
      </c>
    </row>
    <row r="23" spans="1:24" s="22" customFormat="1" ht="7.5" customHeight="1" x14ac:dyDescent="0.15">
      <c r="A23" s="13"/>
      <c r="B23" s="116"/>
      <c r="C23" s="132"/>
      <c r="D23" s="124" t="s">
        <v>51</v>
      </c>
      <c r="E23" s="123"/>
      <c r="F23" s="31">
        <v>51135</v>
      </c>
      <c r="G23" s="32">
        <v>0</v>
      </c>
      <c r="H23" s="33">
        <f t="shared" si="2"/>
        <v>51135</v>
      </c>
      <c r="I23" s="34">
        <v>119708</v>
      </c>
      <c r="J23" s="34">
        <v>858</v>
      </c>
      <c r="K23" s="31">
        <v>916</v>
      </c>
      <c r="L23" s="33">
        <f t="shared" si="3"/>
        <v>171701</v>
      </c>
      <c r="M23" s="17"/>
      <c r="N23" s="116"/>
      <c r="O23" s="131"/>
      <c r="P23" s="136" t="s">
        <v>52</v>
      </c>
      <c r="Q23" s="99" t="s">
        <v>52</v>
      </c>
      <c r="R23" s="38">
        <v>17367</v>
      </c>
      <c r="S23" s="39">
        <v>2</v>
      </c>
      <c r="T23" s="46">
        <f t="shared" si="12"/>
        <v>17369</v>
      </c>
      <c r="U23" s="40">
        <v>60896</v>
      </c>
      <c r="V23" s="40">
        <v>351</v>
      </c>
      <c r="W23" s="38">
        <v>690</v>
      </c>
      <c r="X23" s="46">
        <f t="shared" si="1"/>
        <v>78616</v>
      </c>
    </row>
    <row r="24" spans="1:24" s="22" customFormat="1" ht="7.5" customHeight="1" x14ac:dyDescent="0.15">
      <c r="A24" s="13"/>
      <c r="B24" s="116"/>
      <c r="C24" s="108" t="s">
        <v>53</v>
      </c>
      <c r="D24" s="145" t="s">
        <v>54</v>
      </c>
      <c r="E24" s="146"/>
      <c r="F24" s="31">
        <v>75930</v>
      </c>
      <c r="G24" s="32">
        <v>8</v>
      </c>
      <c r="H24" s="33">
        <f t="shared" si="2"/>
        <v>75938</v>
      </c>
      <c r="I24" s="34">
        <v>148153</v>
      </c>
      <c r="J24" s="34">
        <v>1010</v>
      </c>
      <c r="K24" s="31">
        <v>1210</v>
      </c>
      <c r="L24" s="33">
        <f t="shared" si="3"/>
        <v>225101</v>
      </c>
      <c r="M24" s="17"/>
      <c r="N24" s="116"/>
      <c r="O24" s="131"/>
      <c r="P24" s="142"/>
      <c r="Q24" s="99" t="s">
        <v>55</v>
      </c>
      <c r="R24" s="38">
        <v>37037</v>
      </c>
      <c r="S24" s="39">
        <v>4</v>
      </c>
      <c r="T24" s="46">
        <f t="shared" si="12"/>
        <v>37041</v>
      </c>
      <c r="U24" s="40">
        <v>92203</v>
      </c>
      <c r="V24" s="40">
        <v>583</v>
      </c>
      <c r="W24" s="38">
        <v>714</v>
      </c>
      <c r="X24" s="46">
        <f t="shared" si="1"/>
        <v>129827</v>
      </c>
    </row>
    <row r="25" spans="1:24" s="22" customFormat="1" ht="7.5" customHeight="1" x14ac:dyDescent="0.15">
      <c r="A25" s="13"/>
      <c r="B25" s="116"/>
      <c r="C25" s="108"/>
      <c r="D25" s="124" t="s">
        <v>56</v>
      </c>
      <c r="E25" s="123"/>
      <c r="F25" s="31">
        <v>31043</v>
      </c>
      <c r="G25" s="32">
        <v>1</v>
      </c>
      <c r="H25" s="33">
        <f t="shared" si="2"/>
        <v>31044</v>
      </c>
      <c r="I25" s="34">
        <v>98811</v>
      </c>
      <c r="J25" s="34">
        <v>579</v>
      </c>
      <c r="K25" s="31">
        <v>1139</v>
      </c>
      <c r="L25" s="33">
        <f t="shared" si="3"/>
        <v>130434</v>
      </c>
      <c r="M25" s="17"/>
      <c r="N25" s="116"/>
      <c r="O25" s="131"/>
      <c r="P25" s="142"/>
      <c r="Q25" s="99" t="s">
        <v>57</v>
      </c>
      <c r="R25" s="38">
        <v>42769</v>
      </c>
      <c r="S25" s="32">
        <v>10</v>
      </c>
      <c r="T25" s="33">
        <f t="shared" si="12"/>
        <v>42779</v>
      </c>
      <c r="U25" s="34">
        <v>143783</v>
      </c>
      <c r="V25" s="34">
        <v>722</v>
      </c>
      <c r="W25" s="31">
        <v>1108</v>
      </c>
      <c r="X25" s="33">
        <f t="shared" si="1"/>
        <v>187284</v>
      </c>
    </row>
    <row r="26" spans="1:24" s="22" customFormat="1" ht="7.5" customHeight="1" x14ac:dyDescent="0.15">
      <c r="A26" s="13"/>
      <c r="B26" s="116"/>
      <c r="C26" s="108"/>
      <c r="D26" s="124" t="s">
        <v>58</v>
      </c>
      <c r="E26" s="123"/>
      <c r="F26" s="31">
        <v>35484</v>
      </c>
      <c r="G26" s="32">
        <v>1</v>
      </c>
      <c r="H26" s="33">
        <f t="shared" si="2"/>
        <v>35485</v>
      </c>
      <c r="I26" s="34">
        <v>73299</v>
      </c>
      <c r="J26" s="34">
        <v>370</v>
      </c>
      <c r="K26" s="31">
        <v>453</v>
      </c>
      <c r="L26" s="33">
        <f t="shared" si="3"/>
        <v>109154</v>
      </c>
      <c r="M26" s="17"/>
      <c r="N26" s="116"/>
      <c r="O26" s="132"/>
      <c r="P26" s="143"/>
      <c r="Q26" s="99" t="s">
        <v>10</v>
      </c>
      <c r="R26" s="31">
        <f>SUM(R23:R25)</f>
        <v>97173</v>
      </c>
      <c r="S26" s="32">
        <f>SUM(S23:S25)</f>
        <v>16</v>
      </c>
      <c r="T26" s="46">
        <f t="shared" si="12"/>
        <v>97189</v>
      </c>
      <c r="U26" s="34">
        <f t="shared" ref="U26:W26" si="17">SUM(U23:U25)</f>
        <v>296882</v>
      </c>
      <c r="V26" s="34">
        <f t="shared" si="17"/>
        <v>1656</v>
      </c>
      <c r="W26" s="31">
        <f t="shared" si="17"/>
        <v>2512</v>
      </c>
      <c r="X26" s="46">
        <f t="shared" si="1"/>
        <v>395727</v>
      </c>
    </row>
    <row r="27" spans="1:24" s="22" customFormat="1" ht="7.5" customHeight="1" x14ac:dyDescent="0.15">
      <c r="A27" s="13"/>
      <c r="B27" s="116"/>
      <c r="C27" s="108"/>
      <c r="D27" s="148" t="s">
        <v>10</v>
      </c>
      <c r="E27" s="149"/>
      <c r="F27" s="47">
        <f>SUM(F24:F26)</f>
        <v>142457</v>
      </c>
      <c r="G27" s="32">
        <f>SUM(G24:G26)</f>
        <v>10</v>
      </c>
      <c r="H27" s="33">
        <f t="shared" si="2"/>
        <v>142467</v>
      </c>
      <c r="I27" s="34">
        <f>SUM(I24:I26)</f>
        <v>320263</v>
      </c>
      <c r="J27" s="34">
        <f>SUM(J24:J26)</f>
        <v>1959</v>
      </c>
      <c r="K27" s="31">
        <f>SUM(K24:K26)</f>
        <v>2802</v>
      </c>
      <c r="L27" s="33">
        <f>SUM(H27:J27)</f>
        <v>464689</v>
      </c>
      <c r="M27" s="17"/>
      <c r="N27" s="116"/>
      <c r="O27" s="130" t="s">
        <v>59</v>
      </c>
      <c r="P27" s="124" t="s">
        <v>60</v>
      </c>
      <c r="Q27" s="123"/>
      <c r="R27" s="31">
        <v>129737</v>
      </c>
      <c r="S27" s="32">
        <v>29</v>
      </c>
      <c r="T27" s="33">
        <f t="shared" si="12"/>
        <v>129766</v>
      </c>
      <c r="U27" s="34">
        <v>503355</v>
      </c>
      <c r="V27" s="34">
        <v>3599</v>
      </c>
      <c r="W27" s="31">
        <v>10334</v>
      </c>
      <c r="X27" s="46">
        <f t="shared" si="1"/>
        <v>636720</v>
      </c>
    </row>
    <row r="28" spans="1:24" s="22" customFormat="1" ht="7.5" customHeight="1" x14ac:dyDescent="0.15">
      <c r="A28" s="13"/>
      <c r="B28" s="116"/>
      <c r="C28" s="130" t="s">
        <v>61</v>
      </c>
      <c r="D28" s="124" t="s">
        <v>62</v>
      </c>
      <c r="E28" s="123"/>
      <c r="F28" s="31">
        <v>123445</v>
      </c>
      <c r="G28" s="32">
        <v>9</v>
      </c>
      <c r="H28" s="33">
        <f t="shared" si="2"/>
        <v>123454</v>
      </c>
      <c r="I28" s="34">
        <v>326985</v>
      </c>
      <c r="J28" s="34">
        <v>2663</v>
      </c>
      <c r="K28" s="31">
        <v>2829</v>
      </c>
      <c r="L28" s="33">
        <f t="shared" si="3"/>
        <v>453102</v>
      </c>
      <c r="M28" s="17"/>
      <c r="N28" s="116"/>
      <c r="O28" s="131"/>
      <c r="P28" s="124" t="s">
        <v>63</v>
      </c>
      <c r="Q28" s="123"/>
      <c r="R28" s="31">
        <v>66188</v>
      </c>
      <c r="S28" s="32">
        <v>9</v>
      </c>
      <c r="T28" s="33">
        <f t="shared" si="12"/>
        <v>66197</v>
      </c>
      <c r="U28" s="34">
        <v>185315</v>
      </c>
      <c r="V28" s="34">
        <v>776</v>
      </c>
      <c r="W28" s="31">
        <v>1620</v>
      </c>
      <c r="X28" s="46">
        <f t="shared" si="1"/>
        <v>252288</v>
      </c>
    </row>
    <row r="29" spans="1:24" s="22" customFormat="1" ht="7.5" customHeight="1" x14ac:dyDescent="0.15">
      <c r="A29" s="13"/>
      <c r="B29" s="116"/>
      <c r="C29" s="131"/>
      <c r="D29" s="124" t="s">
        <v>64</v>
      </c>
      <c r="E29" s="123"/>
      <c r="F29" s="31">
        <v>33929</v>
      </c>
      <c r="G29" s="32">
        <v>3</v>
      </c>
      <c r="H29" s="33">
        <f t="shared" si="2"/>
        <v>33932</v>
      </c>
      <c r="I29" s="34">
        <v>156146</v>
      </c>
      <c r="J29" s="34">
        <v>958</v>
      </c>
      <c r="K29" s="31">
        <v>3243</v>
      </c>
      <c r="L29" s="33">
        <f t="shared" si="3"/>
        <v>191036</v>
      </c>
      <c r="M29" s="17"/>
      <c r="N29" s="116"/>
      <c r="O29" s="131"/>
      <c r="P29" s="136" t="s">
        <v>65</v>
      </c>
      <c r="Q29" s="99" t="s">
        <v>65</v>
      </c>
      <c r="R29" s="31">
        <v>46353</v>
      </c>
      <c r="S29" s="32">
        <v>10</v>
      </c>
      <c r="T29" s="33">
        <f t="shared" si="12"/>
        <v>46363</v>
      </c>
      <c r="U29" s="34">
        <v>165839</v>
      </c>
      <c r="V29" s="34">
        <v>812</v>
      </c>
      <c r="W29" s="31">
        <v>2182</v>
      </c>
      <c r="X29" s="46">
        <f t="shared" si="1"/>
        <v>213014</v>
      </c>
    </row>
    <row r="30" spans="1:24" s="22" customFormat="1" ht="7.5" customHeight="1" x14ac:dyDescent="0.15">
      <c r="A30" s="13"/>
      <c r="B30" s="116"/>
      <c r="C30" s="132"/>
      <c r="D30" s="124" t="s">
        <v>10</v>
      </c>
      <c r="E30" s="123"/>
      <c r="F30" s="47">
        <f>SUM(F28:F29)</f>
        <v>157374</v>
      </c>
      <c r="G30" s="32">
        <f>SUM(G28:G29)</f>
        <v>12</v>
      </c>
      <c r="H30" s="33">
        <f t="shared" si="2"/>
        <v>157386</v>
      </c>
      <c r="I30" s="31">
        <f>SUM(I28:I29)</f>
        <v>483131</v>
      </c>
      <c r="J30" s="31">
        <f>SUM(J28:J29)</f>
        <v>3621</v>
      </c>
      <c r="K30" s="31">
        <f>SUM(K28:K29)</f>
        <v>6072</v>
      </c>
      <c r="L30" s="33">
        <f t="shared" si="3"/>
        <v>644138</v>
      </c>
      <c r="M30" s="17"/>
      <c r="N30" s="116"/>
      <c r="O30" s="131"/>
      <c r="P30" s="142"/>
      <c r="Q30" s="99" t="s">
        <v>66</v>
      </c>
      <c r="R30" s="31">
        <v>23444</v>
      </c>
      <c r="S30" s="32">
        <v>6</v>
      </c>
      <c r="T30" s="33">
        <f t="shared" si="12"/>
        <v>23450</v>
      </c>
      <c r="U30" s="34">
        <v>92095</v>
      </c>
      <c r="V30" s="34">
        <v>369</v>
      </c>
      <c r="W30" s="31">
        <v>1189</v>
      </c>
      <c r="X30" s="46">
        <f t="shared" si="1"/>
        <v>115914</v>
      </c>
    </row>
    <row r="31" spans="1:24" s="22" customFormat="1" ht="7.5" customHeight="1" x14ac:dyDescent="0.15">
      <c r="A31" s="13"/>
      <c r="B31" s="116"/>
      <c r="C31" s="121" t="s">
        <v>67</v>
      </c>
      <c r="D31" s="122"/>
      <c r="E31" s="123"/>
      <c r="F31" s="31">
        <v>119546</v>
      </c>
      <c r="G31" s="32">
        <v>6</v>
      </c>
      <c r="H31" s="33">
        <f t="shared" si="2"/>
        <v>119552</v>
      </c>
      <c r="I31" s="34">
        <v>250710</v>
      </c>
      <c r="J31" s="34">
        <v>1949</v>
      </c>
      <c r="K31" s="31">
        <v>2046</v>
      </c>
      <c r="L31" s="33">
        <f t="shared" si="3"/>
        <v>372211</v>
      </c>
      <c r="M31" s="17"/>
      <c r="N31" s="116"/>
      <c r="O31" s="131"/>
      <c r="P31" s="142"/>
      <c r="Q31" s="99" t="s">
        <v>68</v>
      </c>
      <c r="R31" s="47">
        <v>25491</v>
      </c>
      <c r="S31" s="32">
        <v>11</v>
      </c>
      <c r="T31" s="33">
        <f t="shared" si="12"/>
        <v>25502</v>
      </c>
      <c r="U31" s="31">
        <v>83383</v>
      </c>
      <c r="V31" s="31">
        <v>454</v>
      </c>
      <c r="W31" s="31">
        <v>965</v>
      </c>
      <c r="X31" s="33">
        <f t="shared" si="1"/>
        <v>109339</v>
      </c>
    </row>
    <row r="32" spans="1:24" s="22" customFormat="1" ht="7.5" customHeight="1" x14ac:dyDescent="0.15">
      <c r="A32" s="13"/>
      <c r="B32" s="116"/>
      <c r="C32" s="130" t="s">
        <v>69</v>
      </c>
      <c r="D32" s="124" t="s">
        <v>70</v>
      </c>
      <c r="E32" s="123"/>
      <c r="F32" s="31">
        <v>91907</v>
      </c>
      <c r="G32" s="32">
        <v>7</v>
      </c>
      <c r="H32" s="33">
        <f t="shared" si="2"/>
        <v>91914</v>
      </c>
      <c r="I32" s="34">
        <v>212571</v>
      </c>
      <c r="J32" s="34">
        <v>1594</v>
      </c>
      <c r="K32" s="31">
        <v>1681</v>
      </c>
      <c r="L32" s="33">
        <f t="shared" si="3"/>
        <v>306079</v>
      </c>
      <c r="M32" s="17"/>
      <c r="N32" s="116"/>
      <c r="O32" s="131"/>
      <c r="P32" s="143"/>
      <c r="Q32" s="99" t="s">
        <v>10</v>
      </c>
      <c r="R32" s="31">
        <f>SUM(R29:R31)</f>
        <v>95288</v>
      </c>
      <c r="S32" s="32">
        <f>SUM(S29:S31)</f>
        <v>27</v>
      </c>
      <c r="T32" s="33">
        <f t="shared" si="12"/>
        <v>95315</v>
      </c>
      <c r="U32" s="34">
        <f t="shared" ref="U32:W32" si="18">SUM(U29:U31)</f>
        <v>341317</v>
      </c>
      <c r="V32" s="34">
        <f t="shared" si="18"/>
        <v>1635</v>
      </c>
      <c r="W32" s="31">
        <f t="shared" si="18"/>
        <v>4336</v>
      </c>
      <c r="X32" s="46">
        <f t="shared" si="1"/>
        <v>438267</v>
      </c>
    </row>
    <row r="33" spans="1:24" s="22" customFormat="1" ht="7.5" customHeight="1" x14ac:dyDescent="0.15">
      <c r="A33" s="48"/>
      <c r="B33" s="116"/>
      <c r="C33" s="132"/>
      <c r="D33" s="124" t="s">
        <v>71</v>
      </c>
      <c r="E33" s="123"/>
      <c r="F33" s="31">
        <v>32464</v>
      </c>
      <c r="G33" s="32">
        <v>2</v>
      </c>
      <c r="H33" s="33">
        <f t="shared" si="2"/>
        <v>32466</v>
      </c>
      <c r="I33" s="34">
        <v>76049</v>
      </c>
      <c r="J33" s="34">
        <v>717</v>
      </c>
      <c r="K33" s="31">
        <v>419</v>
      </c>
      <c r="L33" s="33">
        <f t="shared" si="3"/>
        <v>109232</v>
      </c>
      <c r="M33" s="17"/>
      <c r="N33" s="116"/>
      <c r="O33" s="131"/>
      <c r="P33" s="136" t="s">
        <v>72</v>
      </c>
      <c r="Q33" s="99" t="s">
        <v>73</v>
      </c>
      <c r="R33" s="31">
        <v>42607</v>
      </c>
      <c r="S33" s="32">
        <v>12</v>
      </c>
      <c r="T33" s="33">
        <f t="shared" si="12"/>
        <v>42619</v>
      </c>
      <c r="U33" s="34">
        <v>189246</v>
      </c>
      <c r="V33" s="34">
        <v>1032</v>
      </c>
      <c r="W33" s="31">
        <v>2754</v>
      </c>
      <c r="X33" s="46">
        <f t="shared" si="1"/>
        <v>232897</v>
      </c>
    </row>
    <row r="34" spans="1:24" s="22" customFormat="1" ht="7.5" customHeight="1" x14ac:dyDescent="0.15">
      <c r="A34" s="49"/>
      <c r="B34" s="116"/>
      <c r="C34" s="130" t="s">
        <v>74</v>
      </c>
      <c r="D34" s="136" t="s">
        <v>75</v>
      </c>
      <c r="E34" s="99" t="s">
        <v>75</v>
      </c>
      <c r="F34" s="31">
        <v>82617</v>
      </c>
      <c r="G34" s="32">
        <v>4</v>
      </c>
      <c r="H34" s="33">
        <f t="shared" si="2"/>
        <v>82621</v>
      </c>
      <c r="I34" s="34">
        <v>194033</v>
      </c>
      <c r="J34" s="34">
        <v>1260</v>
      </c>
      <c r="K34" s="31">
        <v>1341</v>
      </c>
      <c r="L34" s="33">
        <f t="shared" si="3"/>
        <v>277914</v>
      </c>
      <c r="M34" s="17"/>
      <c r="N34" s="116"/>
      <c r="O34" s="131"/>
      <c r="P34" s="142"/>
      <c r="Q34" s="99" t="s">
        <v>76</v>
      </c>
      <c r="R34" s="31">
        <v>14160</v>
      </c>
      <c r="S34" s="32">
        <v>4</v>
      </c>
      <c r="T34" s="33">
        <f t="shared" si="12"/>
        <v>14164</v>
      </c>
      <c r="U34" s="34">
        <v>80451</v>
      </c>
      <c r="V34" s="34">
        <v>524</v>
      </c>
      <c r="W34" s="31">
        <v>1038</v>
      </c>
      <c r="X34" s="46">
        <f t="shared" si="1"/>
        <v>95139</v>
      </c>
    </row>
    <row r="35" spans="1:24" s="22" customFormat="1" ht="7.5" customHeight="1" x14ac:dyDescent="0.15">
      <c r="A35" s="49"/>
      <c r="B35" s="116"/>
      <c r="C35" s="131"/>
      <c r="D35" s="142"/>
      <c r="E35" s="99" t="s">
        <v>77</v>
      </c>
      <c r="F35" s="31">
        <v>34470</v>
      </c>
      <c r="G35" s="32">
        <v>2</v>
      </c>
      <c r="H35" s="33">
        <f t="shared" si="2"/>
        <v>34472</v>
      </c>
      <c r="I35" s="34">
        <v>61867</v>
      </c>
      <c r="J35" s="34">
        <v>792</v>
      </c>
      <c r="K35" s="31">
        <v>573</v>
      </c>
      <c r="L35" s="33">
        <f t="shared" si="3"/>
        <v>97131</v>
      </c>
      <c r="M35" s="17"/>
      <c r="N35" s="116"/>
      <c r="O35" s="131"/>
      <c r="P35" s="142"/>
      <c r="Q35" s="99" t="s">
        <v>78</v>
      </c>
      <c r="R35" s="31">
        <v>10822</v>
      </c>
      <c r="S35" s="32">
        <v>3</v>
      </c>
      <c r="T35" s="33">
        <f t="shared" si="12"/>
        <v>10825</v>
      </c>
      <c r="U35" s="34">
        <v>55881</v>
      </c>
      <c r="V35" s="34">
        <v>264</v>
      </c>
      <c r="W35" s="31">
        <v>684</v>
      </c>
      <c r="X35" s="33">
        <f t="shared" si="1"/>
        <v>66970</v>
      </c>
    </row>
    <row r="36" spans="1:24" s="22" customFormat="1" ht="7.5" customHeight="1" x14ac:dyDescent="0.15">
      <c r="A36" s="49"/>
      <c r="B36" s="116"/>
      <c r="C36" s="131"/>
      <c r="D36" s="142"/>
      <c r="E36" s="99" t="s">
        <v>79</v>
      </c>
      <c r="F36" s="31">
        <v>22774</v>
      </c>
      <c r="G36" s="32">
        <v>0</v>
      </c>
      <c r="H36" s="33">
        <f t="shared" si="2"/>
        <v>22774</v>
      </c>
      <c r="I36" s="34">
        <v>74966</v>
      </c>
      <c r="J36" s="34">
        <v>510</v>
      </c>
      <c r="K36" s="31">
        <v>924</v>
      </c>
      <c r="L36" s="33">
        <f t="shared" si="3"/>
        <v>98250</v>
      </c>
      <c r="M36" s="17"/>
      <c r="N36" s="116"/>
      <c r="O36" s="132"/>
      <c r="P36" s="143"/>
      <c r="Q36" s="99" t="s">
        <v>10</v>
      </c>
      <c r="R36" s="31">
        <f>SUM(R33:R35)</f>
        <v>67589</v>
      </c>
      <c r="S36" s="32">
        <f>SUM(S33:S35)</f>
        <v>19</v>
      </c>
      <c r="T36" s="33">
        <f t="shared" si="12"/>
        <v>67608</v>
      </c>
      <c r="U36" s="34">
        <f t="shared" ref="U36:W36" si="19">SUM(U33:U35)</f>
        <v>325578</v>
      </c>
      <c r="V36" s="34">
        <f t="shared" si="19"/>
        <v>1820</v>
      </c>
      <c r="W36" s="31">
        <f t="shared" si="19"/>
        <v>4476</v>
      </c>
      <c r="X36" s="46">
        <f t="shared" si="1"/>
        <v>395006</v>
      </c>
    </row>
    <row r="37" spans="1:24" s="22" customFormat="1" ht="7.5" customHeight="1" x14ac:dyDescent="0.15">
      <c r="A37" s="49"/>
      <c r="B37" s="116"/>
      <c r="C37" s="131"/>
      <c r="D37" s="142"/>
      <c r="E37" s="99" t="s">
        <v>80</v>
      </c>
      <c r="F37" s="47">
        <v>12060</v>
      </c>
      <c r="G37" s="32">
        <v>0</v>
      </c>
      <c r="H37" s="33">
        <f t="shared" si="2"/>
        <v>12060</v>
      </c>
      <c r="I37" s="47">
        <v>27764</v>
      </c>
      <c r="J37" s="47">
        <v>205</v>
      </c>
      <c r="K37" s="31">
        <v>224</v>
      </c>
      <c r="L37" s="33">
        <f t="shared" si="3"/>
        <v>40029</v>
      </c>
      <c r="M37" s="17"/>
      <c r="N37" s="116"/>
      <c r="O37" s="130" t="s">
        <v>81</v>
      </c>
      <c r="P37" s="124" t="s">
        <v>82</v>
      </c>
      <c r="Q37" s="123"/>
      <c r="R37" s="31">
        <v>101795</v>
      </c>
      <c r="S37" s="32">
        <v>8</v>
      </c>
      <c r="T37" s="33">
        <f t="shared" ref="T37:T39" si="20">SUM(R37:S37)</f>
        <v>101803</v>
      </c>
      <c r="U37" s="34">
        <v>270596</v>
      </c>
      <c r="V37" s="34">
        <v>1987</v>
      </c>
      <c r="W37" s="31">
        <v>2196</v>
      </c>
      <c r="X37" s="46">
        <f t="shared" si="1"/>
        <v>374386</v>
      </c>
    </row>
    <row r="38" spans="1:24" s="22" customFormat="1" ht="7.5" customHeight="1" x14ac:dyDescent="0.15">
      <c r="A38" s="49"/>
      <c r="B38" s="116"/>
      <c r="C38" s="131"/>
      <c r="D38" s="143"/>
      <c r="E38" s="99" t="s">
        <v>10</v>
      </c>
      <c r="F38" s="47">
        <f>SUM(F34:F37)</f>
        <v>151921</v>
      </c>
      <c r="G38" s="32">
        <f>SUM(G34:G37)</f>
        <v>6</v>
      </c>
      <c r="H38" s="33">
        <f t="shared" si="2"/>
        <v>151927</v>
      </c>
      <c r="I38" s="31">
        <f>SUM(I34:I37)</f>
        <v>358630</v>
      </c>
      <c r="J38" s="31">
        <f>SUM(J34:J37)</f>
        <v>2767</v>
      </c>
      <c r="K38" s="31">
        <f>SUM(K34:K37)</f>
        <v>3062</v>
      </c>
      <c r="L38" s="33">
        <f t="shared" si="3"/>
        <v>513324</v>
      </c>
      <c r="M38" s="17"/>
      <c r="N38" s="116"/>
      <c r="O38" s="131"/>
      <c r="P38" s="124" t="s">
        <v>83</v>
      </c>
      <c r="Q38" s="123"/>
      <c r="R38" s="31">
        <v>23408</v>
      </c>
      <c r="S38" s="32">
        <v>5</v>
      </c>
      <c r="T38" s="33">
        <f t="shared" si="20"/>
        <v>23413</v>
      </c>
      <c r="U38" s="34">
        <v>71839</v>
      </c>
      <c r="V38" s="34">
        <v>350</v>
      </c>
      <c r="W38" s="31">
        <v>646</v>
      </c>
      <c r="X38" s="46">
        <f t="shared" si="1"/>
        <v>95602</v>
      </c>
    </row>
    <row r="39" spans="1:24" s="22" customFormat="1" ht="7.5" customHeight="1" x14ac:dyDescent="0.15">
      <c r="A39" s="49"/>
      <c r="B39" s="116"/>
      <c r="C39" s="132"/>
      <c r="D39" s="124" t="s">
        <v>255</v>
      </c>
      <c r="E39" s="123"/>
      <c r="F39" s="31">
        <v>45626</v>
      </c>
      <c r="G39" s="32">
        <v>2</v>
      </c>
      <c r="H39" s="33">
        <f t="shared" si="2"/>
        <v>45628</v>
      </c>
      <c r="I39" s="34">
        <v>111553</v>
      </c>
      <c r="J39" s="34">
        <v>664</v>
      </c>
      <c r="K39" s="31">
        <v>835</v>
      </c>
      <c r="L39" s="33">
        <f t="shared" si="3"/>
        <v>157845</v>
      </c>
      <c r="M39" s="17"/>
      <c r="N39" s="116"/>
      <c r="O39" s="131"/>
      <c r="P39" s="124" t="s">
        <v>85</v>
      </c>
      <c r="Q39" s="123"/>
      <c r="R39" s="31">
        <v>28682</v>
      </c>
      <c r="S39" s="32">
        <v>1</v>
      </c>
      <c r="T39" s="33">
        <f t="shared" si="20"/>
        <v>28683</v>
      </c>
      <c r="U39" s="34">
        <v>71812</v>
      </c>
      <c r="V39" s="34">
        <v>599</v>
      </c>
      <c r="W39" s="31">
        <v>396</v>
      </c>
      <c r="X39" s="46">
        <f t="shared" si="1"/>
        <v>101094</v>
      </c>
    </row>
    <row r="40" spans="1:24" s="22" customFormat="1" ht="7.5" customHeight="1" x14ac:dyDescent="0.15">
      <c r="A40" s="49"/>
      <c r="B40" s="117"/>
      <c r="C40" s="112" t="s">
        <v>37</v>
      </c>
      <c r="D40" s="113"/>
      <c r="E40" s="114"/>
      <c r="F40" s="50">
        <f>SUM(F22:F23,F27,F30:F33,F38:F39)</f>
        <v>875927</v>
      </c>
      <c r="G40" s="44">
        <f>SUM(G22:G23,G27,G30:G33,G38:G39)</f>
        <v>48</v>
      </c>
      <c r="H40" s="43">
        <f t="shared" si="2"/>
        <v>875975</v>
      </c>
      <c r="I40" s="41">
        <f t="shared" ref="I40:K40" si="21">SUM(I22:I23,I27,I30:I33,I38:I39)</f>
        <v>2138859</v>
      </c>
      <c r="J40" s="41">
        <f t="shared" si="21"/>
        <v>15657</v>
      </c>
      <c r="K40" s="41">
        <f t="shared" si="21"/>
        <v>19544</v>
      </c>
      <c r="L40" s="51">
        <f t="shared" si="3"/>
        <v>3030491</v>
      </c>
      <c r="M40" s="17"/>
      <c r="N40" s="116"/>
      <c r="O40" s="131"/>
      <c r="P40" s="124" t="s">
        <v>86</v>
      </c>
      <c r="Q40" s="123"/>
      <c r="R40" s="38">
        <v>22738</v>
      </c>
      <c r="S40" s="39">
        <v>14</v>
      </c>
      <c r="T40" s="33">
        <f t="shared" si="12"/>
        <v>22752</v>
      </c>
      <c r="U40" s="40">
        <v>75259</v>
      </c>
      <c r="V40" s="40">
        <v>558</v>
      </c>
      <c r="W40" s="38">
        <v>879</v>
      </c>
      <c r="X40" s="46">
        <f t="shared" si="1"/>
        <v>98569</v>
      </c>
    </row>
    <row r="41" spans="1:24" s="22" customFormat="1" ht="7.5" customHeight="1" x14ac:dyDescent="0.15">
      <c r="A41" s="49"/>
      <c r="B41" s="150" t="s">
        <v>87</v>
      </c>
      <c r="C41" s="134" t="s">
        <v>88</v>
      </c>
      <c r="D41" s="135" t="s">
        <v>89</v>
      </c>
      <c r="E41" s="120"/>
      <c r="F41" s="31">
        <v>134251</v>
      </c>
      <c r="G41" s="32">
        <v>10</v>
      </c>
      <c r="H41" s="33">
        <f t="shared" si="2"/>
        <v>134261</v>
      </c>
      <c r="I41" s="34">
        <v>335125</v>
      </c>
      <c r="J41" s="34">
        <v>1772</v>
      </c>
      <c r="K41" s="31">
        <v>2759</v>
      </c>
      <c r="L41" s="33">
        <f t="shared" si="3"/>
        <v>471158</v>
      </c>
      <c r="M41" s="17"/>
      <c r="N41" s="116"/>
      <c r="O41" s="132"/>
      <c r="P41" s="124" t="s">
        <v>10</v>
      </c>
      <c r="Q41" s="123"/>
      <c r="R41" s="31">
        <f>SUM(R37:R40)</f>
        <v>176623</v>
      </c>
      <c r="S41" s="32">
        <f>SUM(S37:S40)</f>
        <v>28</v>
      </c>
      <c r="T41" s="33">
        <f t="shared" si="12"/>
        <v>176651</v>
      </c>
      <c r="U41" s="34">
        <f t="shared" ref="U41:W41" si="22">SUM(U37:U40)</f>
        <v>489506</v>
      </c>
      <c r="V41" s="34">
        <f t="shared" si="22"/>
        <v>3494</v>
      </c>
      <c r="W41" s="31">
        <f t="shared" si="22"/>
        <v>4117</v>
      </c>
      <c r="X41" s="33">
        <f t="shared" si="1"/>
        <v>669651</v>
      </c>
    </row>
    <row r="42" spans="1:24" s="22" customFormat="1" ht="7.5" customHeight="1" x14ac:dyDescent="0.15">
      <c r="A42" s="49"/>
      <c r="B42" s="151"/>
      <c r="C42" s="131"/>
      <c r="D42" s="136" t="s">
        <v>90</v>
      </c>
      <c r="E42" s="99" t="s">
        <v>91</v>
      </c>
      <c r="F42" s="31">
        <v>53654</v>
      </c>
      <c r="G42" s="32">
        <v>4</v>
      </c>
      <c r="H42" s="33">
        <f t="shared" si="2"/>
        <v>53658</v>
      </c>
      <c r="I42" s="34">
        <v>153724</v>
      </c>
      <c r="J42" s="34">
        <v>836</v>
      </c>
      <c r="K42" s="31">
        <v>1778</v>
      </c>
      <c r="L42" s="33">
        <f t="shared" si="3"/>
        <v>208218</v>
      </c>
      <c r="M42" s="17"/>
      <c r="N42" s="117"/>
      <c r="O42" s="112" t="s">
        <v>37</v>
      </c>
      <c r="P42" s="113"/>
      <c r="Q42" s="114"/>
      <c r="R42" s="41">
        <f>SUM(R17,R20:R22,R26:R28,R32,R36,R41)</f>
        <v>1063839</v>
      </c>
      <c r="S42" s="42">
        <f>SUM(S17,S20:S22,S26:S28,S32,S36,S41)</f>
        <v>198</v>
      </c>
      <c r="T42" s="43">
        <f t="shared" si="12"/>
        <v>1064037</v>
      </c>
      <c r="U42" s="41">
        <f t="shared" ref="U42:W42" si="23">SUM(U17,U20:U22,U26:U28,U32,U36,U41)</f>
        <v>3505028</v>
      </c>
      <c r="V42" s="41">
        <f t="shared" si="23"/>
        <v>19547</v>
      </c>
      <c r="W42" s="41">
        <f t="shared" si="23"/>
        <v>38667</v>
      </c>
      <c r="X42" s="43">
        <f t="shared" si="1"/>
        <v>4588612</v>
      </c>
    </row>
    <row r="43" spans="1:24" s="22" customFormat="1" ht="7.5" customHeight="1" x14ac:dyDescent="0.15">
      <c r="A43" s="49"/>
      <c r="B43" s="151"/>
      <c r="C43" s="131"/>
      <c r="D43" s="142"/>
      <c r="E43" s="99" t="s">
        <v>256</v>
      </c>
      <c r="F43" s="31">
        <v>83736</v>
      </c>
      <c r="G43" s="32">
        <v>8</v>
      </c>
      <c r="H43" s="33">
        <f t="shared" si="2"/>
        <v>83744</v>
      </c>
      <c r="I43" s="34">
        <v>214077</v>
      </c>
      <c r="J43" s="34">
        <v>950</v>
      </c>
      <c r="K43" s="31">
        <v>2050</v>
      </c>
      <c r="L43" s="33">
        <f t="shared" si="3"/>
        <v>298771</v>
      </c>
      <c r="M43" s="17"/>
      <c r="N43" s="115" t="s">
        <v>93</v>
      </c>
      <c r="O43" s="118" t="s">
        <v>94</v>
      </c>
      <c r="P43" s="119"/>
      <c r="Q43" s="120"/>
      <c r="R43" s="31">
        <v>116018</v>
      </c>
      <c r="S43" s="32">
        <v>13</v>
      </c>
      <c r="T43" s="33">
        <f t="shared" si="12"/>
        <v>116031</v>
      </c>
      <c r="U43" s="34">
        <v>359098</v>
      </c>
      <c r="V43" s="34">
        <v>2393</v>
      </c>
      <c r="W43" s="31">
        <v>3534</v>
      </c>
      <c r="X43" s="33">
        <f t="shared" si="1"/>
        <v>477522</v>
      </c>
    </row>
    <row r="44" spans="1:24" s="22" customFormat="1" ht="7.5" customHeight="1" x14ac:dyDescent="0.15">
      <c r="A44" s="49"/>
      <c r="B44" s="151"/>
      <c r="C44" s="132"/>
      <c r="D44" s="143"/>
      <c r="E44" s="99" t="s">
        <v>10</v>
      </c>
      <c r="F44" s="47">
        <f>SUM(F42:F43)</f>
        <v>137390</v>
      </c>
      <c r="G44" s="32">
        <f>SUM(G42:G43)</f>
        <v>12</v>
      </c>
      <c r="H44" s="33">
        <f t="shared" si="2"/>
        <v>137402</v>
      </c>
      <c r="I44" s="31">
        <f>SUM(I42:I43)</f>
        <v>367801</v>
      </c>
      <c r="J44" s="31">
        <f>SUM(J42:J43)</f>
        <v>1786</v>
      </c>
      <c r="K44" s="31">
        <f>SUM(K42:K43)</f>
        <v>3828</v>
      </c>
      <c r="L44" s="33">
        <f t="shared" si="3"/>
        <v>506989</v>
      </c>
      <c r="M44" s="17"/>
      <c r="N44" s="116"/>
      <c r="O44" s="121" t="s">
        <v>95</v>
      </c>
      <c r="P44" s="122"/>
      <c r="Q44" s="123"/>
      <c r="R44" s="31">
        <v>147215</v>
      </c>
      <c r="S44" s="32">
        <v>27</v>
      </c>
      <c r="T44" s="33">
        <f t="shared" si="12"/>
        <v>147242</v>
      </c>
      <c r="U44" s="34">
        <v>374574</v>
      </c>
      <c r="V44" s="34">
        <v>3644</v>
      </c>
      <c r="W44" s="31">
        <v>7574</v>
      </c>
      <c r="X44" s="33">
        <f t="shared" si="1"/>
        <v>525460</v>
      </c>
    </row>
    <row r="45" spans="1:24" s="22" customFormat="1" ht="7.5" customHeight="1" x14ac:dyDescent="0.15">
      <c r="A45" s="49"/>
      <c r="B45" s="151"/>
      <c r="C45" s="108" t="s">
        <v>96</v>
      </c>
      <c r="D45" s="133" t="s">
        <v>96</v>
      </c>
      <c r="E45" s="99" t="s">
        <v>97</v>
      </c>
      <c r="F45" s="31">
        <v>92988</v>
      </c>
      <c r="G45" s="32">
        <v>18</v>
      </c>
      <c r="H45" s="33">
        <f t="shared" si="2"/>
        <v>93006</v>
      </c>
      <c r="I45" s="34">
        <v>258236</v>
      </c>
      <c r="J45" s="34">
        <v>1442</v>
      </c>
      <c r="K45" s="31">
        <v>2371</v>
      </c>
      <c r="L45" s="33">
        <f t="shared" si="3"/>
        <v>352684</v>
      </c>
      <c r="M45" s="17"/>
      <c r="N45" s="116"/>
      <c r="O45" s="130" t="s">
        <v>98</v>
      </c>
      <c r="P45" s="124" t="s">
        <v>257</v>
      </c>
      <c r="Q45" s="123"/>
      <c r="R45" s="52">
        <v>84929</v>
      </c>
      <c r="S45" s="53">
        <v>16</v>
      </c>
      <c r="T45" s="54">
        <f t="shared" si="12"/>
        <v>84945</v>
      </c>
      <c r="U45" s="55">
        <v>136406</v>
      </c>
      <c r="V45" s="55">
        <v>3174</v>
      </c>
      <c r="W45" s="52">
        <v>10056</v>
      </c>
      <c r="X45" s="54">
        <f t="shared" si="1"/>
        <v>224525</v>
      </c>
    </row>
    <row r="46" spans="1:24" s="22" customFormat="1" ht="7.5" customHeight="1" x14ac:dyDescent="0.15">
      <c r="A46" s="49"/>
      <c r="B46" s="151"/>
      <c r="C46" s="108"/>
      <c r="D46" s="133"/>
      <c r="E46" s="99" t="s">
        <v>100</v>
      </c>
      <c r="F46" s="31">
        <v>24941</v>
      </c>
      <c r="G46" s="32">
        <v>5</v>
      </c>
      <c r="H46" s="33">
        <f t="shared" si="2"/>
        <v>24946</v>
      </c>
      <c r="I46" s="34">
        <v>59059</v>
      </c>
      <c r="J46" s="34">
        <v>313</v>
      </c>
      <c r="K46" s="31">
        <v>355</v>
      </c>
      <c r="L46" s="33">
        <f t="shared" si="3"/>
        <v>84318</v>
      </c>
      <c r="M46" s="17"/>
      <c r="N46" s="116"/>
      <c r="O46" s="131"/>
      <c r="P46" s="124" t="s">
        <v>101</v>
      </c>
      <c r="Q46" s="123"/>
      <c r="R46" s="31">
        <v>130431</v>
      </c>
      <c r="S46" s="32">
        <v>21</v>
      </c>
      <c r="T46" s="33">
        <f t="shared" si="12"/>
        <v>130452</v>
      </c>
      <c r="U46" s="34">
        <v>336661</v>
      </c>
      <c r="V46" s="34">
        <v>4094</v>
      </c>
      <c r="W46" s="31">
        <v>13603</v>
      </c>
      <c r="X46" s="33">
        <f t="shared" si="1"/>
        <v>471207</v>
      </c>
    </row>
    <row r="47" spans="1:24" s="22" customFormat="1" ht="7.5" customHeight="1" x14ac:dyDescent="0.15">
      <c r="A47" s="49"/>
      <c r="B47" s="151"/>
      <c r="C47" s="108"/>
      <c r="D47" s="133"/>
      <c r="E47" s="99" t="s">
        <v>10</v>
      </c>
      <c r="F47" s="47">
        <f>SUM(F45:F46)</f>
        <v>117929</v>
      </c>
      <c r="G47" s="32">
        <f>SUM(G45:G46)</f>
        <v>23</v>
      </c>
      <c r="H47" s="33">
        <f t="shared" si="2"/>
        <v>117952</v>
      </c>
      <c r="I47" s="31">
        <f>SUM(I45:I46)</f>
        <v>317295</v>
      </c>
      <c r="J47" s="31">
        <f>SUM(J45:J46)</f>
        <v>1755</v>
      </c>
      <c r="K47" s="31">
        <f>SUM(K45:K46)</f>
        <v>2726</v>
      </c>
      <c r="L47" s="33">
        <f t="shared" si="3"/>
        <v>437002</v>
      </c>
      <c r="M47" s="17"/>
      <c r="N47" s="116"/>
      <c r="O47" s="131"/>
      <c r="P47" s="136" t="s">
        <v>102</v>
      </c>
      <c r="Q47" s="99" t="s">
        <v>103</v>
      </c>
      <c r="R47" s="31">
        <v>85398</v>
      </c>
      <c r="S47" s="32">
        <v>17</v>
      </c>
      <c r="T47" s="33">
        <f t="shared" si="12"/>
        <v>85415</v>
      </c>
      <c r="U47" s="34">
        <v>284943</v>
      </c>
      <c r="V47" s="34">
        <v>2272</v>
      </c>
      <c r="W47" s="31">
        <v>4381</v>
      </c>
      <c r="X47" s="33">
        <f t="shared" si="1"/>
        <v>372630</v>
      </c>
    </row>
    <row r="48" spans="1:24" s="22" customFormat="1" ht="7.5" customHeight="1" x14ac:dyDescent="0.15">
      <c r="A48" s="49"/>
      <c r="B48" s="151"/>
      <c r="C48" s="108"/>
      <c r="D48" s="125" t="s">
        <v>258</v>
      </c>
      <c r="E48" s="126"/>
      <c r="F48" s="31">
        <v>44500</v>
      </c>
      <c r="G48" s="32">
        <v>2</v>
      </c>
      <c r="H48" s="33">
        <f t="shared" si="2"/>
        <v>44502</v>
      </c>
      <c r="I48" s="34">
        <v>156763</v>
      </c>
      <c r="J48" s="34">
        <v>786</v>
      </c>
      <c r="K48" s="31">
        <v>1243</v>
      </c>
      <c r="L48" s="33">
        <f t="shared" si="3"/>
        <v>202051</v>
      </c>
      <c r="M48" s="17"/>
      <c r="N48" s="116"/>
      <c r="O48" s="131"/>
      <c r="P48" s="142"/>
      <c r="Q48" s="99" t="s">
        <v>105</v>
      </c>
      <c r="R48" s="31">
        <v>37284</v>
      </c>
      <c r="S48" s="32">
        <v>7</v>
      </c>
      <c r="T48" s="33">
        <f t="shared" si="12"/>
        <v>37291</v>
      </c>
      <c r="U48" s="34">
        <v>109071</v>
      </c>
      <c r="V48" s="34">
        <v>977</v>
      </c>
      <c r="W48" s="31">
        <v>2524</v>
      </c>
      <c r="X48" s="33">
        <f t="shared" si="1"/>
        <v>147339</v>
      </c>
    </row>
    <row r="49" spans="1:24" s="22" customFormat="1" ht="7.5" customHeight="1" x14ac:dyDescent="0.15">
      <c r="A49" s="49"/>
      <c r="B49" s="151"/>
      <c r="C49" s="108" t="s">
        <v>106</v>
      </c>
      <c r="D49" s="145" t="s">
        <v>107</v>
      </c>
      <c r="E49" s="146"/>
      <c r="F49" s="31">
        <v>125724</v>
      </c>
      <c r="G49" s="32">
        <v>13</v>
      </c>
      <c r="H49" s="33">
        <f t="shared" si="2"/>
        <v>125737</v>
      </c>
      <c r="I49" s="34">
        <v>338818</v>
      </c>
      <c r="J49" s="34">
        <v>1986</v>
      </c>
      <c r="K49" s="31">
        <v>2505</v>
      </c>
      <c r="L49" s="33">
        <f t="shared" si="3"/>
        <v>466541</v>
      </c>
      <c r="M49" s="17"/>
      <c r="N49" s="116"/>
      <c r="O49" s="132"/>
      <c r="P49" s="143"/>
      <c r="Q49" s="99" t="s">
        <v>10</v>
      </c>
      <c r="R49" s="31">
        <f>SUM(R47:R48)</f>
        <v>122682</v>
      </c>
      <c r="S49" s="32">
        <f>SUM(S47:S48)</f>
        <v>24</v>
      </c>
      <c r="T49" s="33">
        <f t="shared" si="12"/>
        <v>122706</v>
      </c>
      <c r="U49" s="34">
        <f>SUM(U47:U48)</f>
        <v>394014</v>
      </c>
      <c r="V49" s="34">
        <f>SUM(V47:V48)</f>
        <v>3249</v>
      </c>
      <c r="W49" s="31">
        <f>SUM(W47:W48)</f>
        <v>6905</v>
      </c>
      <c r="X49" s="33">
        <f t="shared" si="1"/>
        <v>519969</v>
      </c>
    </row>
    <row r="50" spans="1:24" s="22" customFormat="1" ht="7.5" customHeight="1" x14ac:dyDescent="0.15">
      <c r="A50" s="49"/>
      <c r="B50" s="151"/>
      <c r="C50" s="108"/>
      <c r="D50" s="124" t="s">
        <v>108</v>
      </c>
      <c r="E50" s="123"/>
      <c r="F50" s="31">
        <v>35100</v>
      </c>
      <c r="G50" s="32">
        <v>10</v>
      </c>
      <c r="H50" s="33">
        <f t="shared" si="2"/>
        <v>35110</v>
      </c>
      <c r="I50" s="34">
        <v>104089</v>
      </c>
      <c r="J50" s="34">
        <v>617</v>
      </c>
      <c r="K50" s="31">
        <v>883</v>
      </c>
      <c r="L50" s="33">
        <f t="shared" si="3"/>
        <v>139816</v>
      </c>
      <c r="M50" s="17"/>
      <c r="N50" s="116"/>
      <c r="O50" s="147" t="s">
        <v>109</v>
      </c>
      <c r="P50" s="124" t="s">
        <v>110</v>
      </c>
      <c r="Q50" s="123"/>
      <c r="R50" s="31">
        <v>76170</v>
      </c>
      <c r="S50" s="32">
        <v>14</v>
      </c>
      <c r="T50" s="33">
        <f t="shared" si="12"/>
        <v>76184</v>
      </c>
      <c r="U50" s="34">
        <v>231852</v>
      </c>
      <c r="V50" s="34">
        <v>1919</v>
      </c>
      <c r="W50" s="31">
        <v>2815</v>
      </c>
      <c r="X50" s="33">
        <f t="shared" si="1"/>
        <v>309955</v>
      </c>
    </row>
    <row r="51" spans="1:24" s="22" customFormat="1" ht="7.5" customHeight="1" x14ac:dyDescent="0.15">
      <c r="A51" s="49"/>
      <c r="B51" s="151"/>
      <c r="C51" s="108"/>
      <c r="D51" s="124" t="s">
        <v>111</v>
      </c>
      <c r="E51" s="123"/>
      <c r="F51" s="47">
        <v>28381</v>
      </c>
      <c r="G51" s="32">
        <v>2</v>
      </c>
      <c r="H51" s="33">
        <f t="shared" si="2"/>
        <v>28383</v>
      </c>
      <c r="I51" s="47">
        <v>89684</v>
      </c>
      <c r="J51" s="47">
        <v>608</v>
      </c>
      <c r="K51" s="31">
        <v>863</v>
      </c>
      <c r="L51" s="33">
        <f t="shared" si="3"/>
        <v>118675</v>
      </c>
      <c r="M51" s="17"/>
      <c r="N51" s="116"/>
      <c r="O51" s="142"/>
      <c r="P51" s="124" t="s">
        <v>112</v>
      </c>
      <c r="Q51" s="123"/>
      <c r="R51" s="31">
        <v>11160</v>
      </c>
      <c r="S51" s="32">
        <v>4</v>
      </c>
      <c r="T51" s="33">
        <f t="shared" si="12"/>
        <v>11164</v>
      </c>
      <c r="U51" s="34">
        <v>39821</v>
      </c>
      <c r="V51" s="34">
        <v>234</v>
      </c>
      <c r="W51" s="31">
        <v>419</v>
      </c>
      <c r="X51" s="33">
        <f t="shared" ref="X51:X52" si="24">SUM(T51:V51)</f>
        <v>51219</v>
      </c>
    </row>
    <row r="52" spans="1:24" s="22" customFormat="1" ht="7.5" customHeight="1" x14ac:dyDescent="0.15">
      <c r="A52" s="49"/>
      <c r="B52" s="151"/>
      <c r="C52" s="108"/>
      <c r="D52" s="148" t="s">
        <v>10</v>
      </c>
      <c r="E52" s="149"/>
      <c r="F52" s="47">
        <f>SUM(F49:F51)</f>
        <v>189205</v>
      </c>
      <c r="G52" s="32">
        <f>SUM(G49:G51)</f>
        <v>25</v>
      </c>
      <c r="H52" s="33">
        <f t="shared" ref="H52:H98" si="25">SUM(F52:G52)</f>
        <v>189230</v>
      </c>
      <c r="I52" s="47">
        <f>SUM(I49:I51)</f>
        <v>532591</v>
      </c>
      <c r="J52" s="47">
        <f>SUM(J49:J51)</f>
        <v>3211</v>
      </c>
      <c r="K52" s="47">
        <f>SUM(K49:K51)</f>
        <v>4251</v>
      </c>
      <c r="L52" s="33">
        <f t="shared" ref="L52:L98" si="26">SUM(H52:J52)</f>
        <v>725032</v>
      </c>
      <c r="M52" s="17"/>
      <c r="N52" s="116"/>
      <c r="O52" s="143"/>
      <c r="P52" s="124" t="s">
        <v>10</v>
      </c>
      <c r="Q52" s="123"/>
      <c r="R52" s="31">
        <f>SUM(R50:R51)</f>
        <v>87330</v>
      </c>
      <c r="S52" s="32">
        <f>SUM(S50:S51)</f>
        <v>18</v>
      </c>
      <c r="T52" s="33">
        <f t="shared" si="12"/>
        <v>87348</v>
      </c>
      <c r="U52" s="34">
        <f t="shared" ref="U52:W52" si="27">SUM(U50:U51)</f>
        <v>271673</v>
      </c>
      <c r="V52" s="34">
        <f t="shared" si="27"/>
        <v>2153</v>
      </c>
      <c r="W52" s="31">
        <f t="shared" si="27"/>
        <v>3234</v>
      </c>
      <c r="X52" s="33">
        <f t="shared" si="24"/>
        <v>361174</v>
      </c>
    </row>
    <row r="53" spans="1:24" s="22" customFormat="1" ht="7.5" customHeight="1" x14ac:dyDescent="0.15">
      <c r="A53" s="49"/>
      <c r="B53" s="151"/>
      <c r="C53" s="130" t="s">
        <v>113</v>
      </c>
      <c r="D53" s="133" t="s">
        <v>114</v>
      </c>
      <c r="E53" s="99" t="s">
        <v>115</v>
      </c>
      <c r="F53" s="31">
        <v>63717</v>
      </c>
      <c r="G53" s="32">
        <v>13</v>
      </c>
      <c r="H53" s="33">
        <f t="shared" si="25"/>
        <v>63730</v>
      </c>
      <c r="I53" s="34">
        <v>231353</v>
      </c>
      <c r="J53" s="34">
        <v>1714</v>
      </c>
      <c r="K53" s="31">
        <v>6857</v>
      </c>
      <c r="L53" s="33">
        <f t="shared" si="26"/>
        <v>296797</v>
      </c>
      <c r="M53" s="17"/>
      <c r="N53" s="116"/>
      <c r="O53" s="121" t="s">
        <v>116</v>
      </c>
      <c r="P53" s="122"/>
      <c r="Q53" s="123"/>
      <c r="R53" s="31">
        <v>117974</v>
      </c>
      <c r="S53" s="32">
        <v>19</v>
      </c>
      <c r="T53" s="33">
        <f t="shared" si="12"/>
        <v>117993</v>
      </c>
      <c r="U53" s="34">
        <v>279148</v>
      </c>
      <c r="V53" s="34">
        <v>2548</v>
      </c>
      <c r="W53" s="31">
        <v>2103</v>
      </c>
      <c r="X53" s="33">
        <f t="shared" si="1"/>
        <v>399689</v>
      </c>
    </row>
    <row r="54" spans="1:24" s="22" customFormat="1" ht="7.5" customHeight="1" x14ac:dyDescent="0.15">
      <c r="A54" s="49"/>
      <c r="B54" s="151"/>
      <c r="C54" s="131"/>
      <c r="D54" s="133"/>
      <c r="E54" s="99" t="s">
        <v>117</v>
      </c>
      <c r="F54" s="31">
        <v>18356</v>
      </c>
      <c r="G54" s="32">
        <v>3</v>
      </c>
      <c r="H54" s="33">
        <f t="shared" si="25"/>
        <v>18359</v>
      </c>
      <c r="I54" s="34">
        <v>52211</v>
      </c>
      <c r="J54" s="34">
        <v>574</v>
      </c>
      <c r="K54" s="31">
        <v>2811</v>
      </c>
      <c r="L54" s="33">
        <f t="shared" si="26"/>
        <v>71144</v>
      </c>
      <c r="M54" s="17"/>
      <c r="N54" s="116"/>
      <c r="O54" s="130" t="s">
        <v>118</v>
      </c>
      <c r="P54" s="124" t="s">
        <v>119</v>
      </c>
      <c r="Q54" s="123"/>
      <c r="R54" s="31">
        <v>172556</v>
      </c>
      <c r="S54" s="32">
        <v>41</v>
      </c>
      <c r="T54" s="33">
        <f t="shared" si="12"/>
        <v>172597</v>
      </c>
      <c r="U54" s="34">
        <v>456904</v>
      </c>
      <c r="V54" s="34">
        <v>4184</v>
      </c>
      <c r="W54" s="31">
        <v>10856</v>
      </c>
      <c r="X54" s="33">
        <f t="shared" si="1"/>
        <v>633685</v>
      </c>
    </row>
    <row r="55" spans="1:24" s="22" customFormat="1" ht="7.5" customHeight="1" x14ac:dyDescent="0.15">
      <c r="A55" s="49"/>
      <c r="B55" s="151"/>
      <c r="C55" s="131"/>
      <c r="D55" s="133"/>
      <c r="E55" s="99" t="s">
        <v>10</v>
      </c>
      <c r="F55" s="47">
        <f>SUM(F53:F54)</f>
        <v>82073</v>
      </c>
      <c r="G55" s="32">
        <f>SUM(G53:G54)</f>
        <v>16</v>
      </c>
      <c r="H55" s="33">
        <f t="shared" si="25"/>
        <v>82089</v>
      </c>
      <c r="I55" s="47">
        <f>SUM(I53:I54)</f>
        <v>283564</v>
      </c>
      <c r="J55" s="47">
        <f>SUM(J53:J54)</f>
        <v>2288</v>
      </c>
      <c r="K55" s="47">
        <f>SUM(K53:K54)</f>
        <v>9668</v>
      </c>
      <c r="L55" s="33">
        <f t="shared" si="26"/>
        <v>367941</v>
      </c>
      <c r="M55" s="17"/>
      <c r="N55" s="116"/>
      <c r="O55" s="132"/>
      <c r="P55" s="124" t="s">
        <v>120</v>
      </c>
      <c r="Q55" s="123"/>
      <c r="R55" s="31">
        <v>123252</v>
      </c>
      <c r="S55" s="32">
        <v>32</v>
      </c>
      <c r="T55" s="33">
        <f t="shared" si="12"/>
        <v>123284</v>
      </c>
      <c r="U55" s="34">
        <v>357527</v>
      </c>
      <c r="V55" s="34">
        <v>2499</v>
      </c>
      <c r="W55" s="31">
        <v>2871</v>
      </c>
      <c r="X55" s="33">
        <f t="shared" si="1"/>
        <v>483310</v>
      </c>
    </row>
    <row r="56" spans="1:24" s="22" customFormat="1" ht="7.5" customHeight="1" x14ac:dyDescent="0.15">
      <c r="A56" s="49"/>
      <c r="B56" s="151"/>
      <c r="C56" s="131"/>
      <c r="D56" s="109" t="s">
        <v>121</v>
      </c>
      <c r="E56" s="99" t="s">
        <v>121</v>
      </c>
      <c r="F56" s="31">
        <v>44934</v>
      </c>
      <c r="G56" s="32">
        <v>8</v>
      </c>
      <c r="H56" s="33">
        <f t="shared" si="25"/>
        <v>44942</v>
      </c>
      <c r="I56" s="34">
        <v>167413</v>
      </c>
      <c r="J56" s="34">
        <v>1167</v>
      </c>
      <c r="K56" s="31">
        <v>4426</v>
      </c>
      <c r="L56" s="33">
        <f t="shared" si="26"/>
        <v>213522</v>
      </c>
      <c r="M56" s="17"/>
      <c r="N56" s="117"/>
      <c r="O56" s="112" t="s">
        <v>37</v>
      </c>
      <c r="P56" s="113"/>
      <c r="Q56" s="114"/>
      <c r="R56" s="41">
        <f>SUM(R43:R46,R52:R55,R49)</f>
        <v>1102387</v>
      </c>
      <c r="S56" s="42">
        <f>SUM(S43:S46,S52:S55,S49)</f>
        <v>211</v>
      </c>
      <c r="T56" s="43">
        <f t="shared" si="12"/>
        <v>1102598</v>
      </c>
      <c r="U56" s="41">
        <f t="shared" ref="U56:W56" si="28">SUM(U43:U46,U52:U55,U49)</f>
        <v>2966005</v>
      </c>
      <c r="V56" s="41">
        <f t="shared" si="28"/>
        <v>27938</v>
      </c>
      <c r="W56" s="41">
        <f t="shared" si="28"/>
        <v>60736</v>
      </c>
      <c r="X56" s="43">
        <f t="shared" si="1"/>
        <v>4096541</v>
      </c>
    </row>
    <row r="57" spans="1:24" s="22" customFormat="1" ht="7.5" customHeight="1" x14ac:dyDescent="0.15">
      <c r="A57" s="49"/>
      <c r="B57" s="151"/>
      <c r="C57" s="131"/>
      <c r="D57" s="110"/>
      <c r="E57" s="99" t="s">
        <v>122</v>
      </c>
      <c r="F57" s="31">
        <v>11428</v>
      </c>
      <c r="G57" s="32">
        <v>3</v>
      </c>
      <c r="H57" s="33">
        <f t="shared" si="25"/>
        <v>11431</v>
      </c>
      <c r="I57" s="34">
        <v>40474</v>
      </c>
      <c r="J57" s="34">
        <v>407</v>
      </c>
      <c r="K57" s="31">
        <v>1750</v>
      </c>
      <c r="L57" s="33">
        <f t="shared" si="26"/>
        <v>52312</v>
      </c>
      <c r="M57" s="17"/>
      <c r="N57" s="115" t="s">
        <v>123</v>
      </c>
      <c r="O57" s="118" t="s">
        <v>124</v>
      </c>
      <c r="P57" s="119"/>
      <c r="Q57" s="120"/>
      <c r="R57" s="31">
        <v>74806</v>
      </c>
      <c r="S57" s="32">
        <v>4</v>
      </c>
      <c r="T57" s="33">
        <f t="shared" si="12"/>
        <v>74810</v>
      </c>
      <c r="U57" s="34">
        <v>167801</v>
      </c>
      <c r="V57" s="34">
        <v>956</v>
      </c>
      <c r="W57" s="31">
        <v>1234</v>
      </c>
      <c r="X57" s="33">
        <f t="shared" si="1"/>
        <v>243567</v>
      </c>
    </row>
    <row r="58" spans="1:24" s="22" customFormat="1" ht="7.5" customHeight="1" x14ac:dyDescent="0.15">
      <c r="A58" s="49"/>
      <c r="B58" s="151"/>
      <c r="C58" s="131"/>
      <c r="D58" s="111"/>
      <c r="E58" s="99" t="s">
        <v>10</v>
      </c>
      <c r="F58" s="47">
        <f>SUM(F56:F57)</f>
        <v>56362</v>
      </c>
      <c r="G58" s="32">
        <f>SUM(G56:G57)</f>
        <v>11</v>
      </c>
      <c r="H58" s="33">
        <f t="shared" si="25"/>
        <v>56373</v>
      </c>
      <c r="I58" s="47">
        <f>SUM(I56:I57)</f>
        <v>207887</v>
      </c>
      <c r="J58" s="47">
        <f>SUM(J56:J57)</f>
        <v>1574</v>
      </c>
      <c r="K58" s="47">
        <f>SUM(K56:K57)</f>
        <v>6176</v>
      </c>
      <c r="L58" s="33">
        <f t="shared" si="26"/>
        <v>265834</v>
      </c>
      <c r="M58" s="17"/>
      <c r="N58" s="116"/>
      <c r="O58" s="144" t="s">
        <v>125</v>
      </c>
      <c r="P58" s="124" t="s">
        <v>126</v>
      </c>
      <c r="Q58" s="123"/>
      <c r="R58" s="31">
        <v>64729</v>
      </c>
      <c r="S58" s="32">
        <v>3</v>
      </c>
      <c r="T58" s="33">
        <f t="shared" si="12"/>
        <v>64732</v>
      </c>
      <c r="U58" s="34">
        <v>141239</v>
      </c>
      <c r="V58" s="34">
        <v>1141</v>
      </c>
      <c r="W58" s="31">
        <v>1183</v>
      </c>
      <c r="X58" s="33">
        <f t="shared" si="1"/>
        <v>207112</v>
      </c>
    </row>
    <row r="59" spans="1:24" ht="7.5" customHeight="1" x14ac:dyDescent="0.15">
      <c r="A59" s="49"/>
      <c r="B59" s="151"/>
      <c r="C59" s="131"/>
      <c r="D59" s="133" t="s">
        <v>127</v>
      </c>
      <c r="E59" s="99" t="s">
        <v>128</v>
      </c>
      <c r="F59" s="31">
        <v>56641</v>
      </c>
      <c r="G59" s="32">
        <v>18</v>
      </c>
      <c r="H59" s="33">
        <f t="shared" si="25"/>
        <v>56659</v>
      </c>
      <c r="I59" s="34">
        <v>198747</v>
      </c>
      <c r="J59" s="34">
        <v>1238</v>
      </c>
      <c r="K59" s="31">
        <v>5623</v>
      </c>
      <c r="L59" s="33">
        <f t="shared" si="26"/>
        <v>256644</v>
      </c>
      <c r="M59" s="17"/>
      <c r="N59" s="116"/>
      <c r="O59" s="131"/>
      <c r="P59" s="124" t="s">
        <v>129</v>
      </c>
      <c r="Q59" s="123"/>
      <c r="R59" s="38">
        <v>24132</v>
      </c>
      <c r="S59" s="39">
        <v>0</v>
      </c>
      <c r="T59" s="33">
        <f>SUM(R59:S59)</f>
        <v>24132</v>
      </c>
      <c r="U59" s="40">
        <v>61013</v>
      </c>
      <c r="V59" s="40">
        <v>427</v>
      </c>
      <c r="W59" s="38">
        <v>381</v>
      </c>
      <c r="X59" s="46">
        <f>SUM(T59:V59)</f>
        <v>85572</v>
      </c>
    </row>
    <row r="60" spans="1:24" ht="7.5" customHeight="1" x14ac:dyDescent="0.15">
      <c r="A60" s="49"/>
      <c r="B60" s="151"/>
      <c r="C60" s="131"/>
      <c r="D60" s="133"/>
      <c r="E60" s="99" t="s">
        <v>130</v>
      </c>
      <c r="F60" s="31">
        <v>25747</v>
      </c>
      <c r="G60" s="32">
        <v>6</v>
      </c>
      <c r="H60" s="33">
        <f t="shared" si="25"/>
        <v>25753</v>
      </c>
      <c r="I60" s="34">
        <v>101584</v>
      </c>
      <c r="J60" s="34">
        <v>456</v>
      </c>
      <c r="K60" s="31">
        <v>1753</v>
      </c>
      <c r="L60" s="33">
        <f t="shared" si="26"/>
        <v>127793</v>
      </c>
      <c r="M60" s="17"/>
      <c r="N60" s="116"/>
      <c r="O60" s="132"/>
      <c r="P60" s="124" t="s">
        <v>10</v>
      </c>
      <c r="Q60" s="123"/>
      <c r="R60" s="38">
        <f>SUM(R58:R59)</f>
        <v>88861</v>
      </c>
      <c r="S60" s="39">
        <f>SUM(S58:S59)</f>
        <v>3</v>
      </c>
      <c r="T60" s="33">
        <f>SUM(R60:S60)</f>
        <v>88864</v>
      </c>
      <c r="U60" s="40">
        <f t="shared" ref="U60:W60" si="29">SUM(U58:U59)</f>
        <v>202252</v>
      </c>
      <c r="V60" s="40">
        <f t="shared" si="29"/>
        <v>1568</v>
      </c>
      <c r="W60" s="38">
        <f t="shared" si="29"/>
        <v>1564</v>
      </c>
      <c r="X60" s="46">
        <f>SUM(T60:V60)</f>
        <v>292684</v>
      </c>
    </row>
    <row r="61" spans="1:24" ht="7.5" customHeight="1" x14ac:dyDescent="0.15">
      <c r="A61" s="49"/>
      <c r="B61" s="151"/>
      <c r="C61" s="131"/>
      <c r="D61" s="133"/>
      <c r="E61" s="99" t="s">
        <v>10</v>
      </c>
      <c r="F61" s="47">
        <f>SUM(F59:F60)</f>
        <v>82388</v>
      </c>
      <c r="G61" s="32">
        <f>SUM(G59:G60)</f>
        <v>24</v>
      </c>
      <c r="H61" s="33">
        <f t="shared" si="25"/>
        <v>82412</v>
      </c>
      <c r="I61" s="31">
        <f>SUM(I59:I60)</f>
        <v>300331</v>
      </c>
      <c r="J61" s="31">
        <f>SUM(J59:J60)</f>
        <v>1694</v>
      </c>
      <c r="K61" s="31">
        <f>SUM(K59:K60)</f>
        <v>7376</v>
      </c>
      <c r="L61" s="33">
        <f t="shared" si="26"/>
        <v>384437</v>
      </c>
      <c r="M61" s="17"/>
      <c r="N61" s="116"/>
      <c r="O61" s="130" t="s">
        <v>131</v>
      </c>
      <c r="P61" s="124" t="s">
        <v>132</v>
      </c>
      <c r="Q61" s="123"/>
      <c r="R61" s="38">
        <v>138263</v>
      </c>
      <c r="S61" s="39">
        <v>33</v>
      </c>
      <c r="T61" s="33">
        <f>SUM(R61:S61)</f>
        <v>138296</v>
      </c>
      <c r="U61" s="40">
        <v>346983</v>
      </c>
      <c r="V61" s="40">
        <v>2415</v>
      </c>
      <c r="W61" s="38">
        <v>3646</v>
      </c>
      <c r="X61" s="46">
        <f>SUM(T61:V61)</f>
        <v>487694</v>
      </c>
    </row>
    <row r="62" spans="1:24" ht="7.5" customHeight="1" x14ac:dyDescent="0.15">
      <c r="A62" s="49"/>
      <c r="B62" s="151"/>
      <c r="C62" s="132"/>
      <c r="D62" s="125" t="s">
        <v>133</v>
      </c>
      <c r="E62" s="126"/>
      <c r="F62" s="31">
        <v>100429</v>
      </c>
      <c r="G62" s="32">
        <v>17</v>
      </c>
      <c r="H62" s="33">
        <f t="shared" si="25"/>
        <v>100446</v>
      </c>
      <c r="I62" s="34">
        <v>312144</v>
      </c>
      <c r="J62" s="34">
        <v>1590</v>
      </c>
      <c r="K62" s="31">
        <v>2973</v>
      </c>
      <c r="L62" s="33">
        <f t="shared" si="26"/>
        <v>414180</v>
      </c>
      <c r="M62" s="17"/>
      <c r="N62" s="116"/>
      <c r="O62" s="131"/>
      <c r="P62" s="124" t="s">
        <v>134</v>
      </c>
      <c r="Q62" s="123"/>
      <c r="R62" s="38">
        <v>57710</v>
      </c>
      <c r="S62" s="39">
        <v>12</v>
      </c>
      <c r="T62" s="33">
        <f>SUM(R62:S62)</f>
        <v>57722</v>
      </c>
      <c r="U62" s="40">
        <v>189699</v>
      </c>
      <c r="V62" s="40">
        <v>910</v>
      </c>
      <c r="W62" s="38">
        <v>1383</v>
      </c>
      <c r="X62" s="46">
        <f>SUM(T62:V62)</f>
        <v>248331</v>
      </c>
    </row>
    <row r="63" spans="1:24" ht="7.5" customHeight="1" x14ac:dyDescent="0.15">
      <c r="A63" s="49"/>
      <c r="B63" s="151"/>
      <c r="C63" s="130" t="s">
        <v>135</v>
      </c>
      <c r="D63" s="136" t="s">
        <v>136</v>
      </c>
      <c r="E63" s="98" t="s">
        <v>137</v>
      </c>
      <c r="F63" s="31">
        <v>97913</v>
      </c>
      <c r="G63" s="32">
        <v>15</v>
      </c>
      <c r="H63" s="33">
        <f t="shared" si="25"/>
        <v>97928</v>
      </c>
      <c r="I63" s="34">
        <v>279363</v>
      </c>
      <c r="J63" s="34">
        <v>1650</v>
      </c>
      <c r="K63" s="31">
        <v>5448</v>
      </c>
      <c r="L63" s="33">
        <f t="shared" si="26"/>
        <v>378941</v>
      </c>
      <c r="M63" s="17"/>
      <c r="N63" s="116"/>
      <c r="O63" s="132"/>
      <c r="P63" s="124" t="s">
        <v>10</v>
      </c>
      <c r="Q63" s="123"/>
      <c r="R63" s="31">
        <f>SUM(R61:R62)</f>
        <v>195973</v>
      </c>
      <c r="S63" s="32">
        <f>SUM(S61:S62)</f>
        <v>45</v>
      </c>
      <c r="T63" s="33">
        <f t="shared" si="12"/>
        <v>196018</v>
      </c>
      <c r="U63" s="34">
        <f t="shared" ref="U63:W63" si="30">SUM(U61:U62)</f>
        <v>536682</v>
      </c>
      <c r="V63" s="34">
        <f t="shared" si="30"/>
        <v>3325</v>
      </c>
      <c r="W63" s="31">
        <f t="shared" si="30"/>
        <v>5029</v>
      </c>
      <c r="X63" s="33">
        <f t="shared" si="1"/>
        <v>736025</v>
      </c>
    </row>
    <row r="64" spans="1:24" ht="7.5" customHeight="1" x14ac:dyDescent="0.15">
      <c r="A64" s="49"/>
      <c r="B64" s="151"/>
      <c r="C64" s="131"/>
      <c r="D64" s="137"/>
      <c r="E64" s="98" t="s">
        <v>138</v>
      </c>
      <c r="F64" s="31">
        <v>32687</v>
      </c>
      <c r="G64" s="32">
        <v>1</v>
      </c>
      <c r="H64" s="33">
        <f t="shared" si="25"/>
        <v>32688</v>
      </c>
      <c r="I64" s="34">
        <v>70550</v>
      </c>
      <c r="J64" s="34">
        <v>396</v>
      </c>
      <c r="K64" s="31">
        <v>1128</v>
      </c>
      <c r="L64" s="33">
        <f t="shared" si="26"/>
        <v>103634</v>
      </c>
      <c r="M64" s="17"/>
      <c r="N64" s="116"/>
      <c r="O64" s="130" t="s">
        <v>139</v>
      </c>
      <c r="P64" s="124" t="s">
        <v>123</v>
      </c>
      <c r="Q64" s="123"/>
      <c r="R64" s="31">
        <v>126883</v>
      </c>
      <c r="S64" s="32">
        <v>23</v>
      </c>
      <c r="T64" s="33">
        <f t="shared" si="12"/>
        <v>126906</v>
      </c>
      <c r="U64" s="34">
        <v>404875</v>
      </c>
      <c r="V64" s="34">
        <v>2400</v>
      </c>
      <c r="W64" s="31">
        <v>6090</v>
      </c>
      <c r="X64" s="46">
        <f t="shared" si="1"/>
        <v>534181</v>
      </c>
    </row>
    <row r="65" spans="1:24" ht="7.5" customHeight="1" x14ac:dyDescent="0.15">
      <c r="A65" s="49"/>
      <c r="B65" s="151"/>
      <c r="C65" s="131"/>
      <c r="D65" s="137"/>
      <c r="E65" s="99" t="s">
        <v>10</v>
      </c>
      <c r="F65" s="47">
        <f>SUM(F63:F64)</f>
        <v>130600</v>
      </c>
      <c r="G65" s="32">
        <f>SUM(G63:G64)</f>
        <v>16</v>
      </c>
      <c r="H65" s="33">
        <f t="shared" si="25"/>
        <v>130616</v>
      </c>
      <c r="I65" s="31">
        <f>SUM(I63:I64)</f>
        <v>349913</v>
      </c>
      <c r="J65" s="31">
        <f>SUM(J63:J64)</f>
        <v>2046</v>
      </c>
      <c r="K65" s="31">
        <f>SUM(K63:K64)</f>
        <v>6576</v>
      </c>
      <c r="L65" s="33">
        <f t="shared" si="26"/>
        <v>482575</v>
      </c>
      <c r="M65" s="17"/>
      <c r="N65" s="116"/>
      <c r="O65" s="132"/>
      <c r="P65" s="124" t="s">
        <v>140</v>
      </c>
      <c r="Q65" s="123"/>
      <c r="R65" s="31">
        <v>76075</v>
      </c>
      <c r="S65" s="32">
        <v>13</v>
      </c>
      <c r="T65" s="33">
        <f t="shared" si="12"/>
        <v>76088</v>
      </c>
      <c r="U65" s="34">
        <v>229226</v>
      </c>
      <c r="V65" s="34">
        <v>1224</v>
      </c>
      <c r="W65" s="31">
        <v>1866</v>
      </c>
      <c r="X65" s="33">
        <f t="shared" si="1"/>
        <v>306538</v>
      </c>
    </row>
    <row r="66" spans="1:24" ht="7.5" customHeight="1" x14ac:dyDescent="0.15">
      <c r="A66" s="49"/>
      <c r="B66" s="151"/>
      <c r="C66" s="131"/>
      <c r="D66" s="136" t="s">
        <v>141</v>
      </c>
      <c r="E66" s="99" t="s">
        <v>142</v>
      </c>
      <c r="F66" s="31">
        <v>24078</v>
      </c>
      <c r="G66" s="32">
        <v>2</v>
      </c>
      <c r="H66" s="33">
        <f t="shared" ref="H66:H72" si="31">SUM(F66:G66)</f>
        <v>24080</v>
      </c>
      <c r="I66" s="34">
        <v>87245</v>
      </c>
      <c r="J66" s="34">
        <v>536</v>
      </c>
      <c r="K66" s="31">
        <v>2276</v>
      </c>
      <c r="L66" s="33">
        <f t="shared" ref="L66:L72" si="32">SUM(H66:J66)</f>
        <v>111861</v>
      </c>
      <c r="M66" s="17"/>
      <c r="N66" s="116"/>
      <c r="O66" s="130" t="s">
        <v>143</v>
      </c>
      <c r="P66" s="124" t="s">
        <v>144</v>
      </c>
      <c r="Q66" s="123"/>
      <c r="R66" s="31">
        <v>107722</v>
      </c>
      <c r="S66" s="32">
        <v>12</v>
      </c>
      <c r="T66" s="33">
        <f t="shared" si="12"/>
        <v>107734</v>
      </c>
      <c r="U66" s="34">
        <v>300773</v>
      </c>
      <c r="V66" s="34">
        <v>1644</v>
      </c>
      <c r="W66" s="31">
        <v>2110</v>
      </c>
      <c r="X66" s="33">
        <f t="shared" si="1"/>
        <v>410151</v>
      </c>
    </row>
    <row r="67" spans="1:24" ht="7.5" customHeight="1" x14ac:dyDescent="0.15">
      <c r="A67" s="49"/>
      <c r="B67" s="151"/>
      <c r="C67" s="131"/>
      <c r="D67" s="142"/>
      <c r="E67" s="99" t="s">
        <v>145</v>
      </c>
      <c r="F67" s="31">
        <v>10222</v>
      </c>
      <c r="G67" s="32">
        <v>1</v>
      </c>
      <c r="H67" s="33">
        <f t="shared" si="31"/>
        <v>10223</v>
      </c>
      <c r="I67" s="34">
        <v>26442</v>
      </c>
      <c r="J67" s="34">
        <v>243</v>
      </c>
      <c r="K67" s="31">
        <v>1748</v>
      </c>
      <c r="L67" s="33">
        <f t="shared" si="32"/>
        <v>36908</v>
      </c>
      <c r="M67" s="17"/>
      <c r="N67" s="116"/>
      <c r="O67" s="131"/>
      <c r="P67" s="124" t="s">
        <v>146</v>
      </c>
      <c r="Q67" s="123"/>
      <c r="R67" s="38">
        <v>20482</v>
      </c>
      <c r="S67" s="39">
        <v>0</v>
      </c>
      <c r="T67" s="33">
        <f t="shared" si="12"/>
        <v>20482</v>
      </c>
      <c r="U67" s="40">
        <v>66779</v>
      </c>
      <c r="V67" s="40">
        <v>368</v>
      </c>
      <c r="W67" s="38">
        <v>577</v>
      </c>
      <c r="X67" s="33">
        <f t="shared" si="1"/>
        <v>87629</v>
      </c>
    </row>
    <row r="68" spans="1:24" ht="7.5" customHeight="1" x14ac:dyDescent="0.15">
      <c r="A68" s="49"/>
      <c r="B68" s="151"/>
      <c r="C68" s="131"/>
      <c r="D68" s="142"/>
      <c r="E68" s="99" t="s">
        <v>147</v>
      </c>
      <c r="F68" s="31">
        <v>15172</v>
      </c>
      <c r="G68" s="32">
        <v>0</v>
      </c>
      <c r="H68" s="33">
        <f t="shared" si="31"/>
        <v>15172</v>
      </c>
      <c r="I68" s="34">
        <v>51562</v>
      </c>
      <c r="J68" s="34">
        <v>471</v>
      </c>
      <c r="K68" s="31">
        <v>2189</v>
      </c>
      <c r="L68" s="33">
        <f t="shared" si="32"/>
        <v>67205</v>
      </c>
      <c r="M68" s="17"/>
      <c r="N68" s="116"/>
      <c r="O68" s="132"/>
      <c r="P68" s="124" t="s">
        <v>10</v>
      </c>
      <c r="Q68" s="123"/>
      <c r="R68" s="31">
        <f>SUM(R66:R67)</f>
        <v>128204</v>
      </c>
      <c r="S68" s="32">
        <f>SUM(S66:S67)</f>
        <v>12</v>
      </c>
      <c r="T68" s="33">
        <f t="shared" si="12"/>
        <v>128216</v>
      </c>
      <c r="U68" s="34">
        <f>SUM(U66:U67)</f>
        <v>367552</v>
      </c>
      <c r="V68" s="34">
        <f>SUM(V66:V67)</f>
        <v>2012</v>
      </c>
      <c r="W68" s="31">
        <f>SUM(W66:W67)</f>
        <v>2687</v>
      </c>
      <c r="X68" s="33">
        <f t="shared" si="1"/>
        <v>497780</v>
      </c>
    </row>
    <row r="69" spans="1:24" ht="7.5" customHeight="1" x14ac:dyDescent="0.15">
      <c r="A69" s="49"/>
      <c r="B69" s="151"/>
      <c r="C69" s="131"/>
      <c r="D69" s="143"/>
      <c r="E69" s="99" t="s">
        <v>10</v>
      </c>
      <c r="F69" s="47">
        <f>SUM(F66:F68)</f>
        <v>49472</v>
      </c>
      <c r="G69" s="32">
        <f>SUM(G66:G68)</f>
        <v>3</v>
      </c>
      <c r="H69" s="33">
        <f t="shared" si="31"/>
        <v>49475</v>
      </c>
      <c r="I69" s="31">
        <f t="shared" ref="I69:K69" si="33">SUM(I66:I68)</f>
        <v>165249</v>
      </c>
      <c r="J69" s="31">
        <f t="shared" si="33"/>
        <v>1250</v>
      </c>
      <c r="K69" s="31">
        <f t="shared" si="33"/>
        <v>6213</v>
      </c>
      <c r="L69" s="33">
        <f t="shared" si="32"/>
        <v>215974</v>
      </c>
      <c r="M69" s="17"/>
      <c r="N69" s="117"/>
      <c r="O69" s="112" t="s">
        <v>37</v>
      </c>
      <c r="P69" s="113"/>
      <c r="Q69" s="114"/>
      <c r="R69" s="41">
        <f>SUM(R57,R63:R65,R68,R60)</f>
        <v>690802</v>
      </c>
      <c r="S69" s="42">
        <f>SUM(S57,S63:S65,S68,S60)</f>
        <v>100</v>
      </c>
      <c r="T69" s="43">
        <f t="shared" si="12"/>
        <v>690902</v>
      </c>
      <c r="U69" s="41">
        <f t="shared" ref="U69:W69" si="34">SUM(U57,U63:U65,U68,U60)</f>
        <v>1908388</v>
      </c>
      <c r="V69" s="41">
        <f t="shared" si="34"/>
        <v>11485</v>
      </c>
      <c r="W69" s="41">
        <f t="shared" si="34"/>
        <v>18470</v>
      </c>
      <c r="X69" s="43">
        <f t="shared" si="1"/>
        <v>2610775</v>
      </c>
    </row>
    <row r="70" spans="1:24" ht="7.5" customHeight="1" x14ac:dyDescent="0.15">
      <c r="A70" s="49"/>
      <c r="B70" s="151"/>
      <c r="C70" s="131"/>
      <c r="D70" s="109" t="s">
        <v>148</v>
      </c>
      <c r="E70" s="99" t="s">
        <v>259</v>
      </c>
      <c r="F70" s="31">
        <v>77513</v>
      </c>
      <c r="G70" s="32">
        <v>7</v>
      </c>
      <c r="H70" s="33">
        <f t="shared" si="31"/>
        <v>77520</v>
      </c>
      <c r="I70" s="34">
        <v>178244</v>
      </c>
      <c r="J70" s="34">
        <v>1006</v>
      </c>
      <c r="K70" s="31">
        <v>1465</v>
      </c>
      <c r="L70" s="33">
        <f t="shared" si="32"/>
        <v>256770</v>
      </c>
      <c r="M70" s="17"/>
      <c r="N70" s="115" t="s">
        <v>150</v>
      </c>
      <c r="O70" s="118" t="s">
        <v>151</v>
      </c>
      <c r="P70" s="119"/>
      <c r="Q70" s="120"/>
      <c r="R70" s="38">
        <v>90154</v>
      </c>
      <c r="S70" s="39">
        <v>12</v>
      </c>
      <c r="T70" s="46">
        <f t="shared" si="12"/>
        <v>90166</v>
      </c>
      <c r="U70" s="40">
        <v>211877</v>
      </c>
      <c r="V70" s="40">
        <v>1137</v>
      </c>
      <c r="W70" s="38">
        <v>1855</v>
      </c>
      <c r="X70" s="46">
        <f t="shared" si="1"/>
        <v>303180</v>
      </c>
    </row>
    <row r="71" spans="1:24" ht="7.5" customHeight="1" x14ac:dyDescent="0.15">
      <c r="A71" s="49"/>
      <c r="B71" s="151"/>
      <c r="C71" s="131"/>
      <c r="D71" s="110"/>
      <c r="E71" s="99" t="s">
        <v>152</v>
      </c>
      <c r="F71" s="31">
        <v>20195</v>
      </c>
      <c r="G71" s="32">
        <v>0</v>
      </c>
      <c r="H71" s="33">
        <f t="shared" si="31"/>
        <v>20195</v>
      </c>
      <c r="I71" s="34">
        <v>58904</v>
      </c>
      <c r="J71" s="34">
        <v>326</v>
      </c>
      <c r="K71" s="31">
        <v>761</v>
      </c>
      <c r="L71" s="33">
        <f t="shared" si="32"/>
        <v>79425</v>
      </c>
      <c r="M71" s="11"/>
      <c r="N71" s="116"/>
      <c r="O71" s="144" t="s">
        <v>153</v>
      </c>
      <c r="P71" s="124" t="s">
        <v>154</v>
      </c>
      <c r="Q71" s="123"/>
      <c r="R71" s="31">
        <v>70748</v>
      </c>
      <c r="S71" s="32">
        <v>16</v>
      </c>
      <c r="T71" s="33">
        <f t="shared" si="12"/>
        <v>70764</v>
      </c>
      <c r="U71" s="34">
        <v>174319</v>
      </c>
      <c r="V71" s="34">
        <v>1116</v>
      </c>
      <c r="W71" s="31">
        <v>1427</v>
      </c>
      <c r="X71" s="33">
        <f t="shared" si="1"/>
        <v>246199</v>
      </c>
    </row>
    <row r="72" spans="1:24" ht="7.5" customHeight="1" x14ac:dyDescent="0.15">
      <c r="A72" s="49"/>
      <c r="B72" s="151"/>
      <c r="C72" s="131"/>
      <c r="D72" s="111"/>
      <c r="E72" s="99" t="s">
        <v>10</v>
      </c>
      <c r="F72" s="47">
        <f>SUM(F70:F71)</f>
        <v>97708</v>
      </c>
      <c r="G72" s="32">
        <f>SUM(G70:G71)</f>
        <v>7</v>
      </c>
      <c r="H72" s="33">
        <f t="shared" si="31"/>
        <v>97715</v>
      </c>
      <c r="I72" s="31">
        <f>SUM(I70:I71)</f>
        <v>237148</v>
      </c>
      <c r="J72" s="31">
        <f>SUM(J70:J71)</f>
        <v>1332</v>
      </c>
      <c r="K72" s="31">
        <f>SUM(K70:K71)</f>
        <v>2226</v>
      </c>
      <c r="L72" s="33">
        <f t="shared" si="32"/>
        <v>336195</v>
      </c>
      <c r="M72" s="11"/>
      <c r="N72" s="116"/>
      <c r="O72" s="131"/>
      <c r="P72" s="124" t="s">
        <v>155</v>
      </c>
      <c r="Q72" s="123"/>
      <c r="R72" s="38">
        <v>29764</v>
      </c>
      <c r="S72" s="39">
        <v>10</v>
      </c>
      <c r="T72" s="33">
        <f t="shared" si="12"/>
        <v>29774</v>
      </c>
      <c r="U72" s="40">
        <v>106724</v>
      </c>
      <c r="V72" s="40">
        <v>695</v>
      </c>
      <c r="W72" s="38">
        <v>1344</v>
      </c>
      <c r="X72" s="46">
        <f t="shared" ref="X72:X73" si="35">SUM(T72:V72)</f>
        <v>137193</v>
      </c>
    </row>
    <row r="73" spans="1:24" ht="7.5" customHeight="1" x14ac:dyDescent="0.15">
      <c r="A73" s="49"/>
      <c r="B73" s="151"/>
      <c r="C73" s="131"/>
      <c r="D73" s="136" t="s">
        <v>156</v>
      </c>
      <c r="E73" s="99" t="s">
        <v>156</v>
      </c>
      <c r="F73" s="31">
        <v>14091</v>
      </c>
      <c r="G73" s="32">
        <v>3</v>
      </c>
      <c r="H73" s="33">
        <f t="shared" si="25"/>
        <v>14094</v>
      </c>
      <c r="I73" s="34">
        <v>53852</v>
      </c>
      <c r="J73" s="34">
        <v>337</v>
      </c>
      <c r="K73" s="31">
        <v>1059</v>
      </c>
      <c r="L73" s="33">
        <f t="shared" si="26"/>
        <v>68283</v>
      </c>
      <c r="M73" s="11"/>
      <c r="N73" s="116"/>
      <c r="O73" s="132"/>
      <c r="P73" s="124" t="s">
        <v>10</v>
      </c>
      <c r="Q73" s="123"/>
      <c r="R73" s="38">
        <f>SUM(R71:R72)</f>
        <v>100512</v>
      </c>
      <c r="S73" s="39">
        <f>SUM(S71:S72)</f>
        <v>26</v>
      </c>
      <c r="T73" s="33">
        <f t="shared" si="12"/>
        <v>100538</v>
      </c>
      <c r="U73" s="40">
        <f t="shared" ref="U73:W73" si="36">SUM(U71:U72)</f>
        <v>281043</v>
      </c>
      <c r="V73" s="40">
        <f t="shared" si="36"/>
        <v>1811</v>
      </c>
      <c r="W73" s="38">
        <f t="shared" si="36"/>
        <v>2771</v>
      </c>
      <c r="X73" s="46">
        <f t="shared" si="35"/>
        <v>383392</v>
      </c>
    </row>
    <row r="74" spans="1:24" ht="7.5" customHeight="1" x14ac:dyDescent="0.15">
      <c r="A74" s="49"/>
      <c r="B74" s="151"/>
      <c r="C74" s="131"/>
      <c r="D74" s="142"/>
      <c r="E74" s="99" t="s">
        <v>157</v>
      </c>
      <c r="F74" s="31">
        <v>17748</v>
      </c>
      <c r="G74" s="32">
        <v>2</v>
      </c>
      <c r="H74" s="33">
        <f t="shared" si="25"/>
        <v>17750</v>
      </c>
      <c r="I74" s="34">
        <v>65466</v>
      </c>
      <c r="J74" s="34">
        <v>458</v>
      </c>
      <c r="K74" s="31">
        <v>1878</v>
      </c>
      <c r="L74" s="33">
        <f t="shared" si="26"/>
        <v>83674</v>
      </c>
      <c r="M74" s="11"/>
      <c r="N74" s="116"/>
      <c r="O74" s="121" t="s">
        <v>158</v>
      </c>
      <c r="P74" s="122"/>
      <c r="Q74" s="123"/>
      <c r="R74" s="31">
        <v>150633</v>
      </c>
      <c r="S74" s="32">
        <v>28</v>
      </c>
      <c r="T74" s="33">
        <f t="shared" si="12"/>
        <v>150661</v>
      </c>
      <c r="U74" s="34">
        <v>370269</v>
      </c>
      <c r="V74" s="34">
        <v>2693</v>
      </c>
      <c r="W74" s="31">
        <v>3500</v>
      </c>
      <c r="X74" s="33">
        <f t="shared" si="1"/>
        <v>523623</v>
      </c>
    </row>
    <row r="75" spans="1:24" ht="7.5" customHeight="1" x14ac:dyDescent="0.15">
      <c r="A75" s="49"/>
      <c r="B75" s="151"/>
      <c r="C75" s="131"/>
      <c r="D75" s="142"/>
      <c r="E75" s="99" t="s">
        <v>159</v>
      </c>
      <c r="F75" s="52">
        <v>12926</v>
      </c>
      <c r="G75" s="53">
        <v>3</v>
      </c>
      <c r="H75" s="33">
        <f t="shared" si="25"/>
        <v>12929</v>
      </c>
      <c r="I75" s="55">
        <v>42784</v>
      </c>
      <c r="J75" s="55">
        <v>421</v>
      </c>
      <c r="K75" s="52">
        <v>1965</v>
      </c>
      <c r="L75" s="33">
        <f t="shared" si="26"/>
        <v>56134</v>
      </c>
      <c r="M75" s="11"/>
      <c r="N75" s="116"/>
      <c r="O75" s="121" t="s">
        <v>160</v>
      </c>
      <c r="P75" s="122"/>
      <c r="Q75" s="123"/>
      <c r="R75" s="31">
        <v>97668</v>
      </c>
      <c r="S75" s="32">
        <v>23</v>
      </c>
      <c r="T75" s="33">
        <f t="shared" si="12"/>
        <v>97691</v>
      </c>
      <c r="U75" s="34">
        <v>204683</v>
      </c>
      <c r="V75" s="34">
        <v>1231</v>
      </c>
      <c r="W75" s="31">
        <v>1709</v>
      </c>
      <c r="X75" s="33">
        <f t="shared" si="1"/>
        <v>303605</v>
      </c>
    </row>
    <row r="76" spans="1:24" ht="7.5" customHeight="1" x14ac:dyDescent="0.15">
      <c r="A76" s="49"/>
      <c r="B76" s="151"/>
      <c r="C76" s="132"/>
      <c r="D76" s="143"/>
      <c r="E76" s="99" t="s">
        <v>10</v>
      </c>
      <c r="F76" s="47">
        <f>SUM(F73:F75)</f>
        <v>44765</v>
      </c>
      <c r="G76" s="32">
        <f>SUM(G73:G75)</f>
        <v>8</v>
      </c>
      <c r="H76" s="33">
        <f t="shared" si="25"/>
        <v>44773</v>
      </c>
      <c r="I76" s="31">
        <f t="shared" ref="I76:K76" si="37">SUM(I73:I75)</f>
        <v>162102</v>
      </c>
      <c r="J76" s="31">
        <f t="shared" si="37"/>
        <v>1216</v>
      </c>
      <c r="K76" s="31">
        <f t="shared" si="37"/>
        <v>4902</v>
      </c>
      <c r="L76" s="33">
        <f t="shared" si="26"/>
        <v>208091</v>
      </c>
      <c r="M76" s="11"/>
      <c r="N76" s="117"/>
      <c r="O76" s="112" t="s">
        <v>37</v>
      </c>
      <c r="P76" s="113"/>
      <c r="Q76" s="114"/>
      <c r="R76" s="41">
        <f>SUM(R73:R75,R70)</f>
        <v>438967</v>
      </c>
      <c r="S76" s="44">
        <f>SUM(S73:S75,S70)</f>
        <v>89</v>
      </c>
      <c r="T76" s="43">
        <f t="shared" si="12"/>
        <v>439056</v>
      </c>
      <c r="U76" s="45">
        <f t="shared" ref="U76:W76" si="38">SUM(U73:U75,U70)</f>
        <v>1067872</v>
      </c>
      <c r="V76" s="45">
        <f t="shared" si="38"/>
        <v>6872</v>
      </c>
      <c r="W76" s="41">
        <f t="shared" si="38"/>
        <v>9835</v>
      </c>
      <c r="X76" s="43">
        <f t="shared" si="1"/>
        <v>1513800</v>
      </c>
    </row>
    <row r="77" spans="1:24" ht="7.5" customHeight="1" x14ac:dyDescent="0.15">
      <c r="A77" s="49"/>
      <c r="B77" s="151"/>
      <c r="C77" s="130" t="s">
        <v>161</v>
      </c>
      <c r="D77" s="133" t="s">
        <v>162</v>
      </c>
      <c r="E77" s="99" t="s">
        <v>163</v>
      </c>
      <c r="F77" s="52">
        <v>41695</v>
      </c>
      <c r="G77" s="53">
        <v>15</v>
      </c>
      <c r="H77" s="54">
        <f>SUM(F77:G77)</f>
        <v>41710</v>
      </c>
      <c r="I77" s="55">
        <v>41153</v>
      </c>
      <c r="J77" s="55">
        <v>1502</v>
      </c>
      <c r="K77" s="52">
        <v>7221</v>
      </c>
      <c r="L77" s="54">
        <f>SUM(H77:J77)</f>
        <v>84365</v>
      </c>
      <c r="M77" s="11"/>
      <c r="N77" s="115" t="s">
        <v>164</v>
      </c>
      <c r="O77" s="134" t="s">
        <v>165</v>
      </c>
      <c r="P77" s="135" t="s">
        <v>166</v>
      </c>
      <c r="Q77" s="120"/>
      <c r="R77" s="18">
        <v>106872</v>
      </c>
      <c r="S77" s="19">
        <v>7</v>
      </c>
      <c r="T77" s="20">
        <f t="shared" si="12"/>
        <v>106879</v>
      </c>
      <c r="U77" s="21">
        <v>389587</v>
      </c>
      <c r="V77" s="21">
        <v>2453</v>
      </c>
      <c r="W77" s="18">
        <v>8857</v>
      </c>
      <c r="X77" s="20">
        <f t="shared" si="1"/>
        <v>498919</v>
      </c>
    </row>
    <row r="78" spans="1:24" ht="7.5" customHeight="1" x14ac:dyDescent="0.15">
      <c r="A78" s="49"/>
      <c r="B78" s="151"/>
      <c r="C78" s="131"/>
      <c r="D78" s="133"/>
      <c r="E78" s="99" t="s">
        <v>167</v>
      </c>
      <c r="F78" s="52">
        <v>12629</v>
      </c>
      <c r="G78" s="53">
        <v>4</v>
      </c>
      <c r="H78" s="54">
        <f>SUM(F78:G78)</f>
        <v>12633</v>
      </c>
      <c r="I78" s="55">
        <v>15013</v>
      </c>
      <c r="J78" s="55">
        <v>420</v>
      </c>
      <c r="K78" s="52">
        <v>1897</v>
      </c>
      <c r="L78" s="54">
        <f>SUM(H78:J78)</f>
        <v>28066</v>
      </c>
      <c r="M78" s="11"/>
      <c r="N78" s="116"/>
      <c r="O78" s="131"/>
      <c r="P78" s="124" t="s">
        <v>168</v>
      </c>
      <c r="Q78" s="123"/>
      <c r="R78" s="31">
        <v>80332</v>
      </c>
      <c r="S78" s="32">
        <v>8</v>
      </c>
      <c r="T78" s="33">
        <f t="shared" si="12"/>
        <v>80340</v>
      </c>
      <c r="U78" s="34">
        <v>288026</v>
      </c>
      <c r="V78" s="34">
        <v>1407</v>
      </c>
      <c r="W78" s="31">
        <v>2996</v>
      </c>
      <c r="X78" s="33">
        <f t="shared" ref="X78:X88" si="39">SUM(T78:V78)</f>
        <v>369773</v>
      </c>
    </row>
    <row r="79" spans="1:24" ht="7.5" customHeight="1" x14ac:dyDescent="0.15">
      <c r="A79" s="49"/>
      <c r="B79" s="151"/>
      <c r="C79" s="131"/>
      <c r="D79" s="133"/>
      <c r="E79" s="99" t="s">
        <v>10</v>
      </c>
      <c r="F79" s="47">
        <f>SUM(F77:F78)</f>
        <v>54324</v>
      </c>
      <c r="G79" s="32">
        <f>SUM(G77:G78)</f>
        <v>19</v>
      </c>
      <c r="H79" s="33">
        <f>SUM(F79:G79)</f>
        <v>54343</v>
      </c>
      <c r="I79" s="47">
        <f>SUM(I77:I78)</f>
        <v>56166</v>
      </c>
      <c r="J79" s="47">
        <f>SUM(J77:J78)</f>
        <v>1922</v>
      </c>
      <c r="K79" s="47">
        <f>SUM(K77:K78)</f>
        <v>9118</v>
      </c>
      <c r="L79" s="54">
        <f>SUM(H79:J79)</f>
        <v>112431</v>
      </c>
      <c r="M79" s="11"/>
      <c r="N79" s="116"/>
      <c r="O79" s="131"/>
      <c r="P79" s="124" t="s">
        <v>169</v>
      </c>
      <c r="Q79" s="123"/>
      <c r="R79" s="31">
        <v>92283</v>
      </c>
      <c r="S79" s="32">
        <v>6</v>
      </c>
      <c r="T79" s="33">
        <f t="shared" si="12"/>
        <v>92289</v>
      </c>
      <c r="U79" s="34">
        <v>251407</v>
      </c>
      <c r="V79" s="34">
        <v>1234</v>
      </c>
      <c r="W79" s="31">
        <v>2004</v>
      </c>
      <c r="X79" s="33">
        <f t="shared" si="39"/>
        <v>344930</v>
      </c>
    </row>
    <row r="80" spans="1:24" ht="7.5" customHeight="1" x14ac:dyDescent="0.15">
      <c r="A80" s="49"/>
      <c r="B80" s="151"/>
      <c r="C80" s="131"/>
      <c r="D80" s="136" t="s">
        <v>170</v>
      </c>
      <c r="E80" s="99" t="s">
        <v>170</v>
      </c>
      <c r="F80" s="31">
        <v>35367</v>
      </c>
      <c r="G80" s="32">
        <v>6</v>
      </c>
      <c r="H80" s="33">
        <f t="shared" si="25"/>
        <v>35373</v>
      </c>
      <c r="I80" s="34">
        <v>45038</v>
      </c>
      <c r="J80" s="34">
        <v>1123</v>
      </c>
      <c r="K80" s="31">
        <v>5594</v>
      </c>
      <c r="L80" s="33">
        <f t="shared" si="26"/>
        <v>81534</v>
      </c>
      <c r="M80" s="11"/>
      <c r="N80" s="116"/>
      <c r="O80" s="132"/>
      <c r="P80" s="124" t="s">
        <v>171</v>
      </c>
      <c r="Q80" s="123"/>
      <c r="R80" s="31">
        <v>43651</v>
      </c>
      <c r="S80" s="32">
        <v>4</v>
      </c>
      <c r="T80" s="33">
        <f t="shared" si="12"/>
        <v>43655</v>
      </c>
      <c r="U80" s="34">
        <v>127191</v>
      </c>
      <c r="V80" s="34">
        <v>522</v>
      </c>
      <c r="W80" s="31">
        <v>955</v>
      </c>
      <c r="X80" s="33">
        <f t="shared" si="39"/>
        <v>171368</v>
      </c>
    </row>
    <row r="81" spans="1:24" ht="7.5" customHeight="1" x14ac:dyDescent="0.15">
      <c r="A81" s="49"/>
      <c r="B81" s="151"/>
      <c r="C81" s="131"/>
      <c r="D81" s="142"/>
      <c r="E81" s="99" t="s">
        <v>172</v>
      </c>
      <c r="F81" s="52">
        <v>7563</v>
      </c>
      <c r="G81" s="53">
        <v>2</v>
      </c>
      <c r="H81" s="54">
        <f>SUM(F81:G81)</f>
        <v>7565</v>
      </c>
      <c r="I81" s="55">
        <v>9745</v>
      </c>
      <c r="J81" s="55">
        <v>256</v>
      </c>
      <c r="K81" s="52">
        <v>1118</v>
      </c>
      <c r="L81" s="54">
        <f>SUM(H81:J81)</f>
        <v>17566</v>
      </c>
      <c r="M81" s="11"/>
      <c r="N81" s="116"/>
      <c r="O81" s="121" t="s">
        <v>173</v>
      </c>
      <c r="P81" s="122"/>
      <c r="Q81" s="123"/>
      <c r="R81" s="31">
        <v>89902</v>
      </c>
      <c r="S81" s="32">
        <v>15</v>
      </c>
      <c r="T81" s="33">
        <f t="shared" si="12"/>
        <v>89917</v>
      </c>
      <c r="U81" s="34">
        <v>253032</v>
      </c>
      <c r="V81" s="34">
        <v>1369</v>
      </c>
      <c r="W81" s="31">
        <v>1524</v>
      </c>
      <c r="X81" s="33">
        <f t="shared" si="39"/>
        <v>344318</v>
      </c>
    </row>
    <row r="82" spans="1:24" ht="7.5" customHeight="1" x14ac:dyDescent="0.15">
      <c r="A82" s="49"/>
      <c r="B82" s="151"/>
      <c r="C82" s="131"/>
      <c r="D82" s="142"/>
      <c r="E82" s="99" t="s">
        <v>174</v>
      </c>
      <c r="F82" s="52">
        <v>10238</v>
      </c>
      <c r="G82" s="53">
        <v>3</v>
      </c>
      <c r="H82" s="54">
        <f>SUM(F82:G82)</f>
        <v>10241</v>
      </c>
      <c r="I82" s="55">
        <v>14132</v>
      </c>
      <c r="J82" s="55">
        <v>335</v>
      </c>
      <c r="K82" s="52">
        <v>1925</v>
      </c>
      <c r="L82" s="54">
        <f>SUM(H82:J82)</f>
        <v>24708</v>
      </c>
      <c r="M82" s="11"/>
      <c r="N82" s="116"/>
      <c r="O82" s="130" t="s">
        <v>175</v>
      </c>
      <c r="P82" s="124" t="s">
        <v>176</v>
      </c>
      <c r="Q82" s="123"/>
      <c r="R82" s="31">
        <v>83840</v>
      </c>
      <c r="S82" s="32">
        <v>8</v>
      </c>
      <c r="T82" s="33">
        <f t="shared" si="12"/>
        <v>83848</v>
      </c>
      <c r="U82" s="34">
        <v>240366</v>
      </c>
      <c r="V82" s="34">
        <v>1288</v>
      </c>
      <c r="W82" s="31">
        <v>2285</v>
      </c>
      <c r="X82" s="33">
        <f t="shared" si="39"/>
        <v>325502</v>
      </c>
    </row>
    <row r="83" spans="1:24" ht="7.5" customHeight="1" x14ac:dyDescent="0.15">
      <c r="A83" s="49"/>
      <c r="B83" s="151"/>
      <c r="C83" s="131"/>
      <c r="D83" s="143"/>
      <c r="E83" s="99" t="s">
        <v>10</v>
      </c>
      <c r="F83" s="47">
        <f>SUM(F80:F82)</f>
        <v>53168</v>
      </c>
      <c r="G83" s="32">
        <f>SUM(G80:G82)</f>
        <v>11</v>
      </c>
      <c r="H83" s="33">
        <f>SUM(F83:G83)</f>
        <v>53179</v>
      </c>
      <c r="I83" s="47">
        <f t="shared" ref="I83:K83" si="40">SUM(I80:I82)</f>
        <v>68915</v>
      </c>
      <c r="J83" s="47">
        <f t="shared" si="40"/>
        <v>1714</v>
      </c>
      <c r="K83" s="47">
        <f t="shared" si="40"/>
        <v>8637</v>
      </c>
      <c r="L83" s="54">
        <f>SUM(H83:J83)</f>
        <v>123808</v>
      </c>
      <c r="M83" s="11"/>
      <c r="N83" s="116"/>
      <c r="O83" s="131"/>
      <c r="P83" s="124" t="s">
        <v>177</v>
      </c>
      <c r="Q83" s="123"/>
      <c r="R83" s="31">
        <v>41867</v>
      </c>
      <c r="S83" s="32">
        <v>4</v>
      </c>
      <c r="T83" s="33">
        <f t="shared" si="12"/>
        <v>41871</v>
      </c>
      <c r="U83" s="34">
        <v>110321</v>
      </c>
      <c r="V83" s="34">
        <v>493</v>
      </c>
      <c r="W83" s="31">
        <v>823</v>
      </c>
      <c r="X83" s="33">
        <f t="shared" si="39"/>
        <v>152685</v>
      </c>
    </row>
    <row r="84" spans="1:24" ht="7.5" customHeight="1" x14ac:dyDescent="0.15">
      <c r="A84" s="49"/>
      <c r="B84" s="151"/>
      <c r="C84" s="131"/>
      <c r="D84" s="136" t="s">
        <v>178</v>
      </c>
      <c r="E84" s="98" t="s">
        <v>178</v>
      </c>
      <c r="F84" s="52">
        <v>47048</v>
      </c>
      <c r="G84" s="53">
        <v>9</v>
      </c>
      <c r="H84" s="54">
        <f>SUM(F84:G84)</f>
        <v>47057</v>
      </c>
      <c r="I84" s="55">
        <v>71653</v>
      </c>
      <c r="J84" s="55">
        <v>1681</v>
      </c>
      <c r="K84" s="52">
        <v>8717</v>
      </c>
      <c r="L84" s="54">
        <f>SUM(H84:J84)</f>
        <v>120391</v>
      </c>
      <c r="M84" s="11"/>
      <c r="N84" s="116"/>
      <c r="O84" s="132"/>
      <c r="P84" s="124" t="s">
        <v>179</v>
      </c>
      <c r="Q84" s="123"/>
      <c r="R84" s="31">
        <v>12563</v>
      </c>
      <c r="S84" s="32">
        <v>0</v>
      </c>
      <c r="T84" s="33">
        <f t="shared" si="12"/>
        <v>12563</v>
      </c>
      <c r="U84" s="34">
        <v>20902</v>
      </c>
      <c r="V84" s="34">
        <v>180</v>
      </c>
      <c r="W84" s="31">
        <v>140</v>
      </c>
      <c r="X84" s="33">
        <f t="shared" si="39"/>
        <v>33645</v>
      </c>
    </row>
    <row r="85" spans="1:24" ht="7.5" customHeight="1" x14ac:dyDescent="0.15">
      <c r="A85" s="49"/>
      <c r="B85" s="151"/>
      <c r="C85" s="131"/>
      <c r="D85" s="142"/>
      <c r="E85" s="99" t="s">
        <v>180</v>
      </c>
      <c r="F85" s="52">
        <v>7639</v>
      </c>
      <c r="G85" s="53">
        <v>0</v>
      </c>
      <c r="H85" s="54">
        <f>SUM(F85:G85)</f>
        <v>7639</v>
      </c>
      <c r="I85" s="55">
        <v>8078</v>
      </c>
      <c r="J85" s="55">
        <v>512</v>
      </c>
      <c r="K85" s="52">
        <v>1957</v>
      </c>
      <c r="L85" s="54">
        <f>SUM(H85:J85)</f>
        <v>16229</v>
      </c>
      <c r="M85" s="56"/>
      <c r="N85" s="116"/>
      <c r="O85" s="121" t="s">
        <v>181</v>
      </c>
      <c r="P85" s="122"/>
      <c r="Q85" s="123"/>
      <c r="R85" s="31">
        <v>185764</v>
      </c>
      <c r="S85" s="32">
        <v>13</v>
      </c>
      <c r="T85" s="33">
        <f t="shared" si="12"/>
        <v>185777</v>
      </c>
      <c r="U85" s="34">
        <v>485494</v>
      </c>
      <c r="V85" s="34">
        <v>3393</v>
      </c>
      <c r="W85" s="31">
        <v>4011</v>
      </c>
      <c r="X85" s="33">
        <f t="shared" si="39"/>
        <v>674664</v>
      </c>
    </row>
    <row r="86" spans="1:24" ht="7.5" customHeight="1" x14ac:dyDescent="0.15">
      <c r="A86" s="49"/>
      <c r="B86" s="151"/>
      <c r="C86" s="131"/>
      <c r="D86" s="142"/>
      <c r="E86" s="99" t="s">
        <v>182</v>
      </c>
      <c r="F86" s="31">
        <v>9637</v>
      </c>
      <c r="G86" s="32">
        <v>4</v>
      </c>
      <c r="H86" s="33">
        <f t="shared" si="25"/>
        <v>9641</v>
      </c>
      <c r="I86" s="34">
        <v>17988</v>
      </c>
      <c r="J86" s="34">
        <v>315</v>
      </c>
      <c r="K86" s="31">
        <v>1885</v>
      </c>
      <c r="L86" s="33">
        <f t="shared" si="26"/>
        <v>27944</v>
      </c>
      <c r="M86" s="56"/>
      <c r="N86" s="116"/>
      <c r="O86" s="121" t="s">
        <v>183</v>
      </c>
      <c r="P86" s="122"/>
      <c r="Q86" s="123"/>
      <c r="R86" s="31">
        <v>125142</v>
      </c>
      <c r="S86" s="32">
        <v>14</v>
      </c>
      <c r="T86" s="33">
        <f t="shared" si="12"/>
        <v>125156</v>
      </c>
      <c r="U86" s="57">
        <v>325470</v>
      </c>
      <c r="V86" s="57">
        <v>1795</v>
      </c>
      <c r="W86" s="31">
        <v>2484</v>
      </c>
      <c r="X86" s="33">
        <f t="shared" si="39"/>
        <v>452421</v>
      </c>
    </row>
    <row r="87" spans="1:24" ht="7.5" customHeight="1" x14ac:dyDescent="0.15">
      <c r="A87" s="58"/>
      <c r="B87" s="151"/>
      <c r="C87" s="131"/>
      <c r="D87" s="143"/>
      <c r="E87" s="99" t="s">
        <v>10</v>
      </c>
      <c r="F87" s="47">
        <f>SUM(F84:F86)</f>
        <v>64324</v>
      </c>
      <c r="G87" s="32">
        <f>SUM(G84:G86)</f>
        <v>13</v>
      </c>
      <c r="H87" s="33">
        <f t="shared" si="25"/>
        <v>64337</v>
      </c>
      <c r="I87" s="47">
        <f t="shared" ref="I87:K87" si="41">SUM(I84:I86)</f>
        <v>97719</v>
      </c>
      <c r="J87" s="47">
        <f t="shared" si="41"/>
        <v>2508</v>
      </c>
      <c r="K87" s="47">
        <f t="shared" si="41"/>
        <v>12559</v>
      </c>
      <c r="L87" s="33">
        <f t="shared" si="26"/>
        <v>164564</v>
      </c>
      <c r="M87" s="56"/>
      <c r="N87" s="116"/>
      <c r="O87" s="121" t="s">
        <v>184</v>
      </c>
      <c r="P87" s="122"/>
      <c r="Q87" s="123"/>
      <c r="R87" s="31">
        <v>145451</v>
      </c>
      <c r="S87" s="32">
        <v>7</v>
      </c>
      <c r="T87" s="33">
        <f t="shared" si="12"/>
        <v>145458</v>
      </c>
      <c r="U87" s="57">
        <v>328473</v>
      </c>
      <c r="V87" s="57">
        <v>1723</v>
      </c>
      <c r="W87" s="59">
        <v>2055</v>
      </c>
      <c r="X87" s="33">
        <f t="shared" si="39"/>
        <v>475654</v>
      </c>
    </row>
    <row r="88" spans="1:24" ht="7.5" customHeight="1" x14ac:dyDescent="0.15">
      <c r="A88" s="60"/>
      <c r="B88" s="151"/>
      <c r="C88" s="131"/>
      <c r="D88" s="125" t="s">
        <v>185</v>
      </c>
      <c r="E88" s="126"/>
      <c r="F88" s="31">
        <v>48419</v>
      </c>
      <c r="G88" s="32">
        <v>13</v>
      </c>
      <c r="H88" s="33">
        <f t="shared" si="25"/>
        <v>48432</v>
      </c>
      <c r="I88" s="34">
        <v>148742</v>
      </c>
      <c r="J88" s="34">
        <v>1115</v>
      </c>
      <c r="K88" s="31">
        <v>4071</v>
      </c>
      <c r="L88" s="33">
        <f t="shared" si="26"/>
        <v>198289</v>
      </c>
      <c r="M88" s="56"/>
      <c r="N88" s="116"/>
      <c r="O88" s="138" t="s">
        <v>186</v>
      </c>
      <c r="P88" s="124" t="s">
        <v>187</v>
      </c>
      <c r="Q88" s="123"/>
      <c r="R88" s="31">
        <v>196266</v>
      </c>
      <c r="S88" s="32">
        <v>12</v>
      </c>
      <c r="T88" s="33">
        <f t="shared" si="12"/>
        <v>196278</v>
      </c>
      <c r="U88" s="57">
        <v>442744</v>
      </c>
      <c r="V88" s="57">
        <v>2237</v>
      </c>
      <c r="W88" s="59">
        <v>3269</v>
      </c>
      <c r="X88" s="33">
        <f t="shared" si="39"/>
        <v>641259</v>
      </c>
    </row>
    <row r="89" spans="1:24" ht="7.5" customHeight="1" x14ac:dyDescent="0.15">
      <c r="A89" s="60"/>
      <c r="B89" s="151"/>
      <c r="C89" s="132"/>
      <c r="D89" s="125" t="s">
        <v>188</v>
      </c>
      <c r="E89" s="126"/>
      <c r="F89" s="31">
        <v>76723</v>
      </c>
      <c r="G89" s="32">
        <v>21</v>
      </c>
      <c r="H89" s="33">
        <f t="shared" si="25"/>
        <v>76744</v>
      </c>
      <c r="I89" s="34">
        <v>194491</v>
      </c>
      <c r="J89" s="34">
        <v>1972</v>
      </c>
      <c r="K89" s="31">
        <v>9247</v>
      </c>
      <c r="L89" s="33">
        <f t="shared" si="26"/>
        <v>273207</v>
      </c>
      <c r="N89" s="116"/>
      <c r="O89" s="139"/>
      <c r="P89" s="140" t="s">
        <v>189</v>
      </c>
      <c r="Q89" s="141"/>
      <c r="R89" s="31">
        <f t="shared" ref="R89:W89" si="42">SUM(R101:R102)</f>
        <v>24802</v>
      </c>
      <c r="S89" s="32">
        <f t="shared" si="42"/>
        <v>0</v>
      </c>
      <c r="T89" s="33">
        <f>SUM(T101:T102)</f>
        <v>24802</v>
      </c>
      <c r="U89" s="57">
        <f>SUM(U101:U102)</f>
        <v>36173</v>
      </c>
      <c r="V89" s="57">
        <f t="shared" si="42"/>
        <v>280</v>
      </c>
      <c r="W89" s="59">
        <f t="shared" si="42"/>
        <v>377</v>
      </c>
      <c r="X89" s="33">
        <f>SUM(T89:V89)</f>
        <v>61255</v>
      </c>
    </row>
    <row r="90" spans="1:24" ht="7.5" customHeight="1" x14ac:dyDescent="0.15">
      <c r="A90" s="60"/>
      <c r="B90" s="151"/>
      <c r="C90" s="108" t="s">
        <v>190</v>
      </c>
      <c r="D90" s="109" t="s">
        <v>190</v>
      </c>
      <c r="E90" s="98" t="s">
        <v>191</v>
      </c>
      <c r="F90" s="31">
        <v>112154</v>
      </c>
      <c r="G90" s="32">
        <v>27</v>
      </c>
      <c r="H90" s="33">
        <f t="shared" si="25"/>
        <v>112181</v>
      </c>
      <c r="I90" s="34">
        <v>273663</v>
      </c>
      <c r="J90" s="34">
        <v>3610</v>
      </c>
      <c r="K90" s="31">
        <v>13535</v>
      </c>
      <c r="L90" s="33">
        <f t="shared" si="26"/>
        <v>389454</v>
      </c>
      <c r="N90" s="117"/>
      <c r="O90" s="112" t="s">
        <v>37</v>
      </c>
      <c r="P90" s="113"/>
      <c r="Q90" s="114"/>
      <c r="R90" s="41">
        <f>SUM(R77:R89)</f>
        <v>1228735</v>
      </c>
      <c r="S90" s="44">
        <f>SUM(S77:S89)</f>
        <v>98</v>
      </c>
      <c r="T90" s="43">
        <f t="shared" ref="T90:T95" si="43">SUM(R90:S90)</f>
        <v>1228833</v>
      </c>
      <c r="U90" s="51">
        <f>SUM(U77:U89)</f>
        <v>3299186</v>
      </c>
      <c r="V90" s="51">
        <f>SUM(V77:V89)</f>
        <v>18374</v>
      </c>
      <c r="W90" s="42">
        <f>SUM(W77:W89)</f>
        <v>31780</v>
      </c>
      <c r="X90" s="43">
        <f t="shared" ref="X90:X95" si="44">SUM(T90:V90)</f>
        <v>4546393</v>
      </c>
    </row>
    <row r="91" spans="1:24" ht="7.5" customHeight="1" x14ac:dyDescent="0.15">
      <c r="B91" s="151"/>
      <c r="C91" s="108"/>
      <c r="D91" s="110"/>
      <c r="E91" s="98" t="s">
        <v>192</v>
      </c>
      <c r="F91" s="31">
        <v>28715</v>
      </c>
      <c r="G91" s="32">
        <v>6</v>
      </c>
      <c r="H91" s="33">
        <f t="shared" si="25"/>
        <v>28721</v>
      </c>
      <c r="I91" s="34">
        <v>55374</v>
      </c>
      <c r="J91" s="34">
        <v>939</v>
      </c>
      <c r="K91" s="31">
        <v>4879</v>
      </c>
      <c r="L91" s="33">
        <f t="shared" si="26"/>
        <v>85034</v>
      </c>
      <c r="N91" s="115" t="s">
        <v>193</v>
      </c>
      <c r="O91" s="118" t="s">
        <v>194</v>
      </c>
      <c r="P91" s="119"/>
      <c r="Q91" s="120"/>
      <c r="R91" s="18">
        <v>121303</v>
      </c>
      <c r="S91" s="19">
        <v>3</v>
      </c>
      <c r="T91" s="20">
        <f t="shared" si="43"/>
        <v>121306</v>
      </c>
      <c r="U91" s="62">
        <v>438109</v>
      </c>
      <c r="V91" s="21">
        <v>2534</v>
      </c>
      <c r="W91" s="18">
        <v>2650</v>
      </c>
      <c r="X91" s="20">
        <f t="shared" si="44"/>
        <v>561949</v>
      </c>
    </row>
    <row r="92" spans="1:24" ht="7.5" customHeight="1" x14ac:dyDescent="0.15">
      <c r="B92" s="151"/>
      <c r="C92" s="108"/>
      <c r="D92" s="111"/>
      <c r="E92" s="98" t="s">
        <v>10</v>
      </c>
      <c r="F92" s="31">
        <f>SUM(F90:F91)</f>
        <v>140869</v>
      </c>
      <c r="G92" s="32">
        <f>SUM(G90:G91)</f>
        <v>33</v>
      </c>
      <c r="H92" s="33">
        <f t="shared" si="25"/>
        <v>140902</v>
      </c>
      <c r="I92" s="34">
        <f>SUM(I90:I91)</f>
        <v>329037</v>
      </c>
      <c r="J92" s="34">
        <f>SUM(J90:J91)</f>
        <v>4549</v>
      </c>
      <c r="K92" s="31">
        <f>SUM(K90:K91)</f>
        <v>18414</v>
      </c>
      <c r="L92" s="33">
        <f t="shared" si="26"/>
        <v>474488</v>
      </c>
      <c r="N92" s="116"/>
      <c r="O92" s="121" t="s">
        <v>195</v>
      </c>
      <c r="P92" s="122"/>
      <c r="Q92" s="123"/>
      <c r="R92" s="31">
        <v>11823</v>
      </c>
      <c r="S92" s="32">
        <v>0</v>
      </c>
      <c r="T92" s="33">
        <f t="shared" si="43"/>
        <v>11823</v>
      </c>
      <c r="U92" s="34">
        <v>22415</v>
      </c>
      <c r="V92" s="34">
        <v>228</v>
      </c>
      <c r="W92" s="31">
        <v>132</v>
      </c>
      <c r="X92" s="33">
        <f t="shared" si="44"/>
        <v>34466</v>
      </c>
    </row>
    <row r="93" spans="1:24" ht="7.5" customHeight="1" x14ac:dyDescent="0.15">
      <c r="B93" s="151"/>
      <c r="C93" s="108"/>
      <c r="D93" s="124" t="s">
        <v>196</v>
      </c>
      <c r="E93" s="123"/>
      <c r="F93" s="31">
        <v>75458</v>
      </c>
      <c r="G93" s="32">
        <v>11</v>
      </c>
      <c r="H93" s="33">
        <f t="shared" si="25"/>
        <v>75469</v>
      </c>
      <c r="I93" s="34">
        <v>226970</v>
      </c>
      <c r="J93" s="34">
        <v>1638</v>
      </c>
      <c r="K93" s="31">
        <v>4490</v>
      </c>
      <c r="L93" s="33">
        <f t="shared" si="26"/>
        <v>304077</v>
      </c>
      <c r="N93" s="116"/>
      <c r="O93" s="121" t="s">
        <v>197</v>
      </c>
      <c r="P93" s="122"/>
      <c r="Q93" s="123"/>
      <c r="R93" s="31">
        <v>11126</v>
      </c>
      <c r="S93" s="32">
        <v>0</v>
      </c>
      <c r="T93" s="33">
        <f t="shared" si="43"/>
        <v>11126</v>
      </c>
      <c r="U93" s="34">
        <v>20078</v>
      </c>
      <c r="V93" s="34">
        <v>194</v>
      </c>
      <c r="W93" s="31">
        <v>200</v>
      </c>
      <c r="X93" s="33">
        <f t="shared" si="44"/>
        <v>31398</v>
      </c>
    </row>
    <row r="94" spans="1:24" ht="7.5" customHeight="1" x14ac:dyDescent="0.15">
      <c r="B94" s="151"/>
      <c r="C94" s="108"/>
      <c r="D94" s="124" t="s">
        <v>198</v>
      </c>
      <c r="E94" s="123"/>
      <c r="F94" s="31">
        <v>66746</v>
      </c>
      <c r="G94" s="32">
        <v>21</v>
      </c>
      <c r="H94" s="33">
        <f t="shared" si="25"/>
        <v>66767</v>
      </c>
      <c r="I94" s="34">
        <v>203066</v>
      </c>
      <c r="J94" s="34">
        <v>1558</v>
      </c>
      <c r="K94" s="31">
        <v>6359</v>
      </c>
      <c r="L94" s="33">
        <f t="shared" si="26"/>
        <v>271391</v>
      </c>
      <c r="N94" s="117"/>
      <c r="O94" s="112" t="s">
        <v>37</v>
      </c>
      <c r="P94" s="113"/>
      <c r="Q94" s="114"/>
      <c r="R94" s="41">
        <f>SUM(R91:R93)</f>
        <v>144252</v>
      </c>
      <c r="S94" s="44">
        <f>SUM(S91:S93)</f>
        <v>3</v>
      </c>
      <c r="T94" s="43">
        <f t="shared" si="43"/>
        <v>144255</v>
      </c>
      <c r="U94" s="45">
        <f>SUM(U91:U93)</f>
        <v>480602</v>
      </c>
      <c r="V94" s="45">
        <f>SUM(V91:V93)</f>
        <v>2956</v>
      </c>
      <c r="W94" s="41">
        <f>SUM(W91:W93)</f>
        <v>2982</v>
      </c>
      <c r="X94" s="43">
        <f t="shared" si="44"/>
        <v>627813</v>
      </c>
    </row>
    <row r="95" spans="1:24" ht="7.5" customHeight="1" x14ac:dyDescent="0.15">
      <c r="B95" s="151"/>
      <c r="C95" s="108" t="s">
        <v>199</v>
      </c>
      <c r="D95" s="125" t="s">
        <v>200</v>
      </c>
      <c r="E95" s="126"/>
      <c r="F95" s="31">
        <v>98701</v>
      </c>
      <c r="G95" s="32">
        <v>23</v>
      </c>
      <c r="H95" s="33">
        <f t="shared" si="25"/>
        <v>98724</v>
      </c>
      <c r="I95" s="34">
        <v>206437</v>
      </c>
      <c r="J95" s="34">
        <v>1478</v>
      </c>
      <c r="K95" s="31">
        <v>1998</v>
      </c>
      <c r="L95" s="33">
        <f t="shared" si="26"/>
        <v>306639</v>
      </c>
      <c r="N95" s="127" t="s">
        <v>201</v>
      </c>
      <c r="O95" s="128"/>
      <c r="P95" s="128"/>
      <c r="Q95" s="129"/>
      <c r="R95" s="63">
        <f>SUM(F40,F19,F98,R16,R42,R56,R69,R76,R90,R94)</f>
        <v>8445665</v>
      </c>
      <c r="S95" s="63">
        <f>SUM(G40,G19,G98,S16,S42,S56,S69,S76,S90,S94)</f>
        <v>1206</v>
      </c>
      <c r="T95" s="64">
        <f t="shared" si="43"/>
        <v>8446871</v>
      </c>
      <c r="U95" s="65">
        <f t="shared" ref="U95:W95" si="45">SUM(I40,I19,I98,U16,U42,U56,U69,U76,U90,U94)</f>
        <v>23404320</v>
      </c>
      <c r="V95" s="65">
        <f t="shared" si="45"/>
        <v>161246</v>
      </c>
      <c r="W95" s="66">
        <f t="shared" si="45"/>
        <v>350729</v>
      </c>
      <c r="X95" s="64">
        <f t="shared" si="44"/>
        <v>32012437</v>
      </c>
    </row>
    <row r="96" spans="1:24" ht="7.5" customHeight="1" x14ac:dyDescent="0.15">
      <c r="B96" s="151"/>
      <c r="C96" s="108"/>
      <c r="D96" s="125" t="s">
        <v>202</v>
      </c>
      <c r="E96" s="126"/>
      <c r="F96" s="31">
        <v>11533</v>
      </c>
      <c r="G96" s="32">
        <v>4</v>
      </c>
      <c r="H96" s="33">
        <f t="shared" si="25"/>
        <v>11537</v>
      </c>
      <c r="I96" s="34">
        <v>27565</v>
      </c>
      <c r="J96" s="34">
        <v>210</v>
      </c>
      <c r="K96" s="31">
        <v>152</v>
      </c>
      <c r="L96" s="33">
        <f t="shared" si="26"/>
        <v>39312</v>
      </c>
      <c r="N96" s="67"/>
      <c r="O96" s="67"/>
      <c r="P96" s="67"/>
      <c r="Q96" s="67"/>
      <c r="R96" s="56"/>
      <c r="S96" s="56"/>
      <c r="T96" s="56"/>
      <c r="U96" s="56"/>
      <c r="V96" s="56"/>
      <c r="W96" s="56"/>
      <c r="X96" s="56"/>
    </row>
    <row r="97" spans="2:24" ht="7.5" customHeight="1" x14ac:dyDescent="0.15">
      <c r="B97" s="151"/>
      <c r="C97" s="108"/>
      <c r="D97" s="125" t="s">
        <v>10</v>
      </c>
      <c r="E97" s="126"/>
      <c r="F97" s="47">
        <f>SUM(F95:F96)</f>
        <v>110234</v>
      </c>
      <c r="G97" s="32">
        <f>SUM(G95:G96)</f>
        <v>27</v>
      </c>
      <c r="H97" s="33">
        <f t="shared" si="25"/>
        <v>110261</v>
      </c>
      <c r="I97" s="31">
        <f>SUM(I95:I96)</f>
        <v>234002</v>
      </c>
      <c r="J97" s="31">
        <f>SUM(J95:J96)</f>
        <v>1688</v>
      </c>
      <c r="K97" s="31">
        <f>SUM(K95:K96)</f>
        <v>2150</v>
      </c>
      <c r="L97" s="33">
        <f t="shared" si="26"/>
        <v>345951</v>
      </c>
      <c r="N97" s="67"/>
      <c r="O97" s="67"/>
      <c r="P97" s="68"/>
      <c r="Q97" s="68"/>
      <c r="R97" s="69"/>
      <c r="S97" s="69"/>
      <c r="T97" s="69"/>
      <c r="U97" s="69"/>
      <c r="V97" s="69"/>
      <c r="W97" s="69"/>
      <c r="X97" s="69"/>
    </row>
    <row r="98" spans="2:24" ht="7.5" customHeight="1" x14ac:dyDescent="0.15">
      <c r="B98" s="152"/>
      <c r="C98" s="107" t="s">
        <v>37</v>
      </c>
      <c r="D98" s="107"/>
      <c r="E98" s="107"/>
      <c r="F98" s="50">
        <f>SUM(F41,F44,F47:F48,F52,F55,F58,F61:F62,F65,F69,F72,F76,F79,F83,F87:F89,F92:F94,F97)</f>
        <v>1957337</v>
      </c>
      <c r="G98" s="44">
        <f>SUM(G41,G44,G47:G48,G52,G55,G58,G61:G62,G65,G69,G72,G76,G79,G83,G87:G89,G92:G94,G97)</f>
        <v>343</v>
      </c>
      <c r="H98" s="43">
        <f t="shared" si="25"/>
        <v>1957680</v>
      </c>
      <c r="I98" s="41">
        <f t="shared" ref="I98:K98" si="46">SUM(I41,I44,I47:I48,I52,I55,I58,I61:I62,I65,I69,I72,I76,I79,I83,I87:I89,I92:I94,I97)</f>
        <v>5287021</v>
      </c>
      <c r="J98" s="41">
        <f t="shared" si="46"/>
        <v>40964</v>
      </c>
      <c r="K98" s="41">
        <f t="shared" si="46"/>
        <v>135962</v>
      </c>
      <c r="L98" s="43">
        <f t="shared" si="26"/>
        <v>7285665</v>
      </c>
      <c r="N98" s="67"/>
      <c r="O98" s="67"/>
      <c r="P98" s="68"/>
      <c r="Q98" s="68"/>
      <c r="R98" s="69"/>
      <c r="S98" s="69"/>
      <c r="T98" s="69"/>
      <c r="U98" s="69"/>
      <c r="V98" s="69"/>
      <c r="W98" s="69"/>
      <c r="X98" s="69"/>
    </row>
    <row r="99" spans="2:24" x14ac:dyDescent="0.15">
      <c r="B99" s="60"/>
      <c r="C99" s="60"/>
      <c r="D99" s="70"/>
      <c r="E99" s="70"/>
      <c r="F99" s="71"/>
      <c r="G99" s="71"/>
      <c r="H99" s="71"/>
      <c r="I99" s="71"/>
      <c r="J99" s="71"/>
      <c r="K99" s="71"/>
      <c r="L99" s="71"/>
      <c r="N99" s="67"/>
      <c r="O99" s="67"/>
      <c r="P99" s="68"/>
      <c r="Q99" s="68"/>
      <c r="R99" s="69"/>
      <c r="S99" s="69"/>
      <c r="T99" s="69"/>
      <c r="U99" s="69"/>
      <c r="V99" s="69"/>
      <c r="W99" s="69"/>
      <c r="X99" s="69"/>
    </row>
    <row r="100" spans="2:24" x14ac:dyDescent="0.15">
      <c r="B100" s="60"/>
      <c r="C100" s="60"/>
      <c r="D100" s="70"/>
      <c r="E100" s="70"/>
      <c r="F100" s="71"/>
      <c r="G100" s="71"/>
      <c r="H100" s="71"/>
      <c r="I100" s="71"/>
      <c r="J100" s="71"/>
      <c r="K100" s="71"/>
      <c r="L100" s="71"/>
      <c r="N100" s="67"/>
      <c r="O100" s="67"/>
      <c r="P100" s="68"/>
      <c r="Q100" s="68"/>
      <c r="R100" s="69"/>
      <c r="S100" s="69"/>
      <c r="T100" s="69"/>
      <c r="U100" s="69"/>
      <c r="V100" s="69"/>
      <c r="W100" s="69"/>
      <c r="X100" s="69"/>
    </row>
    <row r="101" spans="2:24" ht="19.5" hidden="1" x14ac:dyDescent="0.15">
      <c r="B101" s="60"/>
      <c r="C101" s="60"/>
      <c r="D101" s="70"/>
      <c r="E101" s="70"/>
      <c r="F101" s="71"/>
      <c r="G101" s="71"/>
      <c r="H101" s="71"/>
      <c r="I101" s="71"/>
      <c r="J101" s="71"/>
      <c r="K101" s="71"/>
      <c r="L101" s="71"/>
      <c r="N101" s="72" t="s">
        <v>203</v>
      </c>
      <c r="O101" s="73" t="s">
        <v>186</v>
      </c>
      <c r="P101" s="72" t="s">
        <v>204</v>
      </c>
      <c r="Q101" s="100" t="s">
        <v>186</v>
      </c>
      <c r="R101" s="75">
        <v>732</v>
      </c>
      <c r="S101" s="75">
        <v>0</v>
      </c>
      <c r="T101" s="75">
        <f>SUM(R101:S101)</f>
        <v>732</v>
      </c>
      <c r="U101" s="75">
        <v>329</v>
      </c>
      <c r="V101" s="75">
        <v>3</v>
      </c>
      <c r="W101" s="75">
        <v>14</v>
      </c>
      <c r="X101" s="75">
        <f t="shared" ref="X101:X102" si="47">SUM(T101:V101)</f>
        <v>1064</v>
      </c>
    </row>
    <row r="102" spans="2:24" hidden="1" x14ac:dyDescent="0.15">
      <c r="B102" s="60"/>
      <c r="C102" s="60"/>
      <c r="D102" s="70"/>
      <c r="E102" s="70"/>
      <c r="F102" s="71"/>
      <c r="G102" s="71"/>
      <c r="H102" s="71"/>
      <c r="I102" s="71"/>
      <c r="J102" s="71"/>
      <c r="K102" s="71"/>
      <c r="L102" s="71"/>
      <c r="N102" s="72"/>
      <c r="O102" s="73"/>
      <c r="P102" s="72"/>
      <c r="Q102" s="100" t="s">
        <v>205</v>
      </c>
      <c r="R102" s="75">
        <v>24070</v>
      </c>
      <c r="S102" s="75">
        <v>0</v>
      </c>
      <c r="T102" s="75">
        <f>SUM(R102:S102)</f>
        <v>24070</v>
      </c>
      <c r="U102" s="75">
        <v>35844</v>
      </c>
      <c r="V102" s="75">
        <v>277</v>
      </c>
      <c r="W102" s="75">
        <v>363</v>
      </c>
      <c r="X102" s="75">
        <f t="shared" si="47"/>
        <v>60191</v>
      </c>
    </row>
    <row r="103" spans="2:24" x14ac:dyDescent="0.15">
      <c r="B103" s="60"/>
      <c r="C103" s="60"/>
      <c r="D103" s="70"/>
      <c r="E103" s="70"/>
      <c r="F103" s="71"/>
      <c r="G103" s="71"/>
      <c r="H103" s="71"/>
      <c r="I103" s="71"/>
      <c r="J103" s="71"/>
      <c r="K103" s="71"/>
      <c r="L103" s="71"/>
      <c r="P103" s="61"/>
      <c r="Q103" s="61"/>
      <c r="R103" s="5"/>
      <c r="S103" s="5"/>
      <c r="T103" s="5"/>
      <c r="U103" s="5"/>
    </row>
  </sheetData>
  <mergeCells count="183"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P83:Q83"/>
    <mergeCell ref="D84:D87"/>
    <mergeCell ref="P84:Q84"/>
    <mergeCell ref="O85:Q85"/>
    <mergeCell ref="O86:Q86"/>
    <mergeCell ref="C95:C97"/>
    <mergeCell ref="D95:E95"/>
    <mergeCell ref="N95:Q95"/>
    <mergeCell ref="D96:E96"/>
    <mergeCell ref="D97:E97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</mergeCells>
  <phoneticPr fontId="2"/>
  <printOptions horizontalCentered="1"/>
  <pageMargins left="0" right="0" top="0.19685039370078741" bottom="0.19685039370078741" header="0" footer="0"/>
  <pageSetup paperSize="9" scale="84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/>
  </sheetViews>
  <sheetFormatPr defaultRowHeight="11.25" x14ac:dyDescent="0.15"/>
  <cols>
    <col min="1" max="1" width="0.25" style="61" hidden="1" customWidth="1"/>
    <col min="2" max="2" width="2.75" style="61" customWidth="1"/>
    <col min="3" max="3" width="3.125" style="61" customWidth="1"/>
    <col min="4" max="4" width="3.125" style="76" customWidth="1"/>
    <col min="5" max="5" width="6.625" style="76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61" customWidth="1"/>
    <col min="15" max="15" width="3.125" style="61" customWidth="1"/>
    <col min="16" max="16" width="3.125" style="76" customWidth="1"/>
    <col min="17" max="17" width="6.625" style="76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265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58" t="s">
        <v>2</v>
      </c>
      <c r="G4" s="159"/>
      <c r="H4" s="160"/>
      <c r="I4" s="161" t="s">
        <v>3</v>
      </c>
      <c r="J4" s="162" t="s">
        <v>4</v>
      </c>
      <c r="K4" s="158" t="s">
        <v>5</v>
      </c>
      <c r="L4" s="163"/>
      <c r="M4" s="17"/>
      <c r="N4" s="115" t="s">
        <v>6</v>
      </c>
      <c r="O4" s="134" t="s">
        <v>7</v>
      </c>
      <c r="P4" s="154" t="s">
        <v>6</v>
      </c>
      <c r="Q4" s="155"/>
      <c r="R4" s="18">
        <v>111227</v>
      </c>
      <c r="S4" s="19">
        <v>5</v>
      </c>
      <c r="T4" s="20">
        <f t="shared" ref="T4:T35" si="0">SUM(R4:S4)</f>
        <v>111232</v>
      </c>
      <c r="U4" s="21">
        <v>386121</v>
      </c>
      <c r="V4" s="21">
        <v>2229</v>
      </c>
      <c r="W4" s="18">
        <v>2600</v>
      </c>
      <c r="X4" s="20">
        <f t="shared" ref="X4:X35" si="1">SUM(T4:V4)</f>
        <v>499582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61"/>
      <c r="J5" s="162"/>
      <c r="K5" s="26" t="s">
        <v>11</v>
      </c>
      <c r="L5" s="29"/>
      <c r="M5" s="17"/>
      <c r="N5" s="116"/>
      <c r="O5" s="131"/>
      <c r="P5" s="136" t="s">
        <v>12</v>
      </c>
      <c r="Q5" s="101" t="s">
        <v>13</v>
      </c>
      <c r="R5" s="31">
        <v>62847</v>
      </c>
      <c r="S5" s="32">
        <v>4</v>
      </c>
      <c r="T5" s="33">
        <f t="shared" si="0"/>
        <v>62851</v>
      </c>
      <c r="U5" s="34">
        <v>170539</v>
      </c>
      <c r="V5" s="34">
        <v>1149</v>
      </c>
      <c r="W5" s="31">
        <v>1060</v>
      </c>
      <c r="X5" s="33">
        <f t="shared" si="1"/>
        <v>234539</v>
      </c>
    </row>
    <row r="6" spans="1:24" s="22" customFormat="1" ht="7.5" customHeight="1" x14ac:dyDescent="0.15">
      <c r="A6" s="13"/>
      <c r="B6" s="115" t="s">
        <v>14</v>
      </c>
      <c r="C6" s="118" t="s">
        <v>15</v>
      </c>
      <c r="D6" s="119"/>
      <c r="E6" s="120"/>
      <c r="F6" s="18">
        <v>92032</v>
      </c>
      <c r="G6" s="19">
        <v>9</v>
      </c>
      <c r="H6" s="20">
        <f t="shared" ref="H6:H37" si="2">SUM(F6:G6)</f>
        <v>92041</v>
      </c>
      <c r="I6" s="21">
        <v>410427</v>
      </c>
      <c r="J6" s="21">
        <v>3625</v>
      </c>
      <c r="K6" s="18">
        <v>11835</v>
      </c>
      <c r="L6" s="20">
        <f t="shared" ref="L6:L37" si="3">SUM(H6:J6)</f>
        <v>506093</v>
      </c>
      <c r="M6" s="17"/>
      <c r="N6" s="116"/>
      <c r="O6" s="131"/>
      <c r="P6" s="142"/>
      <c r="Q6" s="102" t="s">
        <v>16</v>
      </c>
      <c r="R6" s="31">
        <v>31631</v>
      </c>
      <c r="S6" s="32">
        <v>2</v>
      </c>
      <c r="T6" s="33">
        <f t="shared" si="0"/>
        <v>31633</v>
      </c>
      <c r="U6" s="34">
        <v>78632</v>
      </c>
      <c r="V6" s="34">
        <v>340</v>
      </c>
      <c r="W6" s="31">
        <v>522</v>
      </c>
      <c r="X6" s="33">
        <f t="shared" si="1"/>
        <v>110605</v>
      </c>
    </row>
    <row r="7" spans="1:24" s="22" customFormat="1" ht="7.5" customHeight="1" x14ac:dyDescent="0.15">
      <c r="A7" s="13"/>
      <c r="B7" s="116"/>
      <c r="C7" s="121" t="s">
        <v>17</v>
      </c>
      <c r="D7" s="122"/>
      <c r="E7" s="123"/>
      <c r="F7" s="31">
        <v>28719</v>
      </c>
      <c r="G7" s="32">
        <v>2</v>
      </c>
      <c r="H7" s="33">
        <f t="shared" si="2"/>
        <v>28721</v>
      </c>
      <c r="I7" s="34">
        <v>96950</v>
      </c>
      <c r="J7" s="34">
        <v>534</v>
      </c>
      <c r="K7" s="31">
        <v>1115</v>
      </c>
      <c r="L7" s="33">
        <f t="shared" si="3"/>
        <v>126205</v>
      </c>
      <c r="M7" s="17"/>
      <c r="N7" s="116"/>
      <c r="O7" s="132"/>
      <c r="P7" s="143"/>
      <c r="Q7" s="102" t="s">
        <v>10</v>
      </c>
      <c r="R7" s="31">
        <f>SUM(R5:R6)</f>
        <v>94478</v>
      </c>
      <c r="S7" s="32">
        <f>SUM(S5:S6)</f>
        <v>6</v>
      </c>
      <c r="T7" s="33">
        <f t="shared" si="0"/>
        <v>94484</v>
      </c>
      <c r="U7" s="34">
        <f>SUM(U5:U6)</f>
        <v>249171</v>
      </c>
      <c r="V7" s="34">
        <f>SUM(V5:V6)</f>
        <v>1489</v>
      </c>
      <c r="W7" s="31">
        <f>SUM(W5:W6)</f>
        <v>1582</v>
      </c>
      <c r="X7" s="33">
        <f t="shared" si="1"/>
        <v>345144</v>
      </c>
    </row>
    <row r="8" spans="1:24" s="22" customFormat="1" ht="7.5" customHeight="1" x14ac:dyDescent="0.15">
      <c r="A8" s="13"/>
      <c r="B8" s="116"/>
      <c r="C8" s="121" t="s">
        <v>18</v>
      </c>
      <c r="D8" s="122"/>
      <c r="E8" s="123"/>
      <c r="F8" s="31">
        <v>41809</v>
      </c>
      <c r="G8" s="32">
        <v>4</v>
      </c>
      <c r="H8" s="33">
        <f t="shared" si="2"/>
        <v>41813</v>
      </c>
      <c r="I8" s="34">
        <v>124222</v>
      </c>
      <c r="J8" s="34">
        <v>862</v>
      </c>
      <c r="K8" s="31">
        <v>1786</v>
      </c>
      <c r="L8" s="33">
        <f t="shared" si="3"/>
        <v>166897</v>
      </c>
      <c r="M8" s="17"/>
      <c r="N8" s="116"/>
      <c r="O8" s="156" t="s">
        <v>19</v>
      </c>
      <c r="P8" s="125"/>
      <c r="Q8" s="126"/>
      <c r="R8" s="31">
        <v>84140</v>
      </c>
      <c r="S8" s="32">
        <v>9</v>
      </c>
      <c r="T8" s="33">
        <f t="shared" si="0"/>
        <v>84149</v>
      </c>
      <c r="U8" s="34">
        <v>292495</v>
      </c>
      <c r="V8" s="34">
        <v>1290</v>
      </c>
      <c r="W8" s="31">
        <v>2109</v>
      </c>
      <c r="X8" s="33">
        <f t="shared" si="1"/>
        <v>377934</v>
      </c>
    </row>
    <row r="9" spans="1:24" s="22" customFormat="1" ht="7.5" customHeight="1" x14ac:dyDescent="0.15">
      <c r="A9" s="13"/>
      <c r="B9" s="116"/>
      <c r="C9" s="130" t="s">
        <v>20</v>
      </c>
      <c r="D9" s="124" t="s">
        <v>21</v>
      </c>
      <c r="E9" s="123"/>
      <c r="F9" s="31">
        <v>22056</v>
      </c>
      <c r="G9" s="32">
        <v>2</v>
      </c>
      <c r="H9" s="33">
        <f t="shared" si="2"/>
        <v>22058</v>
      </c>
      <c r="I9" s="34">
        <v>57003</v>
      </c>
      <c r="J9" s="34">
        <v>310</v>
      </c>
      <c r="K9" s="31">
        <v>567</v>
      </c>
      <c r="L9" s="33">
        <f t="shared" si="3"/>
        <v>79371</v>
      </c>
      <c r="M9" s="17"/>
      <c r="N9" s="116"/>
      <c r="O9" s="108" t="s">
        <v>22</v>
      </c>
      <c r="P9" s="125" t="s">
        <v>23</v>
      </c>
      <c r="Q9" s="126"/>
      <c r="R9" s="31">
        <v>55321</v>
      </c>
      <c r="S9" s="32">
        <v>5</v>
      </c>
      <c r="T9" s="33">
        <f t="shared" si="0"/>
        <v>55326</v>
      </c>
      <c r="U9" s="34">
        <v>153282</v>
      </c>
      <c r="V9" s="34">
        <v>802</v>
      </c>
      <c r="W9" s="31">
        <v>1087</v>
      </c>
      <c r="X9" s="33">
        <f t="shared" si="1"/>
        <v>209410</v>
      </c>
    </row>
    <row r="10" spans="1:24" s="22" customFormat="1" ht="7.5" customHeight="1" x14ac:dyDescent="0.15">
      <c r="A10" s="13"/>
      <c r="B10" s="116"/>
      <c r="C10" s="131"/>
      <c r="D10" s="125" t="s">
        <v>24</v>
      </c>
      <c r="E10" s="126"/>
      <c r="F10" s="31">
        <v>6342</v>
      </c>
      <c r="G10" s="32">
        <v>1</v>
      </c>
      <c r="H10" s="33">
        <f t="shared" si="2"/>
        <v>6343</v>
      </c>
      <c r="I10" s="34">
        <v>37588</v>
      </c>
      <c r="J10" s="34">
        <v>189</v>
      </c>
      <c r="K10" s="31">
        <v>427</v>
      </c>
      <c r="L10" s="33">
        <f t="shared" si="3"/>
        <v>44120</v>
      </c>
      <c r="M10" s="17"/>
      <c r="N10" s="116"/>
      <c r="O10" s="108"/>
      <c r="P10" s="125" t="s">
        <v>25</v>
      </c>
      <c r="Q10" s="126"/>
      <c r="R10" s="31">
        <v>28302</v>
      </c>
      <c r="S10" s="32">
        <v>9</v>
      </c>
      <c r="T10" s="33">
        <f t="shared" si="0"/>
        <v>28311</v>
      </c>
      <c r="U10" s="31">
        <v>129125</v>
      </c>
      <c r="V10" s="31">
        <v>766</v>
      </c>
      <c r="W10" s="31">
        <v>1616</v>
      </c>
      <c r="X10" s="33">
        <f t="shared" si="1"/>
        <v>158202</v>
      </c>
    </row>
    <row r="11" spans="1:24" s="22" customFormat="1" ht="7.5" customHeight="1" x14ac:dyDescent="0.15">
      <c r="A11" s="13"/>
      <c r="B11" s="116"/>
      <c r="C11" s="132"/>
      <c r="D11" s="125" t="s">
        <v>10</v>
      </c>
      <c r="E11" s="126"/>
      <c r="F11" s="31">
        <f>SUM(F9:F10)</f>
        <v>28398</v>
      </c>
      <c r="G11" s="32">
        <f>SUM(G9:G10)</f>
        <v>3</v>
      </c>
      <c r="H11" s="33">
        <f t="shared" si="2"/>
        <v>28401</v>
      </c>
      <c r="I11" s="34">
        <f>SUM(I9:I10)</f>
        <v>94591</v>
      </c>
      <c r="J11" s="34">
        <f>SUM(J9:J10)</f>
        <v>499</v>
      </c>
      <c r="K11" s="31">
        <f>SUM(K9:K10)</f>
        <v>994</v>
      </c>
      <c r="L11" s="33">
        <f t="shared" si="3"/>
        <v>123491</v>
      </c>
      <c r="M11" s="17"/>
      <c r="N11" s="116"/>
      <c r="O11" s="108"/>
      <c r="P11" s="125" t="s">
        <v>10</v>
      </c>
      <c r="Q11" s="126"/>
      <c r="R11" s="31">
        <f>SUM(R9:R10)</f>
        <v>83623</v>
      </c>
      <c r="S11" s="32">
        <f>SUM(S9:S10)</f>
        <v>14</v>
      </c>
      <c r="T11" s="33">
        <f t="shared" si="0"/>
        <v>83637</v>
      </c>
      <c r="U11" s="34">
        <f>SUM(U9:U10)</f>
        <v>282407</v>
      </c>
      <c r="V11" s="34">
        <f>SUM(V9:V10)</f>
        <v>1568</v>
      </c>
      <c r="W11" s="31">
        <f>SUM(W9:W10)</f>
        <v>2703</v>
      </c>
      <c r="X11" s="33">
        <f t="shared" si="1"/>
        <v>367612</v>
      </c>
    </row>
    <row r="12" spans="1:24" s="22" customFormat="1" ht="7.5" customHeight="1" x14ac:dyDescent="0.15">
      <c r="A12" s="13"/>
      <c r="B12" s="116"/>
      <c r="C12" s="144" t="s">
        <v>26</v>
      </c>
      <c r="D12" s="124" t="s">
        <v>27</v>
      </c>
      <c r="E12" s="123"/>
      <c r="F12" s="31">
        <v>16239</v>
      </c>
      <c r="G12" s="32">
        <v>1</v>
      </c>
      <c r="H12" s="33">
        <f t="shared" si="2"/>
        <v>16240</v>
      </c>
      <c r="I12" s="34">
        <v>58944</v>
      </c>
      <c r="J12" s="34">
        <v>294</v>
      </c>
      <c r="K12" s="31">
        <v>654</v>
      </c>
      <c r="L12" s="33">
        <f t="shared" si="3"/>
        <v>75478</v>
      </c>
      <c r="M12" s="17"/>
      <c r="N12" s="116"/>
      <c r="O12" s="108" t="s">
        <v>28</v>
      </c>
      <c r="P12" s="125" t="s">
        <v>29</v>
      </c>
      <c r="Q12" s="126"/>
      <c r="R12" s="31">
        <v>151937</v>
      </c>
      <c r="S12" s="32">
        <v>28</v>
      </c>
      <c r="T12" s="33">
        <f t="shared" si="0"/>
        <v>151965</v>
      </c>
      <c r="U12" s="34">
        <v>295883</v>
      </c>
      <c r="V12" s="34">
        <v>2094</v>
      </c>
      <c r="W12" s="31">
        <v>2560</v>
      </c>
      <c r="X12" s="33">
        <f t="shared" si="1"/>
        <v>449942</v>
      </c>
    </row>
    <row r="13" spans="1:24" s="22" customFormat="1" ht="7.5" customHeight="1" x14ac:dyDescent="0.15">
      <c r="A13" s="13"/>
      <c r="B13" s="116"/>
      <c r="C13" s="164"/>
      <c r="D13" s="124" t="s">
        <v>30</v>
      </c>
      <c r="E13" s="123"/>
      <c r="F13" s="31">
        <v>5670</v>
      </c>
      <c r="G13" s="32">
        <v>0</v>
      </c>
      <c r="H13" s="33">
        <f t="shared" si="2"/>
        <v>5670</v>
      </c>
      <c r="I13" s="34">
        <v>10377</v>
      </c>
      <c r="J13" s="34">
        <v>72</v>
      </c>
      <c r="K13" s="31">
        <v>136</v>
      </c>
      <c r="L13" s="33">
        <f t="shared" si="3"/>
        <v>16119</v>
      </c>
      <c r="M13" s="17"/>
      <c r="N13" s="116"/>
      <c r="O13" s="108"/>
      <c r="P13" s="133" t="s">
        <v>31</v>
      </c>
      <c r="Q13" s="102" t="s">
        <v>32</v>
      </c>
      <c r="R13" s="38">
        <v>126110</v>
      </c>
      <c r="S13" s="39">
        <v>21</v>
      </c>
      <c r="T13" s="33">
        <f t="shared" si="0"/>
        <v>126131</v>
      </c>
      <c r="U13" s="40">
        <v>246931</v>
      </c>
      <c r="V13" s="40">
        <v>1699</v>
      </c>
      <c r="W13" s="38">
        <v>2334</v>
      </c>
      <c r="X13" s="33">
        <f t="shared" si="1"/>
        <v>374761</v>
      </c>
    </row>
    <row r="14" spans="1:24" s="22" customFormat="1" ht="7.5" customHeight="1" x14ac:dyDescent="0.15">
      <c r="A14" s="13"/>
      <c r="B14" s="116"/>
      <c r="C14" s="165"/>
      <c r="D14" s="125" t="s">
        <v>10</v>
      </c>
      <c r="E14" s="126"/>
      <c r="F14" s="31">
        <f>SUM(F12:F13)</f>
        <v>21909</v>
      </c>
      <c r="G14" s="32">
        <f>SUM(G12:G13)</f>
        <v>1</v>
      </c>
      <c r="H14" s="33">
        <f t="shared" si="2"/>
        <v>21910</v>
      </c>
      <c r="I14" s="34">
        <f>SUM(I12:I13)</f>
        <v>69321</v>
      </c>
      <c r="J14" s="34">
        <f>SUM(J12:J13)</f>
        <v>366</v>
      </c>
      <c r="K14" s="31">
        <f>SUM(K12:K13)</f>
        <v>790</v>
      </c>
      <c r="L14" s="33">
        <f t="shared" si="3"/>
        <v>91597</v>
      </c>
      <c r="M14" s="17"/>
      <c r="N14" s="116"/>
      <c r="O14" s="108"/>
      <c r="P14" s="153"/>
      <c r="Q14" s="102" t="s">
        <v>33</v>
      </c>
      <c r="R14" s="38">
        <v>25912</v>
      </c>
      <c r="S14" s="39">
        <v>7</v>
      </c>
      <c r="T14" s="33">
        <f t="shared" si="0"/>
        <v>25919</v>
      </c>
      <c r="U14" s="40">
        <v>58665</v>
      </c>
      <c r="V14" s="40">
        <v>373</v>
      </c>
      <c r="W14" s="38">
        <v>523</v>
      </c>
      <c r="X14" s="33">
        <f t="shared" si="1"/>
        <v>84957</v>
      </c>
    </row>
    <row r="15" spans="1:24" s="22" customFormat="1" ht="7.5" customHeight="1" x14ac:dyDescent="0.15">
      <c r="A15" s="13"/>
      <c r="B15" s="116"/>
      <c r="C15" s="121" t="s">
        <v>34</v>
      </c>
      <c r="D15" s="122"/>
      <c r="E15" s="123"/>
      <c r="F15" s="31">
        <v>26892</v>
      </c>
      <c r="G15" s="32">
        <v>3</v>
      </c>
      <c r="H15" s="33">
        <f t="shared" si="2"/>
        <v>26895</v>
      </c>
      <c r="I15" s="34">
        <v>80072</v>
      </c>
      <c r="J15" s="34">
        <v>406</v>
      </c>
      <c r="K15" s="31">
        <v>965</v>
      </c>
      <c r="L15" s="33">
        <f t="shared" si="3"/>
        <v>107373</v>
      </c>
      <c r="M15" s="17"/>
      <c r="N15" s="116"/>
      <c r="O15" s="108"/>
      <c r="P15" s="153"/>
      <c r="Q15" s="102" t="s">
        <v>10</v>
      </c>
      <c r="R15" s="31">
        <f>SUM(R13:R14)</f>
        <v>152022</v>
      </c>
      <c r="S15" s="32">
        <f>SUM(S13:S14)</f>
        <v>28</v>
      </c>
      <c r="T15" s="33">
        <f t="shared" si="0"/>
        <v>152050</v>
      </c>
      <c r="U15" s="34">
        <f>SUM(U13:U14)</f>
        <v>305596</v>
      </c>
      <c r="V15" s="34">
        <f>SUM(V13:V14)</f>
        <v>2072</v>
      </c>
      <c r="W15" s="31">
        <f>SUM(W13:W14)</f>
        <v>2857</v>
      </c>
      <c r="X15" s="33">
        <f t="shared" si="1"/>
        <v>459718</v>
      </c>
    </row>
    <row r="16" spans="1:24" s="22" customFormat="1" ht="7.5" customHeight="1" x14ac:dyDescent="0.15">
      <c r="A16" s="13"/>
      <c r="B16" s="116"/>
      <c r="C16" s="144" t="s">
        <v>35</v>
      </c>
      <c r="D16" s="124" t="s">
        <v>36</v>
      </c>
      <c r="E16" s="123"/>
      <c r="F16" s="31">
        <v>22295</v>
      </c>
      <c r="G16" s="32">
        <v>3</v>
      </c>
      <c r="H16" s="33">
        <f t="shared" si="2"/>
        <v>22298</v>
      </c>
      <c r="I16" s="34">
        <v>59417</v>
      </c>
      <c r="J16" s="34">
        <v>374</v>
      </c>
      <c r="K16" s="31">
        <v>657</v>
      </c>
      <c r="L16" s="33">
        <f t="shared" si="3"/>
        <v>82089</v>
      </c>
      <c r="M16" s="17"/>
      <c r="N16" s="117"/>
      <c r="O16" s="112" t="s">
        <v>37</v>
      </c>
      <c r="P16" s="113"/>
      <c r="Q16" s="114"/>
      <c r="R16" s="41">
        <f>SUM(R4,R11:R12,R15,R7:R8)</f>
        <v>677427</v>
      </c>
      <c r="S16" s="42">
        <f>SUM(S4,S11:S12,S15,S7:S8)</f>
        <v>90</v>
      </c>
      <c r="T16" s="43">
        <f t="shared" si="0"/>
        <v>677517</v>
      </c>
      <c r="U16" s="41">
        <f>SUM(U4,U11:U12,U15,U7:U8)</f>
        <v>1811673</v>
      </c>
      <c r="V16" s="41">
        <f>SUM(V4,V11:V12,V15,V7:V8)</f>
        <v>10742</v>
      </c>
      <c r="W16" s="41">
        <f>SUM(W4,W11:W12,W15,W7:W8)</f>
        <v>14411</v>
      </c>
      <c r="X16" s="43">
        <f t="shared" si="1"/>
        <v>2499932</v>
      </c>
    </row>
    <row r="17" spans="1:24" s="22" customFormat="1" ht="7.5" customHeight="1" x14ac:dyDescent="0.15">
      <c r="A17" s="13"/>
      <c r="B17" s="116"/>
      <c r="C17" s="164"/>
      <c r="D17" s="124" t="s">
        <v>30</v>
      </c>
      <c r="E17" s="123"/>
      <c r="F17" s="31">
        <v>2840</v>
      </c>
      <c r="G17" s="32">
        <v>0</v>
      </c>
      <c r="H17" s="33">
        <f t="shared" si="2"/>
        <v>2840</v>
      </c>
      <c r="I17" s="34">
        <v>4309</v>
      </c>
      <c r="J17" s="34">
        <v>39</v>
      </c>
      <c r="K17" s="31">
        <v>55</v>
      </c>
      <c r="L17" s="33">
        <f t="shared" si="3"/>
        <v>7188</v>
      </c>
      <c r="M17" s="17"/>
      <c r="N17" s="115" t="s">
        <v>38</v>
      </c>
      <c r="O17" s="118" t="s">
        <v>39</v>
      </c>
      <c r="P17" s="119"/>
      <c r="Q17" s="120"/>
      <c r="R17" s="31">
        <v>78924</v>
      </c>
      <c r="S17" s="32">
        <v>4</v>
      </c>
      <c r="T17" s="33">
        <f t="shared" si="0"/>
        <v>78928</v>
      </c>
      <c r="U17" s="34">
        <v>211315</v>
      </c>
      <c r="V17" s="34">
        <v>1184</v>
      </c>
      <c r="W17" s="31">
        <v>1386</v>
      </c>
      <c r="X17" s="33">
        <f t="shared" si="1"/>
        <v>291427</v>
      </c>
    </row>
    <row r="18" spans="1:24" s="22" customFormat="1" ht="7.5" customHeight="1" x14ac:dyDescent="0.15">
      <c r="A18" s="13"/>
      <c r="B18" s="116"/>
      <c r="C18" s="165"/>
      <c r="D18" s="125" t="s">
        <v>10</v>
      </c>
      <c r="E18" s="126"/>
      <c r="F18" s="31">
        <f>SUM(F16:F17)</f>
        <v>25135</v>
      </c>
      <c r="G18" s="32">
        <f>SUM(G16:G17)</f>
        <v>3</v>
      </c>
      <c r="H18" s="33">
        <f t="shared" si="2"/>
        <v>25138</v>
      </c>
      <c r="I18" s="34">
        <f>SUM(I16:I17)</f>
        <v>63726</v>
      </c>
      <c r="J18" s="34">
        <f>SUM(J16:J17)</f>
        <v>413</v>
      </c>
      <c r="K18" s="31">
        <f>SUM(K16:K17)</f>
        <v>712</v>
      </c>
      <c r="L18" s="33">
        <f t="shared" si="3"/>
        <v>89277</v>
      </c>
      <c r="M18" s="17"/>
      <c r="N18" s="116"/>
      <c r="O18" s="130" t="s">
        <v>40</v>
      </c>
      <c r="P18" s="124" t="s">
        <v>41</v>
      </c>
      <c r="Q18" s="123"/>
      <c r="R18" s="31">
        <v>150279</v>
      </c>
      <c r="S18" s="32">
        <v>27</v>
      </c>
      <c r="T18" s="33">
        <f t="shared" si="0"/>
        <v>150306</v>
      </c>
      <c r="U18" s="34">
        <v>476040</v>
      </c>
      <c r="V18" s="34">
        <v>2468</v>
      </c>
      <c r="W18" s="31">
        <v>3976</v>
      </c>
      <c r="X18" s="33">
        <f t="shared" si="1"/>
        <v>628814</v>
      </c>
    </row>
    <row r="19" spans="1:24" s="22" customFormat="1" ht="7.5" customHeight="1" x14ac:dyDescent="0.15">
      <c r="A19" s="13"/>
      <c r="B19" s="117"/>
      <c r="C19" s="112" t="s">
        <v>37</v>
      </c>
      <c r="D19" s="113"/>
      <c r="E19" s="114"/>
      <c r="F19" s="41">
        <f>SUM(F6:F8,F11,F14:F15,F18)</f>
        <v>264894</v>
      </c>
      <c r="G19" s="44">
        <f>SUM(G6:G8,G11,G14:G15,G18)</f>
        <v>25</v>
      </c>
      <c r="H19" s="43">
        <f t="shared" si="2"/>
        <v>264919</v>
      </c>
      <c r="I19" s="45">
        <f>SUM(I6:I8,I11,I14:I15,I18)</f>
        <v>939309</v>
      </c>
      <c r="J19" s="45">
        <f>SUM(J6:J8,J11,J14:J15,J18)</f>
        <v>6705</v>
      </c>
      <c r="K19" s="41">
        <f>SUM(K6:K8,K11,K14:K15,K18)</f>
        <v>18197</v>
      </c>
      <c r="L19" s="43">
        <f t="shared" si="3"/>
        <v>1210933</v>
      </c>
      <c r="M19" s="17"/>
      <c r="N19" s="116"/>
      <c r="O19" s="131"/>
      <c r="P19" s="124" t="s">
        <v>42</v>
      </c>
      <c r="Q19" s="123"/>
      <c r="R19" s="31">
        <v>22519</v>
      </c>
      <c r="S19" s="32">
        <v>6</v>
      </c>
      <c r="T19" s="33">
        <f t="shared" si="0"/>
        <v>22525</v>
      </c>
      <c r="U19" s="34">
        <v>39498</v>
      </c>
      <c r="V19" s="34">
        <v>298</v>
      </c>
      <c r="W19" s="31">
        <v>281</v>
      </c>
      <c r="X19" s="33">
        <f t="shared" si="1"/>
        <v>62321</v>
      </c>
    </row>
    <row r="20" spans="1:24" s="22" customFormat="1" ht="7.5" customHeight="1" x14ac:dyDescent="0.15">
      <c r="A20" s="13"/>
      <c r="B20" s="115" t="s">
        <v>43</v>
      </c>
      <c r="C20" s="134" t="s">
        <v>44</v>
      </c>
      <c r="D20" s="133" t="s">
        <v>45</v>
      </c>
      <c r="E20" s="102" t="s">
        <v>46</v>
      </c>
      <c r="F20" s="31">
        <v>65833</v>
      </c>
      <c r="G20" s="32">
        <v>3</v>
      </c>
      <c r="H20" s="33">
        <f t="shared" si="2"/>
        <v>65836</v>
      </c>
      <c r="I20" s="34">
        <v>161043</v>
      </c>
      <c r="J20" s="34">
        <v>1214</v>
      </c>
      <c r="K20" s="31">
        <v>1356</v>
      </c>
      <c r="L20" s="33">
        <f t="shared" si="3"/>
        <v>228093</v>
      </c>
      <c r="M20" s="17"/>
      <c r="N20" s="116"/>
      <c r="O20" s="132"/>
      <c r="P20" s="124" t="s">
        <v>10</v>
      </c>
      <c r="Q20" s="123"/>
      <c r="R20" s="31">
        <f>SUM(R18:R19)</f>
        <v>172798</v>
      </c>
      <c r="S20" s="32">
        <f>SUM(S18:S19)</f>
        <v>33</v>
      </c>
      <c r="T20" s="33">
        <f t="shared" si="0"/>
        <v>172831</v>
      </c>
      <c r="U20" s="34">
        <f>SUM(U18:U19)</f>
        <v>515538</v>
      </c>
      <c r="V20" s="34">
        <f>SUM(V18:V19)</f>
        <v>2766</v>
      </c>
      <c r="W20" s="31">
        <f>SUM(W18:W19)</f>
        <v>4257</v>
      </c>
      <c r="X20" s="33">
        <f t="shared" si="1"/>
        <v>691135</v>
      </c>
    </row>
    <row r="21" spans="1:24" s="22" customFormat="1" ht="7.5" customHeight="1" x14ac:dyDescent="0.15">
      <c r="A21" s="13"/>
      <c r="B21" s="116"/>
      <c r="C21" s="131"/>
      <c r="D21" s="153"/>
      <c r="E21" s="102" t="s">
        <v>47</v>
      </c>
      <c r="F21" s="31">
        <v>17488</v>
      </c>
      <c r="G21" s="32">
        <v>0</v>
      </c>
      <c r="H21" s="33">
        <f t="shared" si="2"/>
        <v>17488</v>
      </c>
      <c r="I21" s="34">
        <v>44963</v>
      </c>
      <c r="J21" s="34">
        <v>310</v>
      </c>
      <c r="K21" s="31">
        <v>320</v>
      </c>
      <c r="L21" s="33">
        <f t="shared" si="3"/>
        <v>62761</v>
      </c>
      <c r="M21" s="17"/>
      <c r="N21" s="116"/>
      <c r="O21" s="130" t="s">
        <v>48</v>
      </c>
      <c r="P21" s="124" t="s">
        <v>49</v>
      </c>
      <c r="Q21" s="123"/>
      <c r="R21" s="31">
        <v>75926</v>
      </c>
      <c r="S21" s="32">
        <v>17</v>
      </c>
      <c r="T21" s="33">
        <f t="shared" si="0"/>
        <v>75943</v>
      </c>
      <c r="U21" s="34">
        <v>269014</v>
      </c>
      <c r="V21" s="34">
        <v>1269</v>
      </c>
      <c r="W21" s="31">
        <v>2323</v>
      </c>
      <c r="X21" s="33">
        <f t="shared" si="1"/>
        <v>346226</v>
      </c>
    </row>
    <row r="22" spans="1:24" s="22" customFormat="1" ht="7.5" customHeight="1" x14ac:dyDescent="0.15">
      <c r="A22" s="13"/>
      <c r="B22" s="116"/>
      <c r="C22" s="131"/>
      <c r="D22" s="153"/>
      <c r="E22" s="102" t="s">
        <v>10</v>
      </c>
      <c r="F22" s="31">
        <f>SUM(F20:F21)</f>
        <v>83321</v>
      </c>
      <c r="G22" s="32">
        <f>SUM(G20:G21)</f>
        <v>3</v>
      </c>
      <c r="H22" s="33">
        <f t="shared" si="2"/>
        <v>83324</v>
      </c>
      <c r="I22" s="34">
        <f>SUM(I20:I21)</f>
        <v>206006</v>
      </c>
      <c r="J22" s="34">
        <f>SUM(J20:J21)</f>
        <v>1524</v>
      </c>
      <c r="K22" s="31">
        <f>SUM(K20:K21)</f>
        <v>1676</v>
      </c>
      <c r="L22" s="33">
        <f t="shared" si="3"/>
        <v>290854</v>
      </c>
      <c r="M22" s="17"/>
      <c r="N22" s="116"/>
      <c r="O22" s="131"/>
      <c r="P22" s="124" t="s">
        <v>50</v>
      </c>
      <c r="Q22" s="123"/>
      <c r="R22" s="38">
        <v>102860</v>
      </c>
      <c r="S22" s="39">
        <v>16</v>
      </c>
      <c r="T22" s="46">
        <f t="shared" si="0"/>
        <v>102876</v>
      </c>
      <c r="U22" s="40">
        <v>366814</v>
      </c>
      <c r="V22" s="40">
        <v>1342</v>
      </c>
      <c r="W22" s="38">
        <v>3270</v>
      </c>
      <c r="X22" s="46">
        <f t="shared" si="1"/>
        <v>471032</v>
      </c>
    </row>
    <row r="23" spans="1:24" s="22" customFormat="1" ht="7.5" customHeight="1" x14ac:dyDescent="0.15">
      <c r="A23" s="13"/>
      <c r="B23" s="116"/>
      <c r="C23" s="132"/>
      <c r="D23" s="124" t="s">
        <v>51</v>
      </c>
      <c r="E23" s="123"/>
      <c r="F23" s="31">
        <v>51038</v>
      </c>
      <c r="G23" s="32">
        <v>0</v>
      </c>
      <c r="H23" s="33">
        <f t="shared" si="2"/>
        <v>51038</v>
      </c>
      <c r="I23" s="34">
        <v>119564</v>
      </c>
      <c r="J23" s="34">
        <v>856</v>
      </c>
      <c r="K23" s="31">
        <v>912</v>
      </c>
      <c r="L23" s="33">
        <f t="shared" si="3"/>
        <v>171458</v>
      </c>
      <c r="M23" s="17"/>
      <c r="N23" s="116"/>
      <c r="O23" s="131"/>
      <c r="P23" s="136" t="s">
        <v>52</v>
      </c>
      <c r="Q23" s="102" t="s">
        <v>52</v>
      </c>
      <c r="R23" s="38">
        <v>17343</v>
      </c>
      <c r="S23" s="39">
        <v>2</v>
      </c>
      <c r="T23" s="46">
        <f t="shared" si="0"/>
        <v>17345</v>
      </c>
      <c r="U23" s="40">
        <v>60912</v>
      </c>
      <c r="V23" s="40">
        <v>352</v>
      </c>
      <c r="W23" s="38">
        <v>695</v>
      </c>
      <c r="X23" s="46">
        <f t="shared" si="1"/>
        <v>78609</v>
      </c>
    </row>
    <row r="24" spans="1:24" s="22" customFormat="1" ht="7.5" customHeight="1" x14ac:dyDescent="0.15">
      <c r="A24" s="13"/>
      <c r="B24" s="116"/>
      <c r="C24" s="108" t="s">
        <v>53</v>
      </c>
      <c r="D24" s="145" t="s">
        <v>54</v>
      </c>
      <c r="E24" s="146"/>
      <c r="F24" s="31">
        <v>75741</v>
      </c>
      <c r="G24" s="32">
        <v>8</v>
      </c>
      <c r="H24" s="33">
        <f t="shared" si="2"/>
        <v>75749</v>
      </c>
      <c r="I24" s="34">
        <v>147912</v>
      </c>
      <c r="J24" s="34">
        <v>1012</v>
      </c>
      <c r="K24" s="31">
        <v>1182</v>
      </c>
      <c r="L24" s="33">
        <f t="shared" si="3"/>
        <v>224673</v>
      </c>
      <c r="M24" s="17"/>
      <c r="N24" s="116"/>
      <c r="O24" s="131"/>
      <c r="P24" s="142"/>
      <c r="Q24" s="102" t="s">
        <v>55</v>
      </c>
      <c r="R24" s="38">
        <v>36940</v>
      </c>
      <c r="S24" s="39">
        <v>4</v>
      </c>
      <c r="T24" s="46">
        <f t="shared" si="0"/>
        <v>36944</v>
      </c>
      <c r="U24" s="40">
        <v>92118</v>
      </c>
      <c r="V24" s="40">
        <v>581</v>
      </c>
      <c r="W24" s="38">
        <v>721</v>
      </c>
      <c r="X24" s="46">
        <f t="shared" si="1"/>
        <v>129643</v>
      </c>
    </row>
    <row r="25" spans="1:24" s="22" customFormat="1" ht="7.5" customHeight="1" x14ac:dyDescent="0.15">
      <c r="A25" s="13"/>
      <c r="B25" s="116"/>
      <c r="C25" s="108"/>
      <c r="D25" s="124" t="s">
        <v>56</v>
      </c>
      <c r="E25" s="123"/>
      <c r="F25" s="31">
        <v>30984</v>
      </c>
      <c r="G25" s="32">
        <v>1</v>
      </c>
      <c r="H25" s="33">
        <f t="shared" si="2"/>
        <v>30985</v>
      </c>
      <c r="I25" s="34">
        <v>98822</v>
      </c>
      <c r="J25" s="34">
        <v>579</v>
      </c>
      <c r="K25" s="31">
        <v>1126</v>
      </c>
      <c r="L25" s="33">
        <f t="shared" si="3"/>
        <v>130386</v>
      </c>
      <c r="M25" s="17"/>
      <c r="N25" s="116"/>
      <c r="O25" s="131"/>
      <c r="P25" s="142"/>
      <c r="Q25" s="102" t="s">
        <v>57</v>
      </c>
      <c r="R25" s="38">
        <v>42717</v>
      </c>
      <c r="S25" s="32">
        <v>10</v>
      </c>
      <c r="T25" s="33">
        <f t="shared" si="0"/>
        <v>42727</v>
      </c>
      <c r="U25" s="34">
        <v>143821</v>
      </c>
      <c r="V25" s="34">
        <v>718</v>
      </c>
      <c r="W25" s="31">
        <v>1102</v>
      </c>
      <c r="X25" s="33">
        <f t="shared" si="1"/>
        <v>187266</v>
      </c>
    </row>
    <row r="26" spans="1:24" s="22" customFormat="1" ht="7.5" customHeight="1" x14ac:dyDescent="0.15">
      <c r="A26" s="13"/>
      <c r="B26" s="116"/>
      <c r="C26" s="108"/>
      <c r="D26" s="124" t="s">
        <v>58</v>
      </c>
      <c r="E26" s="123"/>
      <c r="F26" s="31">
        <v>35446</v>
      </c>
      <c r="G26" s="32">
        <v>1</v>
      </c>
      <c r="H26" s="33">
        <f t="shared" si="2"/>
        <v>35447</v>
      </c>
      <c r="I26" s="34">
        <v>73124</v>
      </c>
      <c r="J26" s="34">
        <v>371</v>
      </c>
      <c r="K26" s="31">
        <v>434</v>
      </c>
      <c r="L26" s="33">
        <f t="shared" si="3"/>
        <v>108942</v>
      </c>
      <c r="M26" s="17"/>
      <c r="N26" s="116"/>
      <c r="O26" s="132"/>
      <c r="P26" s="143"/>
      <c r="Q26" s="102" t="s">
        <v>10</v>
      </c>
      <c r="R26" s="31">
        <f>SUM(R23:R25)</f>
        <v>97000</v>
      </c>
      <c r="S26" s="32">
        <f>SUM(S23:S25)</f>
        <v>16</v>
      </c>
      <c r="T26" s="46">
        <f t="shared" si="0"/>
        <v>97016</v>
      </c>
      <c r="U26" s="34">
        <f>SUM(U23:U25)</f>
        <v>296851</v>
      </c>
      <c r="V26" s="34">
        <f>SUM(V23:V25)</f>
        <v>1651</v>
      </c>
      <c r="W26" s="31">
        <f>SUM(W23:W25)</f>
        <v>2518</v>
      </c>
      <c r="X26" s="46">
        <f t="shared" si="1"/>
        <v>395518</v>
      </c>
    </row>
    <row r="27" spans="1:24" s="22" customFormat="1" ht="7.5" customHeight="1" x14ac:dyDescent="0.15">
      <c r="A27" s="13"/>
      <c r="B27" s="116"/>
      <c r="C27" s="108"/>
      <c r="D27" s="148" t="s">
        <v>10</v>
      </c>
      <c r="E27" s="149"/>
      <c r="F27" s="47">
        <f>SUM(F24:F26)</f>
        <v>142171</v>
      </c>
      <c r="G27" s="32">
        <f>SUM(G24:G26)</f>
        <v>10</v>
      </c>
      <c r="H27" s="33">
        <f t="shared" si="2"/>
        <v>142181</v>
      </c>
      <c r="I27" s="34">
        <f>SUM(I24:I26)</f>
        <v>319858</v>
      </c>
      <c r="J27" s="34">
        <f>SUM(J24:J26)</f>
        <v>1962</v>
      </c>
      <c r="K27" s="31">
        <f>SUM(K24:K26)</f>
        <v>2742</v>
      </c>
      <c r="L27" s="33">
        <f t="shared" si="3"/>
        <v>464001</v>
      </c>
      <c r="M27" s="17"/>
      <c r="N27" s="116"/>
      <c r="O27" s="130" t="s">
        <v>59</v>
      </c>
      <c r="P27" s="124" t="s">
        <v>60</v>
      </c>
      <c r="Q27" s="123"/>
      <c r="R27" s="31">
        <v>129550</v>
      </c>
      <c r="S27" s="32">
        <v>29</v>
      </c>
      <c r="T27" s="33">
        <f t="shared" si="0"/>
        <v>129579</v>
      </c>
      <c r="U27" s="34">
        <v>503614</v>
      </c>
      <c r="V27" s="34">
        <v>3599</v>
      </c>
      <c r="W27" s="31">
        <v>10318</v>
      </c>
      <c r="X27" s="46">
        <f t="shared" si="1"/>
        <v>636792</v>
      </c>
    </row>
    <row r="28" spans="1:24" s="22" customFormat="1" ht="7.5" customHeight="1" x14ac:dyDescent="0.15">
      <c r="A28" s="13"/>
      <c r="B28" s="116"/>
      <c r="C28" s="130" t="s">
        <v>61</v>
      </c>
      <c r="D28" s="124" t="s">
        <v>62</v>
      </c>
      <c r="E28" s="123"/>
      <c r="F28" s="31">
        <v>123168</v>
      </c>
      <c r="G28" s="32">
        <v>9</v>
      </c>
      <c r="H28" s="33">
        <f t="shared" si="2"/>
        <v>123177</v>
      </c>
      <c r="I28" s="34">
        <v>326689</v>
      </c>
      <c r="J28" s="34">
        <v>2657</v>
      </c>
      <c r="K28" s="31">
        <v>2768</v>
      </c>
      <c r="L28" s="33">
        <f t="shared" si="3"/>
        <v>452523</v>
      </c>
      <c r="M28" s="17"/>
      <c r="N28" s="116"/>
      <c r="O28" s="131"/>
      <c r="P28" s="124" t="s">
        <v>63</v>
      </c>
      <c r="Q28" s="123"/>
      <c r="R28" s="31">
        <v>66069</v>
      </c>
      <c r="S28" s="32">
        <v>9</v>
      </c>
      <c r="T28" s="33">
        <f t="shared" si="0"/>
        <v>66078</v>
      </c>
      <c r="U28" s="34">
        <v>185428</v>
      </c>
      <c r="V28" s="34">
        <v>781</v>
      </c>
      <c r="W28" s="31">
        <v>1636</v>
      </c>
      <c r="X28" s="46">
        <f t="shared" si="1"/>
        <v>252287</v>
      </c>
    </row>
    <row r="29" spans="1:24" s="22" customFormat="1" ht="7.5" customHeight="1" x14ac:dyDescent="0.15">
      <c r="A29" s="13"/>
      <c r="B29" s="116"/>
      <c r="C29" s="131"/>
      <c r="D29" s="124" t="s">
        <v>64</v>
      </c>
      <c r="E29" s="123"/>
      <c r="F29" s="31">
        <v>33819</v>
      </c>
      <c r="G29" s="32">
        <v>3</v>
      </c>
      <c r="H29" s="33">
        <f t="shared" si="2"/>
        <v>33822</v>
      </c>
      <c r="I29" s="34">
        <v>156218</v>
      </c>
      <c r="J29" s="34">
        <v>962</v>
      </c>
      <c r="K29" s="31">
        <v>3225</v>
      </c>
      <c r="L29" s="33">
        <f t="shared" si="3"/>
        <v>191002</v>
      </c>
      <c r="M29" s="17"/>
      <c r="N29" s="116"/>
      <c r="O29" s="131"/>
      <c r="P29" s="136" t="s">
        <v>65</v>
      </c>
      <c r="Q29" s="102" t="s">
        <v>65</v>
      </c>
      <c r="R29" s="31">
        <v>46292</v>
      </c>
      <c r="S29" s="32">
        <v>10</v>
      </c>
      <c r="T29" s="33">
        <f t="shared" si="0"/>
        <v>46302</v>
      </c>
      <c r="U29" s="34">
        <v>165587</v>
      </c>
      <c r="V29" s="34">
        <v>814</v>
      </c>
      <c r="W29" s="31">
        <v>2193</v>
      </c>
      <c r="X29" s="46">
        <f t="shared" si="1"/>
        <v>212703</v>
      </c>
    </row>
    <row r="30" spans="1:24" s="22" customFormat="1" ht="7.5" customHeight="1" x14ac:dyDescent="0.15">
      <c r="A30" s="13"/>
      <c r="B30" s="116"/>
      <c r="C30" s="132"/>
      <c r="D30" s="124" t="s">
        <v>10</v>
      </c>
      <c r="E30" s="123"/>
      <c r="F30" s="47">
        <f>SUM(F28:F29)</f>
        <v>156987</v>
      </c>
      <c r="G30" s="32">
        <f>SUM(G28:G29)</f>
        <v>12</v>
      </c>
      <c r="H30" s="33">
        <f t="shared" si="2"/>
        <v>156999</v>
      </c>
      <c r="I30" s="31">
        <f>SUM(I28:I29)</f>
        <v>482907</v>
      </c>
      <c r="J30" s="31">
        <f>SUM(J28:J29)</f>
        <v>3619</v>
      </c>
      <c r="K30" s="31">
        <f>SUM(K28:K29)</f>
        <v>5993</v>
      </c>
      <c r="L30" s="33">
        <f t="shared" si="3"/>
        <v>643525</v>
      </c>
      <c r="M30" s="17"/>
      <c r="N30" s="116"/>
      <c r="O30" s="131"/>
      <c r="P30" s="142"/>
      <c r="Q30" s="102" t="s">
        <v>66</v>
      </c>
      <c r="R30" s="31">
        <v>23426</v>
      </c>
      <c r="S30" s="32">
        <v>6</v>
      </c>
      <c r="T30" s="33">
        <f t="shared" si="0"/>
        <v>23432</v>
      </c>
      <c r="U30" s="34">
        <v>92111</v>
      </c>
      <c r="V30" s="34">
        <v>374</v>
      </c>
      <c r="W30" s="31">
        <v>1189</v>
      </c>
      <c r="X30" s="46">
        <f t="shared" si="1"/>
        <v>115917</v>
      </c>
    </row>
    <row r="31" spans="1:24" s="22" customFormat="1" ht="7.5" customHeight="1" x14ac:dyDescent="0.15">
      <c r="A31" s="13"/>
      <c r="B31" s="116"/>
      <c r="C31" s="121" t="s">
        <v>67</v>
      </c>
      <c r="D31" s="122"/>
      <c r="E31" s="123"/>
      <c r="F31" s="31">
        <v>119370</v>
      </c>
      <c r="G31" s="32">
        <v>6</v>
      </c>
      <c r="H31" s="33">
        <f t="shared" si="2"/>
        <v>119376</v>
      </c>
      <c r="I31" s="34">
        <v>250669</v>
      </c>
      <c r="J31" s="34">
        <v>1957</v>
      </c>
      <c r="K31" s="31">
        <v>2010</v>
      </c>
      <c r="L31" s="33">
        <f t="shared" si="3"/>
        <v>372002</v>
      </c>
      <c r="M31" s="17"/>
      <c r="N31" s="116"/>
      <c r="O31" s="131"/>
      <c r="P31" s="142"/>
      <c r="Q31" s="102" t="s">
        <v>68</v>
      </c>
      <c r="R31" s="47">
        <v>25418</v>
      </c>
      <c r="S31" s="32">
        <v>11</v>
      </c>
      <c r="T31" s="33">
        <f t="shared" si="0"/>
        <v>25429</v>
      </c>
      <c r="U31" s="31">
        <v>83466</v>
      </c>
      <c r="V31" s="31">
        <v>452</v>
      </c>
      <c r="W31" s="31">
        <v>963</v>
      </c>
      <c r="X31" s="33">
        <f t="shared" si="1"/>
        <v>109347</v>
      </c>
    </row>
    <row r="32" spans="1:24" s="22" customFormat="1" ht="7.5" customHeight="1" x14ac:dyDescent="0.15">
      <c r="A32" s="13"/>
      <c r="B32" s="116"/>
      <c r="C32" s="130" t="s">
        <v>69</v>
      </c>
      <c r="D32" s="124" t="s">
        <v>70</v>
      </c>
      <c r="E32" s="123"/>
      <c r="F32" s="31">
        <v>91689</v>
      </c>
      <c r="G32" s="32">
        <v>7</v>
      </c>
      <c r="H32" s="33">
        <f t="shared" si="2"/>
        <v>91696</v>
      </c>
      <c r="I32" s="34">
        <v>212467</v>
      </c>
      <c r="J32" s="34">
        <v>1583</v>
      </c>
      <c r="K32" s="31">
        <v>1619</v>
      </c>
      <c r="L32" s="33">
        <f t="shared" si="3"/>
        <v>305746</v>
      </c>
      <c r="M32" s="17"/>
      <c r="N32" s="116"/>
      <c r="O32" s="131"/>
      <c r="P32" s="143"/>
      <c r="Q32" s="102" t="s">
        <v>10</v>
      </c>
      <c r="R32" s="31">
        <f>SUM(R29:R31)</f>
        <v>95136</v>
      </c>
      <c r="S32" s="32">
        <f>SUM(S29:S31)</f>
        <v>27</v>
      </c>
      <c r="T32" s="33">
        <f t="shared" si="0"/>
        <v>95163</v>
      </c>
      <c r="U32" s="34">
        <f>SUM(U29:U31)</f>
        <v>341164</v>
      </c>
      <c r="V32" s="34">
        <f>SUM(V29:V31)</f>
        <v>1640</v>
      </c>
      <c r="W32" s="31">
        <f>SUM(W29:W31)</f>
        <v>4345</v>
      </c>
      <c r="X32" s="46">
        <f t="shared" si="1"/>
        <v>437967</v>
      </c>
    </row>
    <row r="33" spans="1:24" s="22" customFormat="1" ht="7.5" customHeight="1" x14ac:dyDescent="0.15">
      <c r="A33" s="48"/>
      <c r="B33" s="116"/>
      <c r="C33" s="132"/>
      <c r="D33" s="124" t="s">
        <v>71</v>
      </c>
      <c r="E33" s="123"/>
      <c r="F33" s="31">
        <v>32427</v>
      </c>
      <c r="G33" s="32">
        <v>2</v>
      </c>
      <c r="H33" s="33">
        <f t="shared" si="2"/>
        <v>32429</v>
      </c>
      <c r="I33" s="34">
        <v>75974</v>
      </c>
      <c r="J33" s="34">
        <v>716</v>
      </c>
      <c r="K33" s="31">
        <v>421</v>
      </c>
      <c r="L33" s="33">
        <f t="shared" si="3"/>
        <v>109119</v>
      </c>
      <c r="M33" s="17"/>
      <c r="N33" s="116"/>
      <c r="O33" s="131"/>
      <c r="P33" s="136" t="s">
        <v>72</v>
      </c>
      <c r="Q33" s="102" t="s">
        <v>73</v>
      </c>
      <c r="R33" s="31">
        <v>42526</v>
      </c>
      <c r="S33" s="32">
        <v>12</v>
      </c>
      <c r="T33" s="33">
        <f t="shared" si="0"/>
        <v>42538</v>
      </c>
      <c r="U33" s="34">
        <v>189166</v>
      </c>
      <c r="V33" s="34">
        <v>1033</v>
      </c>
      <c r="W33" s="31">
        <v>2757</v>
      </c>
      <c r="X33" s="46">
        <f t="shared" si="1"/>
        <v>232737</v>
      </c>
    </row>
    <row r="34" spans="1:24" s="22" customFormat="1" ht="7.5" customHeight="1" x14ac:dyDescent="0.15">
      <c r="A34" s="49"/>
      <c r="B34" s="116"/>
      <c r="C34" s="130" t="s">
        <v>74</v>
      </c>
      <c r="D34" s="136" t="s">
        <v>75</v>
      </c>
      <c r="E34" s="102" t="s">
        <v>75</v>
      </c>
      <c r="F34" s="31">
        <v>82408</v>
      </c>
      <c r="G34" s="32">
        <v>4</v>
      </c>
      <c r="H34" s="33">
        <f t="shared" si="2"/>
        <v>82412</v>
      </c>
      <c r="I34" s="34">
        <v>193826</v>
      </c>
      <c r="J34" s="34">
        <v>1253</v>
      </c>
      <c r="K34" s="31">
        <v>1336</v>
      </c>
      <c r="L34" s="33">
        <f t="shared" si="3"/>
        <v>277491</v>
      </c>
      <c r="M34" s="17"/>
      <c r="N34" s="116"/>
      <c r="O34" s="131"/>
      <c r="P34" s="142"/>
      <c r="Q34" s="102" t="s">
        <v>76</v>
      </c>
      <c r="R34" s="31">
        <v>14120</v>
      </c>
      <c r="S34" s="32">
        <v>4</v>
      </c>
      <c r="T34" s="33">
        <f t="shared" si="0"/>
        <v>14124</v>
      </c>
      <c r="U34" s="34">
        <v>80429</v>
      </c>
      <c r="V34" s="34">
        <v>528</v>
      </c>
      <c r="W34" s="31">
        <v>1043</v>
      </c>
      <c r="X34" s="46">
        <f t="shared" si="1"/>
        <v>95081</v>
      </c>
    </row>
    <row r="35" spans="1:24" s="22" customFormat="1" ht="7.5" customHeight="1" x14ac:dyDescent="0.15">
      <c r="A35" s="49"/>
      <c r="B35" s="116"/>
      <c r="C35" s="131"/>
      <c r="D35" s="142"/>
      <c r="E35" s="102" t="s">
        <v>77</v>
      </c>
      <c r="F35" s="31">
        <v>34409</v>
      </c>
      <c r="G35" s="32">
        <v>2</v>
      </c>
      <c r="H35" s="33">
        <f t="shared" si="2"/>
        <v>34411</v>
      </c>
      <c r="I35" s="34">
        <v>61843</v>
      </c>
      <c r="J35" s="34">
        <v>790</v>
      </c>
      <c r="K35" s="31">
        <v>559</v>
      </c>
      <c r="L35" s="33">
        <f t="shared" si="3"/>
        <v>97044</v>
      </c>
      <c r="M35" s="17"/>
      <c r="N35" s="116"/>
      <c r="O35" s="131"/>
      <c r="P35" s="142"/>
      <c r="Q35" s="102" t="s">
        <v>78</v>
      </c>
      <c r="R35" s="31">
        <v>10806</v>
      </c>
      <c r="S35" s="32">
        <v>3</v>
      </c>
      <c r="T35" s="33">
        <f t="shared" si="0"/>
        <v>10809</v>
      </c>
      <c r="U35" s="34">
        <v>55919</v>
      </c>
      <c r="V35" s="34">
        <v>266</v>
      </c>
      <c r="W35" s="31">
        <v>685</v>
      </c>
      <c r="X35" s="33">
        <f t="shared" si="1"/>
        <v>66994</v>
      </c>
    </row>
    <row r="36" spans="1:24" s="22" customFormat="1" ht="7.5" customHeight="1" x14ac:dyDescent="0.15">
      <c r="A36" s="49"/>
      <c r="B36" s="116"/>
      <c r="C36" s="131"/>
      <c r="D36" s="142"/>
      <c r="E36" s="102" t="s">
        <v>79</v>
      </c>
      <c r="F36" s="31">
        <v>22709</v>
      </c>
      <c r="G36" s="32">
        <v>0</v>
      </c>
      <c r="H36" s="33">
        <f t="shared" si="2"/>
        <v>22709</v>
      </c>
      <c r="I36" s="34">
        <v>75013</v>
      </c>
      <c r="J36" s="34">
        <v>508</v>
      </c>
      <c r="K36" s="31">
        <v>921</v>
      </c>
      <c r="L36" s="33">
        <f t="shared" si="3"/>
        <v>98230</v>
      </c>
      <c r="M36" s="17"/>
      <c r="N36" s="116"/>
      <c r="O36" s="132"/>
      <c r="P36" s="143"/>
      <c r="Q36" s="102" t="s">
        <v>10</v>
      </c>
      <c r="R36" s="31">
        <f>SUM(R33:R35)</f>
        <v>67452</v>
      </c>
      <c r="S36" s="32">
        <f>SUM(S33:S35)</f>
        <v>19</v>
      </c>
      <c r="T36" s="33">
        <f t="shared" ref="T36:T67" si="4">SUM(R36:S36)</f>
        <v>67471</v>
      </c>
      <c r="U36" s="34">
        <f>SUM(U33:U35)</f>
        <v>325514</v>
      </c>
      <c r="V36" s="34">
        <f>SUM(V33:V35)</f>
        <v>1827</v>
      </c>
      <c r="W36" s="31">
        <f>SUM(W33:W35)</f>
        <v>4485</v>
      </c>
      <c r="X36" s="46">
        <f t="shared" ref="X36:X67" si="5">SUM(T36:V36)</f>
        <v>394812</v>
      </c>
    </row>
    <row r="37" spans="1:24" s="22" customFormat="1" ht="7.5" customHeight="1" x14ac:dyDescent="0.15">
      <c r="A37" s="49"/>
      <c r="B37" s="116"/>
      <c r="C37" s="131"/>
      <c r="D37" s="142"/>
      <c r="E37" s="102" t="s">
        <v>80</v>
      </c>
      <c r="F37" s="47">
        <v>12049</v>
      </c>
      <c r="G37" s="32">
        <v>0</v>
      </c>
      <c r="H37" s="33">
        <f t="shared" si="2"/>
        <v>12049</v>
      </c>
      <c r="I37" s="47">
        <v>27732</v>
      </c>
      <c r="J37" s="47">
        <v>204</v>
      </c>
      <c r="K37" s="31">
        <v>219</v>
      </c>
      <c r="L37" s="33">
        <f t="shared" si="3"/>
        <v>39985</v>
      </c>
      <c r="M37" s="17"/>
      <c r="N37" s="116"/>
      <c r="O37" s="130" t="s">
        <v>81</v>
      </c>
      <c r="P37" s="124" t="s">
        <v>82</v>
      </c>
      <c r="Q37" s="123"/>
      <c r="R37" s="31">
        <v>101525</v>
      </c>
      <c r="S37" s="32">
        <v>8</v>
      </c>
      <c r="T37" s="33">
        <f t="shared" si="4"/>
        <v>101533</v>
      </c>
      <c r="U37" s="34">
        <v>270287</v>
      </c>
      <c r="V37" s="34">
        <v>1989</v>
      </c>
      <c r="W37" s="31">
        <v>2187</v>
      </c>
      <c r="X37" s="46">
        <f t="shared" si="5"/>
        <v>373809</v>
      </c>
    </row>
    <row r="38" spans="1:24" s="22" customFormat="1" ht="7.5" customHeight="1" x14ac:dyDescent="0.15">
      <c r="A38" s="49"/>
      <c r="B38" s="116"/>
      <c r="C38" s="131"/>
      <c r="D38" s="143"/>
      <c r="E38" s="102" t="s">
        <v>10</v>
      </c>
      <c r="F38" s="47">
        <f>SUM(F34:F37)</f>
        <v>151575</v>
      </c>
      <c r="G38" s="32">
        <f>SUM(G34:G37)</f>
        <v>6</v>
      </c>
      <c r="H38" s="33">
        <f t="shared" ref="H38:H69" si="6">SUM(F38:G38)</f>
        <v>151581</v>
      </c>
      <c r="I38" s="31">
        <f>SUM(I34:I37)</f>
        <v>358414</v>
      </c>
      <c r="J38" s="31">
        <f>SUM(J34:J37)</f>
        <v>2755</v>
      </c>
      <c r="K38" s="31">
        <f>SUM(K34:K37)</f>
        <v>3035</v>
      </c>
      <c r="L38" s="33">
        <f t="shared" ref="L38:L69" si="7">SUM(H38:J38)</f>
        <v>512750</v>
      </c>
      <c r="M38" s="17"/>
      <c r="N38" s="116"/>
      <c r="O38" s="131"/>
      <c r="P38" s="124" t="s">
        <v>83</v>
      </c>
      <c r="Q38" s="123"/>
      <c r="R38" s="31">
        <v>23345</v>
      </c>
      <c r="S38" s="32">
        <v>5</v>
      </c>
      <c r="T38" s="33">
        <f t="shared" si="4"/>
        <v>23350</v>
      </c>
      <c r="U38" s="34">
        <v>71812</v>
      </c>
      <c r="V38" s="34">
        <v>350</v>
      </c>
      <c r="W38" s="31">
        <v>635</v>
      </c>
      <c r="X38" s="46">
        <f t="shared" si="5"/>
        <v>95512</v>
      </c>
    </row>
    <row r="39" spans="1:24" s="22" customFormat="1" ht="7.5" customHeight="1" x14ac:dyDescent="0.15">
      <c r="A39" s="49"/>
      <c r="B39" s="116"/>
      <c r="C39" s="132"/>
      <c r="D39" s="124" t="s">
        <v>264</v>
      </c>
      <c r="E39" s="123"/>
      <c r="F39" s="31">
        <v>45522</v>
      </c>
      <c r="G39" s="32">
        <v>2</v>
      </c>
      <c r="H39" s="33">
        <f t="shared" si="6"/>
        <v>45524</v>
      </c>
      <c r="I39" s="34">
        <v>111496</v>
      </c>
      <c r="J39" s="34">
        <v>657</v>
      </c>
      <c r="K39" s="31">
        <v>830</v>
      </c>
      <c r="L39" s="33">
        <f t="shared" si="7"/>
        <v>157677</v>
      </c>
      <c r="M39" s="17"/>
      <c r="N39" s="116"/>
      <c r="O39" s="131"/>
      <c r="P39" s="124" t="s">
        <v>85</v>
      </c>
      <c r="Q39" s="123"/>
      <c r="R39" s="31">
        <v>28587</v>
      </c>
      <c r="S39" s="32">
        <v>1</v>
      </c>
      <c r="T39" s="33">
        <f t="shared" si="4"/>
        <v>28588</v>
      </c>
      <c r="U39" s="34">
        <v>71686</v>
      </c>
      <c r="V39" s="34">
        <v>601</v>
      </c>
      <c r="W39" s="31">
        <v>392</v>
      </c>
      <c r="X39" s="46">
        <f t="shared" si="5"/>
        <v>100875</v>
      </c>
    </row>
    <row r="40" spans="1:24" s="22" customFormat="1" ht="7.5" customHeight="1" x14ac:dyDescent="0.15">
      <c r="A40" s="49"/>
      <c r="B40" s="117"/>
      <c r="C40" s="112" t="s">
        <v>37</v>
      </c>
      <c r="D40" s="113"/>
      <c r="E40" s="114"/>
      <c r="F40" s="50">
        <f>SUM(F22:F23,F27,F30:F33,F38:F39)</f>
        <v>874100</v>
      </c>
      <c r="G40" s="44">
        <f>SUM(G22:G23,G27,G30:G33,G38:G39)</f>
        <v>48</v>
      </c>
      <c r="H40" s="43">
        <f t="shared" si="6"/>
        <v>874148</v>
      </c>
      <c r="I40" s="41">
        <f>SUM(I22:I23,I27,I30:I33,I38:I39)</f>
        <v>2137355</v>
      </c>
      <c r="J40" s="41">
        <f>SUM(J22:J23,J27,J30:J33,J38:J39)</f>
        <v>15629</v>
      </c>
      <c r="K40" s="41">
        <f>SUM(K22:K23,K27,K30:K33,K38:K39)</f>
        <v>19238</v>
      </c>
      <c r="L40" s="51">
        <f t="shared" si="7"/>
        <v>3027132</v>
      </c>
      <c r="M40" s="17"/>
      <c r="N40" s="116"/>
      <c r="O40" s="131"/>
      <c r="P40" s="124" t="s">
        <v>86</v>
      </c>
      <c r="Q40" s="123"/>
      <c r="R40" s="38">
        <v>22722</v>
      </c>
      <c r="S40" s="39">
        <v>14</v>
      </c>
      <c r="T40" s="33">
        <f t="shared" si="4"/>
        <v>22736</v>
      </c>
      <c r="U40" s="40">
        <v>75345</v>
      </c>
      <c r="V40" s="40">
        <v>553</v>
      </c>
      <c r="W40" s="38">
        <v>872</v>
      </c>
      <c r="X40" s="46">
        <f t="shared" si="5"/>
        <v>98634</v>
      </c>
    </row>
    <row r="41" spans="1:24" s="22" customFormat="1" ht="7.5" customHeight="1" x14ac:dyDescent="0.15">
      <c r="A41" s="49"/>
      <c r="B41" s="150" t="s">
        <v>87</v>
      </c>
      <c r="C41" s="134" t="s">
        <v>88</v>
      </c>
      <c r="D41" s="135" t="s">
        <v>89</v>
      </c>
      <c r="E41" s="120"/>
      <c r="F41" s="31">
        <v>134028</v>
      </c>
      <c r="G41" s="32">
        <v>10</v>
      </c>
      <c r="H41" s="33">
        <f t="shared" si="6"/>
        <v>134038</v>
      </c>
      <c r="I41" s="34">
        <v>334941</v>
      </c>
      <c r="J41" s="34">
        <v>1768</v>
      </c>
      <c r="K41" s="31">
        <v>2752</v>
      </c>
      <c r="L41" s="33">
        <f t="shared" si="7"/>
        <v>470747</v>
      </c>
      <c r="M41" s="17"/>
      <c r="N41" s="116"/>
      <c r="O41" s="132"/>
      <c r="P41" s="124" t="s">
        <v>10</v>
      </c>
      <c r="Q41" s="123"/>
      <c r="R41" s="31">
        <f>SUM(R37:R40)</f>
        <v>176179</v>
      </c>
      <c r="S41" s="32">
        <f>SUM(S37:S40)</f>
        <v>28</v>
      </c>
      <c r="T41" s="33">
        <f t="shared" si="4"/>
        <v>176207</v>
      </c>
      <c r="U41" s="34">
        <f>SUM(U37:U40)</f>
        <v>489130</v>
      </c>
      <c r="V41" s="34">
        <f>SUM(V37:V40)</f>
        <v>3493</v>
      </c>
      <c r="W41" s="31">
        <f>SUM(W37:W40)</f>
        <v>4086</v>
      </c>
      <c r="X41" s="33">
        <f t="shared" si="5"/>
        <v>668830</v>
      </c>
    </row>
    <row r="42" spans="1:24" s="22" customFormat="1" ht="7.5" customHeight="1" x14ac:dyDescent="0.15">
      <c r="A42" s="49"/>
      <c r="B42" s="151"/>
      <c r="C42" s="131"/>
      <c r="D42" s="136" t="s">
        <v>90</v>
      </c>
      <c r="E42" s="102" t="s">
        <v>91</v>
      </c>
      <c r="F42" s="31">
        <v>53553</v>
      </c>
      <c r="G42" s="32">
        <v>4</v>
      </c>
      <c r="H42" s="33">
        <f t="shared" si="6"/>
        <v>53557</v>
      </c>
      <c r="I42" s="34">
        <v>153815</v>
      </c>
      <c r="J42" s="34">
        <v>831</v>
      </c>
      <c r="K42" s="31">
        <v>1781</v>
      </c>
      <c r="L42" s="33">
        <f t="shared" si="7"/>
        <v>208203</v>
      </c>
      <c r="M42" s="17"/>
      <c r="N42" s="117"/>
      <c r="O42" s="112" t="s">
        <v>37</v>
      </c>
      <c r="P42" s="113"/>
      <c r="Q42" s="114"/>
      <c r="R42" s="41">
        <f>SUM(R17,R20:R22,R26:R28,R32,R36,R41)</f>
        <v>1061894</v>
      </c>
      <c r="S42" s="42">
        <f>SUM(S17,S20:S22,S26:S28,S32,S36,S41)</f>
        <v>198</v>
      </c>
      <c r="T42" s="43">
        <f t="shared" si="4"/>
        <v>1062092</v>
      </c>
      <c r="U42" s="41">
        <f>SUM(U17,U20:U22,U26:U28,U32,U36,U41)</f>
        <v>3504382</v>
      </c>
      <c r="V42" s="41">
        <f>SUM(V17,V20:V22,V26:V28,V32,V36,V41)</f>
        <v>19552</v>
      </c>
      <c r="W42" s="41">
        <f>SUM(W17,W20:W22,W26:W28,W32,W36,W41)</f>
        <v>38624</v>
      </c>
      <c r="X42" s="43">
        <f t="shared" si="5"/>
        <v>4586026</v>
      </c>
    </row>
    <row r="43" spans="1:24" s="22" customFormat="1" ht="7.5" customHeight="1" x14ac:dyDescent="0.15">
      <c r="A43" s="49"/>
      <c r="B43" s="151"/>
      <c r="C43" s="131"/>
      <c r="D43" s="142"/>
      <c r="E43" s="102" t="s">
        <v>263</v>
      </c>
      <c r="F43" s="31">
        <v>83612</v>
      </c>
      <c r="G43" s="32">
        <v>8</v>
      </c>
      <c r="H43" s="33">
        <f t="shared" si="6"/>
        <v>83620</v>
      </c>
      <c r="I43" s="34">
        <v>214049</v>
      </c>
      <c r="J43" s="34">
        <v>943</v>
      </c>
      <c r="K43" s="31">
        <v>2053</v>
      </c>
      <c r="L43" s="33">
        <f t="shared" si="7"/>
        <v>298612</v>
      </c>
      <c r="M43" s="17"/>
      <c r="N43" s="115" t="s">
        <v>93</v>
      </c>
      <c r="O43" s="118" t="s">
        <v>94</v>
      </c>
      <c r="P43" s="119"/>
      <c r="Q43" s="120"/>
      <c r="R43" s="31">
        <v>115826</v>
      </c>
      <c r="S43" s="32">
        <v>13</v>
      </c>
      <c r="T43" s="33">
        <f t="shared" si="4"/>
        <v>115839</v>
      </c>
      <c r="U43" s="34">
        <v>358843</v>
      </c>
      <c r="V43" s="34">
        <v>2387</v>
      </c>
      <c r="W43" s="31">
        <v>3538</v>
      </c>
      <c r="X43" s="33">
        <f t="shared" si="5"/>
        <v>477069</v>
      </c>
    </row>
    <row r="44" spans="1:24" s="22" customFormat="1" ht="7.5" customHeight="1" x14ac:dyDescent="0.15">
      <c r="A44" s="49"/>
      <c r="B44" s="151"/>
      <c r="C44" s="132"/>
      <c r="D44" s="143"/>
      <c r="E44" s="102" t="s">
        <v>10</v>
      </c>
      <c r="F44" s="47">
        <f>SUM(F42:F43)</f>
        <v>137165</v>
      </c>
      <c r="G44" s="32">
        <f>SUM(G42:G43)</f>
        <v>12</v>
      </c>
      <c r="H44" s="33">
        <f t="shared" si="6"/>
        <v>137177</v>
      </c>
      <c r="I44" s="31">
        <f>SUM(I42:I43)</f>
        <v>367864</v>
      </c>
      <c r="J44" s="31">
        <f>SUM(J42:J43)</f>
        <v>1774</v>
      </c>
      <c r="K44" s="31">
        <f>SUM(K42:K43)</f>
        <v>3834</v>
      </c>
      <c r="L44" s="33">
        <f t="shared" si="7"/>
        <v>506815</v>
      </c>
      <c r="M44" s="17"/>
      <c r="N44" s="116"/>
      <c r="O44" s="121" t="s">
        <v>95</v>
      </c>
      <c r="P44" s="122"/>
      <c r="Q44" s="123"/>
      <c r="R44" s="31">
        <v>146939</v>
      </c>
      <c r="S44" s="32">
        <v>27</v>
      </c>
      <c r="T44" s="33">
        <f t="shared" si="4"/>
        <v>146966</v>
      </c>
      <c r="U44" s="34">
        <v>374276</v>
      </c>
      <c r="V44" s="34">
        <v>3646</v>
      </c>
      <c r="W44" s="31">
        <v>7543</v>
      </c>
      <c r="X44" s="33">
        <f t="shared" si="5"/>
        <v>524888</v>
      </c>
    </row>
    <row r="45" spans="1:24" s="22" customFormat="1" ht="7.5" customHeight="1" x14ac:dyDescent="0.15">
      <c r="A45" s="49"/>
      <c r="B45" s="151"/>
      <c r="C45" s="108" t="s">
        <v>96</v>
      </c>
      <c r="D45" s="133" t="s">
        <v>96</v>
      </c>
      <c r="E45" s="102" t="s">
        <v>97</v>
      </c>
      <c r="F45" s="31">
        <v>92749</v>
      </c>
      <c r="G45" s="32">
        <v>19</v>
      </c>
      <c r="H45" s="33">
        <f t="shared" si="6"/>
        <v>92768</v>
      </c>
      <c r="I45" s="34">
        <v>258172</v>
      </c>
      <c r="J45" s="34">
        <v>1440</v>
      </c>
      <c r="K45" s="31">
        <v>2355</v>
      </c>
      <c r="L45" s="33">
        <f t="shared" si="7"/>
        <v>352380</v>
      </c>
      <c r="M45" s="17"/>
      <c r="N45" s="116"/>
      <c r="O45" s="130" t="s">
        <v>98</v>
      </c>
      <c r="P45" s="124" t="s">
        <v>262</v>
      </c>
      <c r="Q45" s="123"/>
      <c r="R45" s="52">
        <v>84896</v>
      </c>
      <c r="S45" s="53">
        <v>16</v>
      </c>
      <c r="T45" s="54">
        <f t="shared" si="4"/>
        <v>84912</v>
      </c>
      <c r="U45" s="55">
        <v>136264</v>
      </c>
      <c r="V45" s="55">
        <v>3168</v>
      </c>
      <c r="W45" s="52">
        <v>10051</v>
      </c>
      <c r="X45" s="54">
        <f t="shared" si="5"/>
        <v>224344</v>
      </c>
    </row>
    <row r="46" spans="1:24" s="22" customFormat="1" ht="7.5" customHeight="1" x14ac:dyDescent="0.15">
      <c r="A46" s="49"/>
      <c r="B46" s="151"/>
      <c r="C46" s="108"/>
      <c r="D46" s="133"/>
      <c r="E46" s="102" t="s">
        <v>100</v>
      </c>
      <c r="F46" s="31">
        <v>24887</v>
      </c>
      <c r="G46" s="32">
        <v>5</v>
      </c>
      <c r="H46" s="33">
        <f t="shared" si="6"/>
        <v>24892</v>
      </c>
      <c r="I46" s="34">
        <v>59028</v>
      </c>
      <c r="J46" s="34">
        <v>313</v>
      </c>
      <c r="K46" s="31">
        <v>354</v>
      </c>
      <c r="L46" s="33">
        <f t="shared" si="7"/>
        <v>84233</v>
      </c>
      <c r="M46" s="17"/>
      <c r="N46" s="116"/>
      <c r="O46" s="131"/>
      <c r="P46" s="124" t="s">
        <v>101</v>
      </c>
      <c r="Q46" s="123"/>
      <c r="R46" s="31">
        <v>130180</v>
      </c>
      <c r="S46" s="32">
        <v>21</v>
      </c>
      <c r="T46" s="33">
        <f t="shared" si="4"/>
        <v>130201</v>
      </c>
      <c r="U46" s="34">
        <v>336600</v>
      </c>
      <c r="V46" s="34">
        <v>4113</v>
      </c>
      <c r="W46" s="31">
        <v>13602</v>
      </c>
      <c r="X46" s="33">
        <f t="shared" si="5"/>
        <v>470914</v>
      </c>
    </row>
    <row r="47" spans="1:24" s="22" customFormat="1" ht="7.5" customHeight="1" x14ac:dyDescent="0.15">
      <c r="A47" s="49"/>
      <c r="B47" s="151"/>
      <c r="C47" s="108"/>
      <c r="D47" s="133"/>
      <c r="E47" s="102" t="s">
        <v>10</v>
      </c>
      <c r="F47" s="47">
        <f>SUM(F45:F46)</f>
        <v>117636</v>
      </c>
      <c r="G47" s="32">
        <f>SUM(G45:G46)</f>
        <v>24</v>
      </c>
      <c r="H47" s="33">
        <f t="shared" si="6"/>
        <v>117660</v>
      </c>
      <c r="I47" s="31">
        <f>SUM(I45:I46)</f>
        <v>317200</v>
      </c>
      <c r="J47" s="31">
        <f>SUM(J45:J46)</f>
        <v>1753</v>
      </c>
      <c r="K47" s="31">
        <f>SUM(K45:K46)</f>
        <v>2709</v>
      </c>
      <c r="L47" s="33">
        <f t="shared" si="7"/>
        <v>436613</v>
      </c>
      <c r="M47" s="17"/>
      <c r="N47" s="116"/>
      <c r="O47" s="131"/>
      <c r="P47" s="136" t="s">
        <v>102</v>
      </c>
      <c r="Q47" s="102" t="s">
        <v>103</v>
      </c>
      <c r="R47" s="31">
        <v>85180</v>
      </c>
      <c r="S47" s="32">
        <v>16</v>
      </c>
      <c r="T47" s="33">
        <f t="shared" si="4"/>
        <v>85196</v>
      </c>
      <c r="U47" s="34">
        <v>284915</v>
      </c>
      <c r="V47" s="34">
        <v>2259</v>
      </c>
      <c r="W47" s="31">
        <v>4363</v>
      </c>
      <c r="X47" s="33">
        <f t="shared" si="5"/>
        <v>372370</v>
      </c>
    </row>
    <row r="48" spans="1:24" s="22" customFormat="1" ht="7.5" customHeight="1" x14ac:dyDescent="0.15">
      <c r="A48" s="49"/>
      <c r="B48" s="151"/>
      <c r="C48" s="108"/>
      <c r="D48" s="125" t="s">
        <v>261</v>
      </c>
      <c r="E48" s="126"/>
      <c r="F48" s="31">
        <v>44394</v>
      </c>
      <c r="G48" s="32">
        <v>2</v>
      </c>
      <c r="H48" s="33">
        <f t="shared" si="6"/>
        <v>44396</v>
      </c>
      <c r="I48" s="34">
        <v>156744</v>
      </c>
      <c r="J48" s="34">
        <v>786</v>
      </c>
      <c r="K48" s="31">
        <v>1245</v>
      </c>
      <c r="L48" s="33">
        <f t="shared" si="7"/>
        <v>201926</v>
      </c>
      <c r="M48" s="17"/>
      <c r="N48" s="116"/>
      <c r="O48" s="131"/>
      <c r="P48" s="142"/>
      <c r="Q48" s="102" t="s">
        <v>105</v>
      </c>
      <c r="R48" s="31">
        <v>37308</v>
      </c>
      <c r="S48" s="32">
        <v>7</v>
      </c>
      <c r="T48" s="33">
        <f t="shared" si="4"/>
        <v>37315</v>
      </c>
      <c r="U48" s="34">
        <v>109068</v>
      </c>
      <c r="V48" s="34">
        <v>979</v>
      </c>
      <c r="W48" s="31">
        <v>2563</v>
      </c>
      <c r="X48" s="33">
        <f t="shared" si="5"/>
        <v>147362</v>
      </c>
    </row>
    <row r="49" spans="1:24" s="22" customFormat="1" ht="7.5" customHeight="1" x14ac:dyDescent="0.15">
      <c r="A49" s="49"/>
      <c r="B49" s="151"/>
      <c r="C49" s="108" t="s">
        <v>106</v>
      </c>
      <c r="D49" s="145" t="s">
        <v>107</v>
      </c>
      <c r="E49" s="146"/>
      <c r="F49" s="31">
        <v>125558</v>
      </c>
      <c r="G49" s="32">
        <v>13</v>
      </c>
      <c r="H49" s="33">
        <f t="shared" si="6"/>
        <v>125571</v>
      </c>
      <c r="I49" s="34">
        <v>338597</v>
      </c>
      <c r="J49" s="34">
        <v>1983</v>
      </c>
      <c r="K49" s="31">
        <v>2523</v>
      </c>
      <c r="L49" s="33">
        <f t="shared" si="7"/>
        <v>466151</v>
      </c>
      <c r="M49" s="17"/>
      <c r="N49" s="116"/>
      <c r="O49" s="132"/>
      <c r="P49" s="143"/>
      <c r="Q49" s="102" t="s">
        <v>10</v>
      </c>
      <c r="R49" s="31">
        <f>SUM(R47:R48)</f>
        <v>122488</v>
      </c>
      <c r="S49" s="32">
        <f>SUM(S47:S48)</f>
        <v>23</v>
      </c>
      <c r="T49" s="33">
        <f t="shared" si="4"/>
        <v>122511</v>
      </c>
      <c r="U49" s="34">
        <f>SUM(U47:U48)</f>
        <v>393983</v>
      </c>
      <c r="V49" s="34">
        <f>SUM(V47:V48)</f>
        <v>3238</v>
      </c>
      <c r="W49" s="31">
        <f>SUM(W47:W48)</f>
        <v>6926</v>
      </c>
      <c r="X49" s="33">
        <f t="shared" si="5"/>
        <v>519732</v>
      </c>
    </row>
    <row r="50" spans="1:24" s="22" customFormat="1" ht="7.5" customHeight="1" x14ac:dyDescent="0.15">
      <c r="A50" s="49"/>
      <c r="B50" s="151"/>
      <c r="C50" s="108"/>
      <c r="D50" s="124" t="s">
        <v>108</v>
      </c>
      <c r="E50" s="123"/>
      <c r="F50" s="31">
        <v>35040</v>
      </c>
      <c r="G50" s="32">
        <v>9</v>
      </c>
      <c r="H50" s="33">
        <f t="shared" si="6"/>
        <v>35049</v>
      </c>
      <c r="I50" s="34">
        <v>103962</v>
      </c>
      <c r="J50" s="34">
        <v>620</v>
      </c>
      <c r="K50" s="31">
        <v>879</v>
      </c>
      <c r="L50" s="33">
        <f t="shared" si="7"/>
        <v>139631</v>
      </c>
      <c r="M50" s="17"/>
      <c r="N50" s="116"/>
      <c r="O50" s="147" t="s">
        <v>109</v>
      </c>
      <c r="P50" s="124" t="s">
        <v>110</v>
      </c>
      <c r="Q50" s="123"/>
      <c r="R50" s="31">
        <v>76079</v>
      </c>
      <c r="S50" s="32">
        <v>14</v>
      </c>
      <c r="T50" s="33">
        <f t="shared" si="4"/>
        <v>76093</v>
      </c>
      <c r="U50" s="34">
        <v>231730</v>
      </c>
      <c r="V50" s="34">
        <v>1923</v>
      </c>
      <c r="W50" s="31">
        <v>2810</v>
      </c>
      <c r="X50" s="33">
        <f t="shared" si="5"/>
        <v>309746</v>
      </c>
    </row>
    <row r="51" spans="1:24" s="22" customFormat="1" ht="7.5" customHeight="1" x14ac:dyDescent="0.15">
      <c r="A51" s="49"/>
      <c r="B51" s="151"/>
      <c r="C51" s="108"/>
      <c r="D51" s="124" t="s">
        <v>111</v>
      </c>
      <c r="E51" s="123"/>
      <c r="F51" s="47">
        <v>28355</v>
      </c>
      <c r="G51" s="32">
        <v>2</v>
      </c>
      <c r="H51" s="33">
        <f t="shared" si="6"/>
        <v>28357</v>
      </c>
      <c r="I51" s="47">
        <v>89609</v>
      </c>
      <c r="J51" s="47">
        <v>608</v>
      </c>
      <c r="K51" s="31">
        <v>879</v>
      </c>
      <c r="L51" s="33">
        <f t="shared" si="7"/>
        <v>118574</v>
      </c>
      <c r="M51" s="17"/>
      <c r="N51" s="116"/>
      <c r="O51" s="142"/>
      <c r="P51" s="124" t="s">
        <v>112</v>
      </c>
      <c r="Q51" s="123"/>
      <c r="R51" s="31">
        <v>11147</v>
      </c>
      <c r="S51" s="32">
        <v>4</v>
      </c>
      <c r="T51" s="33">
        <f t="shared" si="4"/>
        <v>11151</v>
      </c>
      <c r="U51" s="34">
        <v>39792</v>
      </c>
      <c r="V51" s="34">
        <v>234</v>
      </c>
      <c r="W51" s="31">
        <v>423</v>
      </c>
      <c r="X51" s="33">
        <f t="shared" si="5"/>
        <v>51177</v>
      </c>
    </row>
    <row r="52" spans="1:24" s="22" customFormat="1" ht="7.5" customHeight="1" x14ac:dyDescent="0.15">
      <c r="A52" s="49"/>
      <c r="B52" s="151"/>
      <c r="C52" s="108"/>
      <c r="D52" s="148" t="s">
        <v>10</v>
      </c>
      <c r="E52" s="149"/>
      <c r="F52" s="47">
        <f>SUM(F49:F51)</f>
        <v>188953</v>
      </c>
      <c r="G52" s="32">
        <f>SUM(G49:G51)</f>
        <v>24</v>
      </c>
      <c r="H52" s="33">
        <f t="shared" si="6"/>
        <v>188977</v>
      </c>
      <c r="I52" s="47">
        <f>SUM(I49:I51)</f>
        <v>532168</v>
      </c>
      <c r="J52" s="47">
        <f>SUM(J49:J51)</f>
        <v>3211</v>
      </c>
      <c r="K52" s="47">
        <f>SUM(K49:K51)</f>
        <v>4281</v>
      </c>
      <c r="L52" s="33">
        <f t="shared" si="7"/>
        <v>724356</v>
      </c>
      <c r="M52" s="17"/>
      <c r="N52" s="116"/>
      <c r="O52" s="143"/>
      <c r="P52" s="124" t="s">
        <v>10</v>
      </c>
      <c r="Q52" s="123"/>
      <c r="R52" s="31">
        <f>SUM(R50:R51)</f>
        <v>87226</v>
      </c>
      <c r="S52" s="32">
        <f>SUM(S50:S51)</f>
        <v>18</v>
      </c>
      <c r="T52" s="33">
        <f t="shared" si="4"/>
        <v>87244</v>
      </c>
      <c r="U52" s="34">
        <f>SUM(U50:U51)</f>
        <v>271522</v>
      </c>
      <c r="V52" s="34">
        <f>SUM(V50:V51)</f>
        <v>2157</v>
      </c>
      <c r="W52" s="31">
        <f>SUM(W50:W51)</f>
        <v>3233</v>
      </c>
      <c r="X52" s="33">
        <f t="shared" si="5"/>
        <v>360923</v>
      </c>
    </row>
    <row r="53" spans="1:24" s="22" customFormat="1" ht="7.5" customHeight="1" x14ac:dyDescent="0.15">
      <c r="A53" s="49"/>
      <c r="B53" s="151"/>
      <c r="C53" s="130" t="s">
        <v>113</v>
      </c>
      <c r="D53" s="133" t="s">
        <v>114</v>
      </c>
      <c r="E53" s="102" t="s">
        <v>115</v>
      </c>
      <c r="F53" s="31">
        <v>63691</v>
      </c>
      <c r="G53" s="32">
        <v>13</v>
      </c>
      <c r="H53" s="33">
        <f t="shared" si="6"/>
        <v>63704</v>
      </c>
      <c r="I53" s="34">
        <v>231329</v>
      </c>
      <c r="J53" s="34">
        <v>1719</v>
      </c>
      <c r="K53" s="31">
        <v>6868</v>
      </c>
      <c r="L53" s="33">
        <f t="shared" si="7"/>
        <v>296752</v>
      </c>
      <c r="M53" s="17"/>
      <c r="N53" s="116"/>
      <c r="O53" s="121" t="s">
        <v>116</v>
      </c>
      <c r="P53" s="122"/>
      <c r="Q53" s="123"/>
      <c r="R53" s="31">
        <v>117687</v>
      </c>
      <c r="S53" s="32">
        <v>19</v>
      </c>
      <c r="T53" s="33">
        <f t="shared" si="4"/>
        <v>117706</v>
      </c>
      <c r="U53" s="34">
        <v>278930</v>
      </c>
      <c r="V53" s="34">
        <v>2546</v>
      </c>
      <c r="W53" s="31">
        <v>2042</v>
      </c>
      <c r="X53" s="33">
        <f t="shared" si="5"/>
        <v>399182</v>
      </c>
    </row>
    <row r="54" spans="1:24" s="22" customFormat="1" ht="7.5" customHeight="1" x14ac:dyDescent="0.15">
      <c r="A54" s="49"/>
      <c r="B54" s="151"/>
      <c r="C54" s="131"/>
      <c r="D54" s="133"/>
      <c r="E54" s="102" t="s">
        <v>117</v>
      </c>
      <c r="F54" s="31">
        <v>18353</v>
      </c>
      <c r="G54" s="32">
        <v>3</v>
      </c>
      <c r="H54" s="33">
        <f t="shared" si="6"/>
        <v>18356</v>
      </c>
      <c r="I54" s="34">
        <v>52228</v>
      </c>
      <c r="J54" s="34">
        <v>570</v>
      </c>
      <c r="K54" s="31">
        <v>2859</v>
      </c>
      <c r="L54" s="33">
        <f t="shared" si="7"/>
        <v>71154</v>
      </c>
      <c r="M54" s="17"/>
      <c r="N54" s="116"/>
      <c r="O54" s="130" t="s">
        <v>118</v>
      </c>
      <c r="P54" s="124" t="s">
        <v>119</v>
      </c>
      <c r="Q54" s="123"/>
      <c r="R54" s="31">
        <v>172191</v>
      </c>
      <c r="S54" s="32">
        <v>41</v>
      </c>
      <c r="T54" s="33">
        <f t="shared" si="4"/>
        <v>172232</v>
      </c>
      <c r="U54" s="34">
        <v>456835</v>
      </c>
      <c r="V54" s="34">
        <v>4170</v>
      </c>
      <c r="W54" s="31">
        <v>10809</v>
      </c>
      <c r="X54" s="33">
        <f t="shared" si="5"/>
        <v>633237</v>
      </c>
    </row>
    <row r="55" spans="1:24" s="22" customFormat="1" ht="7.5" customHeight="1" x14ac:dyDescent="0.15">
      <c r="A55" s="49"/>
      <c r="B55" s="151"/>
      <c r="C55" s="131"/>
      <c r="D55" s="133"/>
      <c r="E55" s="102" t="s">
        <v>10</v>
      </c>
      <c r="F55" s="47">
        <f>SUM(F53:F54)</f>
        <v>82044</v>
      </c>
      <c r="G55" s="32">
        <f>SUM(G53:G54)</f>
        <v>16</v>
      </c>
      <c r="H55" s="33">
        <f t="shared" si="6"/>
        <v>82060</v>
      </c>
      <c r="I55" s="47">
        <f>SUM(I53:I54)</f>
        <v>283557</v>
      </c>
      <c r="J55" s="47">
        <f>SUM(J53:J54)</f>
        <v>2289</v>
      </c>
      <c r="K55" s="47">
        <f>SUM(K53:K54)</f>
        <v>9727</v>
      </c>
      <c r="L55" s="33">
        <f t="shared" si="7"/>
        <v>367906</v>
      </c>
      <c r="M55" s="17"/>
      <c r="N55" s="116"/>
      <c r="O55" s="132"/>
      <c r="P55" s="124" t="s">
        <v>120</v>
      </c>
      <c r="Q55" s="123"/>
      <c r="R55" s="31">
        <v>122981</v>
      </c>
      <c r="S55" s="32">
        <v>32</v>
      </c>
      <c r="T55" s="33">
        <f t="shared" si="4"/>
        <v>123013</v>
      </c>
      <c r="U55" s="34">
        <v>357511</v>
      </c>
      <c r="V55" s="34">
        <v>2500</v>
      </c>
      <c r="W55" s="31">
        <v>2841</v>
      </c>
      <c r="X55" s="33">
        <f t="shared" si="5"/>
        <v>483024</v>
      </c>
    </row>
    <row r="56" spans="1:24" s="22" customFormat="1" ht="7.5" customHeight="1" x14ac:dyDescent="0.15">
      <c r="A56" s="49"/>
      <c r="B56" s="151"/>
      <c r="C56" s="131"/>
      <c r="D56" s="109" t="s">
        <v>121</v>
      </c>
      <c r="E56" s="102" t="s">
        <v>121</v>
      </c>
      <c r="F56" s="31">
        <v>44904</v>
      </c>
      <c r="G56" s="32">
        <v>8</v>
      </c>
      <c r="H56" s="33">
        <f t="shared" si="6"/>
        <v>44912</v>
      </c>
      <c r="I56" s="34">
        <v>167409</v>
      </c>
      <c r="J56" s="34">
        <v>1172</v>
      </c>
      <c r="K56" s="31">
        <v>4405</v>
      </c>
      <c r="L56" s="33">
        <f t="shared" si="7"/>
        <v>213493</v>
      </c>
      <c r="M56" s="17"/>
      <c r="N56" s="117"/>
      <c r="O56" s="112" t="s">
        <v>37</v>
      </c>
      <c r="P56" s="113"/>
      <c r="Q56" s="114"/>
      <c r="R56" s="41">
        <f>SUM(R43:R46,R52:R55,R49)</f>
        <v>1100414</v>
      </c>
      <c r="S56" s="42">
        <f>SUM(S43:S46,S52:S55,S49)</f>
        <v>210</v>
      </c>
      <c r="T56" s="43">
        <f t="shared" si="4"/>
        <v>1100624</v>
      </c>
      <c r="U56" s="41">
        <f>SUM(U43:U46,U52:U55,U49)</f>
        <v>2964764</v>
      </c>
      <c r="V56" s="41">
        <f>SUM(V43:V46,V52:V55,V49)</f>
        <v>27925</v>
      </c>
      <c r="W56" s="41">
        <f>SUM(W43:W46,W52:W55,W49)</f>
        <v>60585</v>
      </c>
      <c r="X56" s="43">
        <f t="shared" si="5"/>
        <v>4093313</v>
      </c>
    </row>
    <row r="57" spans="1:24" s="22" customFormat="1" ht="7.5" customHeight="1" x14ac:dyDescent="0.15">
      <c r="A57" s="49"/>
      <c r="B57" s="151"/>
      <c r="C57" s="131"/>
      <c r="D57" s="110"/>
      <c r="E57" s="102" t="s">
        <v>122</v>
      </c>
      <c r="F57" s="31">
        <v>11400</v>
      </c>
      <c r="G57" s="32">
        <v>3</v>
      </c>
      <c r="H57" s="33">
        <f t="shared" si="6"/>
        <v>11403</v>
      </c>
      <c r="I57" s="34">
        <v>40493</v>
      </c>
      <c r="J57" s="34">
        <v>404</v>
      </c>
      <c r="K57" s="31">
        <v>1727</v>
      </c>
      <c r="L57" s="33">
        <f t="shared" si="7"/>
        <v>52300</v>
      </c>
      <c r="M57" s="17"/>
      <c r="N57" s="115" t="s">
        <v>123</v>
      </c>
      <c r="O57" s="118" t="s">
        <v>124</v>
      </c>
      <c r="P57" s="119"/>
      <c r="Q57" s="120"/>
      <c r="R57" s="31">
        <v>74590</v>
      </c>
      <c r="S57" s="32">
        <v>4</v>
      </c>
      <c r="T57" s="33">
        <f t="shared" si="4"/>
        <v>74594</v>
      </c>
      <c r="U57" s="34">
        <v>167806</v>
      </c>
      <c r="V57" s="34">
        <v>961</v>
      </c>
      <c r="W57" s="31">
        <v>1226</v>
      </c>
      <c r="X57" s="33">
        <f t="shared" si="5"/>
        <v>243361</v>
      </c>
    </row>
    <row r="58" spans="1:24" s="22" customFormat="1" ht="7.5" customHeight="1" x14ac:dyDescent="0.15">
      <c r="A58" s="49"/>
      <c r="B58" s="151"/>
      <c r="C58" s="131"/>
      <c r="D58" s="111"/>
      <c r="E58" s="102" t="s">
        <v>10</v>
      </c>
      <c r="F58" s="47">
        <f>SUM(F56:F57)</f>
        <v>56304</v>
      </c>
      <c r="G58" s="32">
        <f>SUM(G56:G57)</f>
        <v>11</v>
      </c>
      <c r="H58" s="33">
        <f t="shared" si="6"/>
        <v>56315</v>
      </c>
      <c r="I58" s="47">
        <f>SUM(I56:I57)</f>
        <v>207902</v>
      </c>
      <c r="J58" s="47">
        <f>SUM(J56:J57)</f>
        <v>1576</v>
      </c>
      <c r="K58" s="47">
        <f>SUM(K56:K57)</f>
        <v>6132</v>
      </c>
      <c r="L58" s="33">
        <f t="shared" si="7"/>
        <v>265793</v>
      </c>
      <c r="M58" s="17"/>
      <c r="N58" s="116"/>
      <c r="O58" s="144" t="s">
        <v>125</v>
      </c>
      <c r="P58" s="124" t="s">
        <v>126</v>
      </c>
      <c r="Q58" s="123"/>
      <c r="R58" s="31">
        <v>64602</v>
      </c>
      <c r="S58" s="32">
        <v>3</v>
      </c>
      <c r="T58" s="33">
        <f t="shared" si="4"/>
        <v>64605</v>
      </c>
      <c r="U58" s="34">
        <v>141016</v>
      </c>
      <c r="V58" s="34">
        <v>1144</v>
      </c>
      <c r="W58" s="31">
        <v>1166</v>
      </c>
      <c r="X58" s="33">
        <f t="shared" si="5"/>
        <v>206765</v>
      </c>
    </row>
    <row r="59" spans="1:24" ht="7.5" customHeight="1" x14ac:dyDescent="0.15">
      <c r="A59" s="49"/>
      <c r="B59" s="151"/>
      <c r="C59" s="131"/>
      <c r="D59" s="133" t="s">
        <v>127</v>
      </c>
      <c r="E59" s="102" t="s">
        <v>128</v>
      </c>
      <c r="F59" s="31">
        <v>56587</v>
      </c>
      <c r="G59" s="32">
        <v>18</v>
      </c>
      <c r="H59" s="33">
        <f t="shared" si="6"/>
        <v>56605</v>
      </c>
      <c r="I59" s="34">
        <v>198745</v>
      </c>
      <c r="J59" s="34">
        <v>1230</v>
      </c>
      <c r="K59" s="31">
        <v>5635</v>
      </c>
      <c r="L59" s="33">
        <f t="shared" si="7"/>
        <v>256580</v>
      </c>
      <c r="M59" s="17"/>
      <c r="N59" s="116"/>
      <c r="O59" s="131"/>
      <c r="P59" s="124" t="s">
        <v>129</v>
      </c>
      <c r="Q59" s="123"/>
      <c r="R59" s="38">
        <v>24071</v>
      </c>
      <c r="S59" s="39">
        <v>0</v>
      </c>
      <c r="T59" s="33">
        <f t="shared" si="4"/>
        <v>24071</v>
      </c>
      <c r="U59" s="40">
        <v>61019</v>
      </c>
      <c r="V59" s="40">
        <v>428</v>
      </c>
      <c r="W59" s="38">
        <v>378</v>
      </c>
      <c r="X59" s="46">
        <f t="shared" si="5"/>
        <v>85518</v>
      </c>
    </row>
    <row r="60" spans="1:24" ht="7.5" customHeight="1" x14ac:dyDescent="0.15">
      <c r="A60" s="49"/>
      <c r="B60" s="151"/>
      <c r="C60" s="131"/>
      <c r="D60" s="133"/>
      <c r="E60" s="102" t="s">
        <v>130</v>
      </c>
      <c r="F60" s="31">
        <v>25714</v>
      </c>
      <c r="G60" s="32">
        <v>6</v>
      </c>
      <c r="H60" s="33">
        <f t="shared" si="6"/>
        <v>25720</v>
      </c>
      <c r="I60" s="34">
        <v>101501</v>
      </c>
      <c r="J60" s="34">
        <v>457</v>
      </c>
      <c r="K60" s="31">
        <v>1752</v>
      </c>
      <c r="L60" s="33">
        <f t="shared" si="7"/>
        <v>127678</v>
      </c>
      <c r="M60" s="17"/>
      <c r="N60" s="116"/>
      <c r="O60" s="132"/>
      <c r="P60" s="124" t="s">
        <v>10</v>
      </c>
      <c r="Q60" s="123"/>
      <c r="R60" s="38">
        <f>SUM(R58:R59)</f>
        <v>88673</v>
      </c>
      <c r="S60" s="39">
        <f>SUM(S58:S59)</f>
        <v>3</v>
      </c>
      <c r="T60" s="33">
        <f t="shared" si="4"/>
        <v>88676</v>
      </c>
      <c r="U60" s="40">
        <f>SUM(U58:U59)</f>
        <v>202035</v>
      </c>
      <c r="V60" s="40">
        <f>SUM(V58:V59)</f>
        <v>1572</v>
      </c>
      <c r="W60" s="38">
        <f>SUM(W58:W59)</f>
        <v>1544</v>
      </c>
      <c r="X60" s="46">
        <f t="shared" si="5"/>
        <v>292283</v>
      </c>
    </row>
    <row r="61" spans="1:24" ht="7.5" customHeight="1" x14ac:dyDescent="0.15">
      <c r="A61" s="49"/>
      <c r="B61" s="151"/>
      <c r="C61" s="131"/>
      <c r="D61" s="133"/>
      <c r="E61" s="102" t="s">
        <v>10</v>
      </c>
      <c r="F61" s="47">
        <f>SUM(F59:F60)</f>
        <v>82301</v>
      </c>
      <c r="G61" s="32">
        <f>SUM(G59:G60)</f>
        <v>24</v>
      </c>
      <c r="H61" s="33">
        <f t="shared" si="6"/>
        <v>82325</v>
      </c>
      <c r="I61" s="31">
        <f>SUM(I59:I60)</f>
        <v>300246</v>
      </c>
      <c r="J61" s="31">
        <f>SUM(J59:J60)</f>
        <v>1687</v>
      </c>
      <c r="K61" s="31">
        <f>SUM(K59:K60)</f>
        <v>7387</v>
      </c>
      <c r="L61" s="33">
        <f t="shared" si="7"/>
        <v>384258</v>
      </c>
      <c r="M61" s="17"/>
      <c r="N61" s="116"/>
      <c r="O61" s="130" t="s">
        <v>131</v>
      </c>
      <c r="P61" s="124" t="s">
        <v>132</v>
      </c>
      <c r="Q61" s="123"/>
      <c r="R61" s="38">
        <v>137925</v>
      </c>
      <c r="S61" s="39">
        <v>33</v>
      </c>
      <c r="T61" s="33">
        <f t="shared" si="4"/>
        <v>137958</v>
      </c>
      <c r="U61" s="40">
        <v>346478</v>
      </c>
      <c r="V61" s="40">
        <v>2413</v>
      </c>
      <c r="W61" s="38">
        <v>3644</v>
      </c>
      <c r="X61" s="46">
        <f t="shared" si="5"/>
        <v>486849</v>
      </c>
    </row>
    <row r="62" spans="1:24" ht="7.5" customHeight="1" x14ac:dyDescent="0.15">
      <c r="A62" s="49"/>
      <c r="B62" s="151"/>
      <c r="C62" s="132"/>
      <c r="D62" s="125" t="s">
        <v>133</v>
      </c>
      <c r="E62" s="126"/>
      <c r="F62" s="31">
        <v>100341</v>
      </c>
      <c r="G62" s="32">
        <v>17</v>
      </c>
      <c r="H62" s="33">
        <f t="shared" si="6"/>
        <v>100358</v>
      </c>
      <c r="I62" s="34">
        <v>312024</v>
      </c>
      <c r="J62" s="34">
        <v>1590</v>
      </c>
      <c r="K62" s="31">
        <v>2961</v>
      </c>
      <c r="L62" s="33">
        <f t="shared" si="7"/>
        <v>413972</v>
      </c>
      <c r="M62" s="17"/>
      <c r="N62" s="116"/>
      <c r="O62" s="131"/>
      <c r="P62" s="124" t="s">
        <v>134</v>
      </c>
      <c r="Q62" s="123"/>
      <c r="R62" s="38">
        <v>57605</v>
      </c>
      <c r="S62" s="39">
        <v>12</v>
      </c>
      <c r="T62" s="33">
        <f t="shared" si="4"/>
        <v>57617</v>
      </c>
      <c r="U62" s="40">
        <v>189390</v>
      </c>
      <c r="V62" s="40">
        <v>907</v>
      </c>
      <c r="W62" s="38">
        <v>1375</v>
      </c>
      <c r="X62" s="46">
        <f t="shared" si="5"/>
        <v>247914</v>
      </c>
    </row>
    <row r="63" spans="1:24" ht="7.5" customHeight="1" x14ac:dyDescent="0.15">
      <c r="A63" s="49"/>
      <c r="B63" s="151"/>
      <c r="C63" s="130" t="s">
        <v>135</v>
      </c>
      <c r="D63" s="136" t="s">
        <v>136</v>
      </c>
      <c r="E63" s="101" t="s">
        <v>137</v>
      </c>
      <c r="F63" s="31">
        <v>97820</v>
      </c>
      <c r="G63" s="32">
        <v>15</v>
      </c>
      <c r="H63" s="33">
        <f t="shared" si="6"/>
        <v>97835</v>
      </c>
      <c r="I63" s="34">
        <v>279059</v>
      </c>
      <c r="J63" s="34">
        <v>1650</v>
      </c>
      <c r="K63" s="31">
        <v>5450</v>
      </c>
      <c r="L63" s="33">
        <f t="shared" si="7"/>
        <v>378544</v>
      </c>
      <c r="M63" s="17"/>
      <c r="N63" s="116"/>
      <c r="O63" s="132"/>
      <c r="P63" s="124" t="s">
        <v>10</v>
      </c>
      <c r="Q63" s="123"/>
      <c r="R63" s="31">
        <f>SUM(R61:R62)</f>
        <v>195530</v>
      </c>
      <c r="S63" s="32">
        <f>SUM(S61:S62)</f>
        <v>45</v>
      </c>
      <c r="T63" s="33">
        <f t="shared" si="4"/>
        <v>195575</v>
      </c>
      <c r="U63" s="34">
        <f>SUM(U61:U62)</f>
        <v>535868</v>
      </c>
      <c r="V63" s="34">
        <f>SUM(V61:V62)</f>
        <v>3320</v>
      </c>
      <c r="W63" s="31">
        <f>SUM(W61:W62)</f>
        <v>5019</v>
      </c>
      <c r="X63" s="33">
        <f t="shared" si="5"/>
        <v>734763</v>
      </c>
    </row>
    <row r="64" spans="1:24" ht="7.5" customHeight="1" x14ac:dyDescent="0.15">
      <c r="A64" s="49"/>
      <c r="B64" s="151"/>
      <c r="C64" s="131"/>
      <c r="D64" s="137"/>
      <c r="E64" s="101" t="s">
        <v>138</v>
      </c>
      <c r="F64" s="31">
        <v>32643</v>
      </c>
      <c r="G64" s="32">
        <v>1</v>
      </c>
      <c r="H64" s="33">
        <f t="shared" si="6"/>
        <v>32644</v>
      </c>
      <c r="I64" s="34">
        <v>70510</v>
      </c>
      <c r="J64" s="34">
        <v>390</v>
      </c>
      <c r="K64" s="31">
        <v>1128</v>
      </c>
      <c r="L64" s="33">
        <f t="shared" si="7"/>
        <v>103544</v>
      </c>
      <c r="M64" s="17"/>
      <c r="N64" s="116"/>
      <c r="O64" s="130" t="s">
        <v>139</v>
      </c>
      <c r="P64" s="124" t="s">
        <v>123</v>
      </c>
      <c r="Q64" s="123"/>
      <c r="R64" s="31">
        <v>126646</v>
      </c>
      <c r="S64" s="32">
        <v>23</v>
      </c>
      <c r="T64" s="33">
        <f t="shared" si="4"/>
        <v>126669</v>
      </c>
      <c r="U64" s="34">
        <v>404463</v>
      </c>
      <c r="V64" s="34">
        <v>2398</v>
      </c>
      <c r="W64" s="31">
        <v>6062</v>
      </c>
      <c r="X64" s="46">
        <f t="shared" si="5"/>
        <v>533530</v>
      </c>
    </row>
    <row r="65" spans="1:24" ht="7.5" customHeight="1" x14ac:dyDescent="0.15">
      <c r="A65" s="49"/>
      <c r="B65" s="151"/>
      <c r="C65" s="131"/>
      <c r="D65" s="137"/>
      <c r="E65" s="102" t="s">
        <v>10</v>
      </c>
      <c r="F65" s="47">
        <f>SUM(F63:F64)</f>
        <v>130463</v>
      </c>
      <c r="G65" s="32">
        <f>SUM(G63:G64)</f>
        <v>16</v>
      </c>
      <c r="H65" s="33">
        <f t="shared" si="6"/>
        <v>130479</v>
      </c>
      <c r="I65" s="31">
        <f>SUM(I63:I64)</f>
        <v>349569</v>
      </c>
      <c r="J65" s="31">
        <f>SUM(J63:J64)</f>
        <v>2040</v>
      </c>
      <c r="K65" s="31">
        <f>SUM(K63:K64)</f>
        <v>6578</v>
      </c>
      <c r="L65" s="33">
        <f t="shared" si="7"/>
        <v>482088</v>
      </c>
      <c r="M65" s="17"/>
      <c r="N65" s="116"/>
      <c r="O65" s="132"/>
      <c r="P65" s="124" t="s">
        <v>140</v>
      </c>
      <c r="Q65" s="123"/>
      <c r="R65" s="31">
        <v>75896</v>
      </c>
      <c r="S65" s="32">
        <v>13</v>
      </c>
      <c r="T65" s="33">
        <f t="shared" si="4"/>
        <v>75909</v>
      </c>
      <c r="U65" s="34">
        <v>229030</v>
      </c>
      <c r="V65" s="34">
        <v>1222</v>
      </c>
      <c r="W65" s="31">
        <v>1848</v>
      </c>
      <c r="X65" s="33">
        <f t="shared" si="5"/>
        <v>306161</v>
      </c>
    </row>
    <row r="66" spans="1:24" ht="7.5" customHeight="1" x14ac:dyDescent="0.15">
      <c r="A66" s="49"/>
      <c r="B66" s="151"/>
      <c r="C66" s="131"/>
      <c r="D66" s="136" t="s">
        <v>141</v>
      </c>
      <c r="E66" s="102" t="s">
        <v>142</v>
      </c>
      <c r="F66" s="31">
        <v>24051</v>
      </c>
      <c r="G66" s="32">
        <v>2</v>
      </c>
      <c r="H66" s="33">
        <f t="shared" si="6"/>
        <v>24053</v>
      </c>
      <c r="I66" s="34">
        <v>87212</v>
      </c>
      <c r="J66" s="34">
        <v>530</v>
      </c>
      <c r="K66" s="31">
        <v>2263</v>
      </c>
      <c r="L66" s="33">
        <f t="shared" si="7"/>
        <v>111795</v>
      </c>
      <c r="M66" s="17"/>
      <c r="N66" s="116"/>
      <c r="O66" s="130" t="s">
        <v>143</v>
      </c>
      <c r="P66" s="124" t="s">
        <v>144</v>
      </c>
      <c r="Q66" s="123"/>
      <c r="R66" s="31">
        <v>107482</v>
      </c>
      <c r="S66" s="32">
        <v>12</v>
      </c>
      <c r="T66" s="33">
        <f t="shared" si="4"/>
        <v>107494</v>
      </c>
      <c r="U66" s="34">
        <v>300565</v>
      </c>
      <c r="V66" s="34">
        <v>1646</v>
      </c>
      <c r="W66" s="31">
        <v>2069</v>
      </c>
      <c r="X66" s="33">
        <f t="shared" si="5"/>
        <v>409705</v>
      </c>
    </row>
    <row r="67" spans="1:24" ht="7.5" customHeight="1" x14ac:dyDescent="0.15">
      <c r="A67" s="49"/>
      <c r="B67" s="151"/>
      <c r="C67" s="131"/>
      <c r="D67" s="142"/>
      <c r="E67" s="102" t="s">
        <v>145</v>
      </c>
      <c r="F67" s="31">
        <v>10206</v>
      </c>
      <c r="G67" s="32">
        <v>1</v>
      </c>
      <c r="H67" s="33">
        <f t="shared" si="6"/>
        <v>10207</v>
      </c>
      <c r="I67" s="34">
        <v>26496</v>
      </c>
      <c r="J67" s="34">
        <v>245</v>
      </c>
      <c r="K67" s="31">
        <v>1757</v>
      </c>
      <c r="L67" s="33">
        <f t="shared" si="7"/>
        <v>36948</v>
      </c>
      <c r="M67" s="17"/>
      <c r="N67" s="116"/>
      <c r="O67" s="131"/>
      <c r="P67" s="124" t="s">
        <v>146</v>
      </c>
      <c r="Q67" s="123"/>
      <c r="R67" s="38">
        <v>20444</v>
      </c>
      <c r="S67" s="39">
        <v>0</v>
      </c>
      <c r="T67" s="33">
        <f t="shared" si="4"/>
        <v>20444</v>
      </c>
      <c r="U67" s="40">
        <v>66690</v>
      </c>
      <c r="V67" s="40">
        <v>368</v>
      </c>
      <c r="W67" s="38">
        <v>562</v>
      </c>
      <c r="X67" s="33">
        <f t="shared" si="5"/>
        <v>87502</v>
      </c>
    </row>
    <row r="68" spans="1:24" ht="7.5" customHeight="1" x14ac:dyDescent="0.15">
      <c r="A68" s="49"/>
      <c r="B68" s="151"/>
      <c r="C68" s="131"/>
      <c r="D68" s="142"/>
      <c r="E68" s="102" t="s">
        <v>147</v>
      </c>
      <c r="F68" s="31">
        <v>15122</v>
      </c>
      <c r="G68" s="32">
        <v>0</v>
      </c>
      <c r="H68" s="33">
        <f t="shared" si="6"/>
        <v>15122</v>
      </c>
      <c r="I68" s="34">
        <v>51606</v>
      </c>
      <c r="J68" s="34">
        <v>465</v>
      </c>
      <c r="K68" s="31">
        <v>2147</v>
      </c>
      <c r="L68" s="33">
        <f t="shared" si="7"/>
        <v>67193</v>
      </c>
      <c r="M68" s="17"/>
      <c r="N68" s="116"/>
      <c r="O68" s="132"/>
      <c r="P68" s="124" t="s">
        <v>10</v>
      </c>
      <c r="Q68" s="123"/>
      <c r="R68" s="31">
        <f>SUM(R66:R67)</f>
        <v>127926</v>
      </c>
      <c r="S68" s="32">
        <f>SUM(S66:S67)</f>
        <v>12</v>
      </c>
      <c r="T68" s="33">
        <f t="shared" ref="T68:T99" si="8">SUM(R68:S68)</f>
        <v>127938</v>
      </c>
      <c r="U68" s="34">
        <f>SUM(U66:U67)</f>
        <v>367255</v>
      </c>
      <c r="V68" s="34">
        <f>SUM(V66:V67)</f>
        <v>2014</v>
      </c>
      <c r="W68" s="31">
        <f>SUM(W66:W67)</f>
        <v>2631</v>
      </c>
      <c r="X68" s="33">
        <f t="shared" ref="X68:X95" si="9">SUM(T68:V68)</f>
        <v>497207</v>
      </c>
    </row>
    <row r="69" spans="1:24" ht="7.5" customHeight="1" x14ac:dyDescent="0.15">
      <c r="A69" s="49"/>
      <c r="B69" s="151"/>
      <c r="C69" s="131"/>
      <c r="D69" s="143"/>
      <c r="E69" s="102" t="s">
        <v>10</v>
      </c>
      <c r="F69" s="47">
        <f>SUM(F66:F68)</f>
        <v>49379</v>
      </c>
      <c r="G69" s="32">
        <f>SUM(G66:G68)</f>
        <v>3</v>
      </c>
      <c r="H69" s="33">
        <f t="shared" si="6"/>
        <v>49382</v>
      </c>
      <c r="I69" s="31">
        <f>SUM(I66:I68)</f>
        <v>165314</v>
      </c>
      <c r="J69" s="31">
        <f>SUM(J66:J68)</f>
        <v>1240</v>
      </c>
      <c r="K69" s="31">
        <f>SUM(K66:K68)</f>
        <v>6167</v>
      </c>
      <c r="L69" s="33">
        <f t="shared" si="7"/>
        <v>215936</v>
      </c>
      <c r="M69" s="17"/>
      <c r="N69" s="117"/>
      <c r="O69" s="112" t="s">
        <v>37</v>
      </c>
      <c r="P69" s="113"/>
      <c r="Q69" s="114"/>
      <c r="R69" s="41">
        <f>SUM(R57,R63:R65,R68,R60)</f>
        <v>689261</v>
      </c>
      <c r="S69" s="42">
        <f>SUM(S57,S63:S65,S68,S60)</f>
        <v>100</v>
      </c>
      <c r="T69" s="43">
        <f t="shared" si="8"/>
        <v>689361</v>
      </c>
      <c r="U69" s="41">
        <f>SUM(U57,U63:U65,U68,U60)</f>
        <v>1906457</v>
      </c>
      <c r="V69" s="41">
        <f>SUM(V57,V63:V65,V68,V60)</f>
        <v>11487</v>
      </c>
      <c r="W69" s="41">
        <f>SUM(W57,W63:W65,W68,W60)</f>
        <v>18330</v>
      </c>
      <c r="X69" s="43">
        <f t="shared" si="9"/>
        <v>2607305</v>
      </c>
    </row>
    <row r="70" spans="1:24" ht="7.5" customHeight="1" x14ac:dyDescent="0.15">
      <c r="A70" s="49"/>
      <c r="B70" s="151"/>
      <c r="C70" s="131"/>
      <c r="D70" s="109" t="s">
        <v>148</v>
      </c>
      <c r="E70" s="102" t="s">
        <v>260</v>
      </c>
      <c r="F70" s="31">
        <v>77385</v>
      </c>
      <c r="G70" s="32">
        <v>7</v>
      </c>
      <c r="H70" s="33">
        <f t="shared" ref="H70:H101" si="10">SUM(F70:G70)</f>
        <v>77392</v>
      </c>
      <c r="I70" s="34">
        <v>178201</v>
      </c>
      <c r="J70" s="34">
        <v>1006</v>
      </c>
      <c r="K70" s="31">
        <v>1440</v>
      </c>
      <c r="L70" s="33">
        <f t="shared" ref="L70:L98" si="11">SUM(H70:J70)</f>
        <v>256599</v>
      </c>
      <c r="M70" s="17"/>
      <c r="N70" s="115" t="s">
        <v>150</v>
      </c>
      <c r="O70" s="118" t="s">
        <v>151</v>
      </c>
      <c r="P70" s="119"/>
      <c r="Q70" s="120"/>
      <c r="R70" s="38">
        <v>89961</v>
      </c>
      <c r="S70" s="39">
        <v>12</v>
      </c>
      <c r="T70" s="46">
        <f t="shared" si="8"/>
        <v>89973</v>
      </c>
      <c r="U70" s="40">
        <v>211605</v>
      </c>
      <c r="V70" s="40">
        <v>1132</v>
      </c>
      <c r="W70" s="38">
        <v>1828</v>
      </c>
      <c r="X70" s="46">
        <f t="shared" si="9"/>
        <v>302710</v>
      </c>
    </row>
    <row r="71" spans="1:24" ht="7.5" customHeight="1" x14ac:dyDescent="0.15">
      <c r="A71" s="49"/>
      <c r="B71" s="151"/>
      <c r="C71" s="131"/>
      <c r="D71" s="110"/>
      <c r="E71" s="102" t="s">
        <v>152</v>
      </c>
      <c r="F71" s="31">
        <v>20182</v>
      </c>
      <c r="G71" s="32">
        <v>0</v>
      </c>
      <c r="H71" s="33">
        <f t="shared" si="10"/>
        <v>20182</v>
      </c>
      <c r="I71" s="34">
        <v>58939</v>
      </c>
      <c r="J71" s="34">
        <v>328</v>
      </c>
      <c r="K71" s="31">
        <v>751</v>
      </c>
      <c r="L71" s="33">
        <f t="shared" si="11"/>
        <v>79449</v>
      </c>
      <c r="M71" s="11"/>
      <c r="N71" s="116"/>
      <c r="O71" s="144" t="s">
        <v>153</v>
      </c>
      <c r="P71" s="124" t="s">
        <v>154</v>
      </c>
      <c r="Q71" s="123"/>
      <c r="R71" s="31">
        <v>70616</v>
      </c>
      <c r="S71" s="32">
        <v>16</v>
      </c>
      <c r="T71" s="33">
        <f t="shared" si="8"/>
        <v>70632</v>
      </c>
      <c r="U71" s="34">
        <v>174026</v>
      </c>
      <c r="V71" s="34">
        <v>1118</v>
      </c>
      <c r="W71" s="31">
        <v>1423</v>
      </c>
      <c r="X71" s="33">
        <f t="shared" si="9"/>
        <v>245776</v>
      </c>
    </row>
    <row r="72" spans="1:24" ht="7.5" customHeight="1" x14ac:dyDescent="0.15">
      <c r="A72" s="49"/>
      <c r="B72" s="151"/>
      <c r="C72" s="131"/>
      <c r="D72" s="111"/>
      <c r="E72" s="102" t="s">
        <v>10</v>
      </c>
      <c r="F72" s="47">
        <f>SUM(F70:F71)</f>
        <v>97567</v>
      </c>
      <c r="G72" s="32">
        <f>SUM(G70:G71)</f>
        <v>7</v>
      </c>
      <c r="H72" s="33">
        <f t="shared" si="10"/>
        <v>97574</v>
      </c>
      <c r="I72" s="31">
        <f>SUM(I70:I71)</f>
        <v>237140</v>
      </c>
      <c r="J72" s="31">
        <f>SUM(J70:J71)</f>
        <v>1334</v>
      </c>
      <c r="K72" s="31">
        <f>SUM(K70:K71)</f>
        <v>2191</v>
      </c>
      <c r="L72" s="33">
        <f t="shared" si="11"/>
        <v>336048</v>
      </c>
      <c r="M72" s="11"/>
      <c r="N72" s="116"/>
      <c r="O72" s="131"/>
      <c r="P72" s="124" t="s">
        <v>155</v>
      </c>
      <c r="Q72" s="123"/>
      <c r="R72" s="38">
        <v>29762</v>
      </c>
      <c r="S72" s="39">
        <v>10</v>
      </c>
      <c r="T72" s="33">
        <f t="shared" si="8"/>
        <v>29772</v>
      </c>
      <c r="U72" s="40">
        <v>106780</v>
      </c>
      <c r="V72" s="40">
        <v>693</v>
      </c>
      <c r="W72" s="38">
        <v>1344</v>
      </c>
      <c r="X72" s="46">
        <f t="shared" si="9"/>
        <v>137245</v>
      </c>
    </row>
    <row r="73" spans="1:24" ht="7.5" customHeight="1" x14ac:dyDescent="0.15">
      <c r="A73" s="49"/>
      <c r="B73" s="151"/>
      <c r="C73" s="131"/>
      <c r="D73" s="136" t="s">
        <v>156</v>
      </c>
      <c r="E73" s="102" t="s">
        <v>156</v>
      </c>
      <c r="F73" s="31">
        <v>14074</v>
      </c>
      <c r="G73" s="32">
        <v>3</v>
      </c>
      <c r="H73" s="33">
        <f t="shared" si="10"/>
        <v>14077</v>
      </c>
      <c r="I73" s="34">
        <v>53721</v>
      </c>
      <c r="J73" s="34">
        <v>323</v>
      </c>
      <c r="K73" s="31">
        <v>1056</v>
      </c>
      <c r="L73" s="33">
        <f t="shared" si="11"/>
        <v>68121</v>
      </c>
      <c r="M73" s="11"/>
      <c r="N73" s="116"/>
      <c r="O73" s="132"/>
      <c r="P73" s="124" t="s">
        <v>10</v>
      </c>
      <c r="Q73" s="123"/>
      <c r="R73" s="38">
        <f>SUM(R71:R72)</f>
        <v>100378</v>
      </c>
      <c r="S73" s="39">
        <f>SUM(S71:S72)</f>
        <v>26</v>
      </c>
      <c r="T73" s="33">
        <f t="shared" si="8"/>
        <v>100404</v>
      </c>
      <c r="U73" s="40">
        <f>SUM(U71:U72)</f>
        <v>280806</v>
      </c>
      <c r="V73" s="40">
        <f>SUM(V71:V72)</f>
        <v>1811</v>
      </c>
      <c r="W73" s="38">
        <f>SUM(W71:W72)</f>
        <v>2767</v>
      </c>
      <c r="X73" s="46">
        <f t="shared" si="9"/>
        <v>383021</v>
      </c>
    </row>
    <row r="74" spans="1:24" ht="7.5" customHeight="1" x14ac:dyDescent="0.15">
      <c r="A74" s="49"/>
      <c r="B74" s="151"/>
      <c r="C74" s="131"/>
      <c r="D74" s="142"/>
      <c r="E74" s="102" t="s">
        <v>157</v>
      </c>
      <c r="F74" s="31">
        <v>17712</v>
      </c>
      <c r="G74" s="32">
        <v>2</v>
      </c>
      <c r="H74" s="33">
        <f t="shared" si="10"/>
        <v>17714</v>
      </c>
      <c r="I74" s="34">
        <v>65572</v>
      </c>
      <c r="J74" s="34">
        <v>458</v>
      </c>
      <c r="K74" s="31">
        <v>1881</v>
      </c>
      <c r="L74" s="33">
        <f t="shared" si="11"/>
        <v>83744</v>
      </c>
      <c r="M74" s="11"/>
      <c r="N74" s="116"/>
      <c r="O74" s="121" t="s">
        <v>158</v>
      </c>
      <c r="P74" s="122"/>
      <c r="Q74" s="123"/>
      <c r="R74" s="31">
        <v>150377</v>
      </c>
      <c r="S74" s="32">
        <v>28</v>
      </c>
      <c r="T74" s="33">
        <f t="shared" si="8"/>
        <v>150405</v>
      </c>
      <c r="U74" s="34">
        <v>369869</v>
      </c>
      <c r="V74" s="34">
        <v>2692</v>
      </c>
      <c r="W74" s="31">
        <v>3498</v>
      </c>
      <c r="X74" s="33">
        <f t="shared" si="9"/>
        <v>522966</v>
      </c>
    </row>
    <row r="75" spans="1:24" ht="7.5" customHeight="1" x14ac:dyDescent="0.15">
      <c r="A75" s="49"/>
      <c r="B75" s="151"/>
      <c r="C75" s="131"/>
      <c r="D75" s="142"/>
      <c r="E75" s="102" t="s">
        <v>159</v>
      </c>
      <c r="F75" s="52">
        <v>12936</v>
      </c>
      <c r="G75" s="53">
        <v>3</v>
      </c>
      <c r="H75" s="33">
        <f t="shared" si="10"/>
        <v>12939</v>
      </c>
      <c r="I75" s="55">
        <v>42823</v>
      </c>
      <c r="J75" s="55">
        <v>419</v>
      </c>
      <c r="K75" s="52">
        <v>1971</v>
      </c>
      <c r="L75" s="33">
        <f t="shared" si="11"/>
        <v>56181</v>
      </c>
      <c r="M75" s="11"/>
      <c r="N75" s="116"/>
      <c r="O75" s="121" t="s">
        <v>160</v>
      </c>
      <c r="P75" s="122"/>
      <c r="Q75" s="123"/>
      <c r="R75" s="31">
        <v>97490</v>
      </c>
      <c r="S75" s="32">
        <v>23</v>
      </c>
      <c r="T75" s="33">
        <f t="shared" si="8"/>
        <v>97513</v>
      </c>
      <c r="U75" s="34">
        <v>204379</v>
      </c>
      <c r="V75" s="34">
        <v>1228</v>
      </c>
      <c r="W75" s="31">
        <v>1720</v>
      </c>
      <c r="X75" s="33">
        <f t="shared" si="9"/>
        <v>303120</v>
      </c>
    </row>
    <row r="76" spans="1:24" ht="7.5" customHeight="1" x14ac:dyDescent="0.15">
      <c r="A76" s="49"/>
      <c r="B76" s="151"/>
      <c r="C76" s="132"/>
      <c r="D76" s="143"/>
      <c r="E76" s="102" t="s">
        <v>10</v>
      </c>
      <c r="F76" s="47">
        <f>SUM(F73:F75)</f>
        <v>44722</v>
      </c>
      <c r="G76" s="32">
        <f>SUM(G73:G75)</f>
        <v>8</v>
      </c>
      <c r="H76" s="33">
        <f t="shared" si="10"/>
        <v>44730</v>
      </c>
      <c r="I76" s="31">
        <f>SUM(I73:I75)</f>
        <v>162116</v>
      </c>
      <c r="J76" s="31">
        <f>SUM(J73:J75)</f>
        <v>1200</v>
      </c>
      <c r="K76" s="31">
        <f>SUM(K73:K75)</f>
        <v>4908</v>
      </c>
      <c r="L76" s="33">
        <f t="shared" si="11"/>
        <v>208046</v>
      </c>
      <c r="M76" s="11"/>
      <c r="N76" s="117"/>
      <c r="O76" s="112" t="s">
        <v>37</v>
      </c>
      <c r="P76" s="113"/>
      <c r="Q76" s="114"/>
      <c r="R76" s="41">
        <f>SUM(R73:R75,R70)</f>
        <v>438206</v>
      </c>
      <c r="S76" s="44">
        <f>SUM(S73:S75,S70)</f>
        <v>89</v>
      </c>
      <c r="T76" s="43">
        <f t="shared" si="8"/>
        <v>438295</v>
      </c>
      <c r="U76" s="45">
        <f>SUM(U73:U75,U70)</f>
        <v>1066659</v>
      </c>
      <c r="V76" s="45">
        <f>SUM(V73:V75,V70)</f>
        <v>6863</v>
      </c>
      <c r="W76" s="41">
        <f>SUM(W73:W75,W70)</f>
        <v>9813</v>
      </c>
      <c r="X76" s="43">
        <f t="shared" si="9"/>
        <v>1511817</v>
      </c>
    </row>
    <row r="77" spans="1:24" ht="7.5" customHeight="1" x14ac:dyDescent="0.15">
      <c r="A77" s="49"/>
      <c r="B77" s="151"/>
      <c r="C77" s="130" t="s">
        <v>161</v>
      </c>
      <c r="D77" s="133" t="s">
        <v>162</v>
      </c>
      <c r="E77" s="102" t="s">
        <v>163</v>
      </c>
      <c r="F77" s="52">
        <v>41678</v>
      </c>
      <c r="G77" s="53">
        <v>15</v>
      </c>
      <c r="H77" s="54">
        <f t="shared" si="10"/>
        <v>41693</v>
      </c>
      <c r="I77" s="55">
        <v>41152</v>
      </c>
      <c r="J77" s="55">
        <v>1506</v>
      </c>
      <c r="K77" s="52">
        <v>7252</v>
      </c>
      <c r="L77" s="54">
        <f t="shared" si="11"/>
        <v>84351</v>
      </c>
      <c r="M77" s="11"/>
      <c r="N77" s="115" t="s">
        <v>164</v>
      </c>
      <c r="O77" s="134" t="s">
        <v>165</v>
      </c>
      <c r="P77" s="135" t="s">
        <v>166</v>
      </c>
      <c r="Q77" s="120"/>
      <c r="R77" s="18">
        <v>106786</v>
      </c>
      <c r="S77" s="19">
        <v>7</v>
      </c>
      <c r="T77" s="20">
        <f t="shared" si="8"/>
        <v>106793</v>
      </c>
      <c r="U77" s="21">
        <v>389195</v>
      </c>
      <c r="V77" s="21">
        <v>2459</v>
      </c>
      <c r="W77" s="18">
        <v>8906</v>
      </c>
      <c r="X77" s="20">
        <f t="shared" si="9"/>
        <v>498447</v>
      </c>
    </row>
    <row r="78" spans="1:24" ht="7.5" customHeight="1" x14ac:dyDescent="0.15">
      <c r="A78" s="49"/>
      <c r="B78" s="151"/>
      <c r="C78" s="131"/>
      <c r="D78" s="133"/>
      <c r="E78" s="102" t="s">
        <v>167</v>
      </c>
      <c r="F78" s="52">
        <v>12635</v>
      </c>
      <c r="G78" s="53">
        <v>4</v>
      </c>
      <c r="H78" s="54">
        <f t="shared" si="10"/>
        <v>12639</v>
      </c>
      <c r="I78" s="55">
        <v>15024</v>
      </c>
      <c r="J78" s="55">
        <v>419</v>
      </c>
      <c r="K78" s="52">
        <v>1895</v>
      </c>
      <c r="L78" s="54">
        <f t="shared" si="11"/>
        <v>28082</v>
      </c>
      <c r="M78" s="11"/>
      <c r="N78" s="116"/>
      <c r="O78" s="131"/>
      <c r="P78" s="124" t="s">
        <v>168</v>
      </c>
      <c r="Q78" s="123"/>
      <c r="R78" s="31">
        <v>80229</v>
      </c>
      <c r="S78" s="32">
        <v>8</v>
      </c>
      <c r="T78" s="33">
        <f t="shared" si="8"/>
        <v>80237</v>
      </c>
      <c r="U78" s="34">
        <v>287886</v>
      </c>
      <c r="V78" s="34">
        <v>1400</v>
      </c>
      <c r="W78" s="31">
        <v>3015</v>
      </c>
      <c r="X78" s="33">
        <f t="shared" si="9"/>
        <v>369523</v>
      </c>
    </row>
    <row r="79" spans="1:24" ht="7.5" customHeight="1" x14ac:dyDescent="0.15">
      <c r="A79" s="49"/>
      <c r="B79" s="151"/>
      <c r="C79" s="131"/>
      <c r="D79" s="133"/>
      <c r="E79" s="102" t="s">
        <v>10</v>
      </c>
      <c r="F79" s="47">
        <f>SUM(F77:F78)</f>
        <v>54313</v>
      </c>
      <c r="G79" s="32">
        <f>SUM(G77:G78)</f>
        <v>19</v>
      </c>
      <c r="H79" s="33">
        <f t="shared" si="10"/>
        <v>54332</v>
      </c>
      <c r="I79" s="47">
        <f>SUM(I77:I78)</f>
        <v>56176</v>
      </c>
      <c r="J79" s="47">
        <f>SUM(J77:J78)</f>
        <v>1925</v>
      </c>
      <c r="K79" s="47">
        <f>SUM(K77:K78)</f>
        <v>9147</v>
      </c>
      <c r="L79" s="54">
        <f t="shared" si="11"/>
        <v>112433</v>
      </c>
      <c r="M79" s="11"/>
      <c r="N79" s="116"/>
      <c r="O79" s="131"/>
      <c r="P79" s="124" t="s">
        <v>169</v>
      </c>
      <c r="Q79" s="123"/>
      <c r="R79" s="31">
        <v>92111</v>
      </c>
      <c r="S79" s="32">
        <v>6</v>
      </c>
      <c r="T79" s="33">
        <f t="shared" si="8"/>
        <v>92117</v>
      </c>
      <c r="U79" s="34">
        <v>251129</v>
      </c>
      <c r="V79" s="34">
        <v>1237</v>
      </c>
      <c r="W79" s="31">
        <v>2014</v>
      </c>
      <c r="X79" s="33">
        <f t="shared" si="9"/>
        <v>344483</v>
      </c>
    </row>
    <row r="80" spans="1:24" ht="7.5" customHeight="1" x14ac:dyDescent="0.15">
      <c r="A80" s="49"/>
      <c r="B80" s="151"/>
      <c r="C80" s="131"/>
      <c r="D80" s="136" t="s">
        <v>170</v>
      </c>
      <c r="E80" s="102" t="s">
        <v>170</v>
      </c>
      <c r="F80" s="31">
        <v>35336</v>
      </c>
      <c r="G80" s="32">
        <v>6</v>
      </c>
      <c r="H80" s="33">
        <f t="shared" si="10"/>
        <v>35342</v>
      </c>
      <c r="I80" s="34">
        <v>45093</v>
      </c>
      <c r="J80" s="34">
        <v>1131</v>
      </c>
      <c r="K80" s="31">
        <v>5579</v>
      </c>
      <c r="L80" s="33">
        <f t="shared" si="11"/>
        <v>81566</v>
      </c>
      <c r="M80" s="11"/>
      <c r="N80" s="116"/>
      <c r="O80" s="132"/>
      <c r="P80" s="124" t="s">
        <v>171</v>
      </c>
      <c r="Q80" s="123"/>
      <c r="R80" s="31">
        <v>43620</v>
      </c>
      <c r="S80" s="32">
        <v>4</v>
      </c>
      <c r="T80" s="33">
        <f t="shared" si="8"/>
        <v>43624</v>
      </c>
      <c r="U80" s="34">
        <v>127143</v>
      </c>
      <c r="V80" s="34">
        <v>526</v>
      </c>
      <c r="W80" s="31">
        <v>956</v>
      </c>
      <c r="X80" s="33">
        <f t="shared" si="9"/>
        <v>171293</v>
      </c>
    </row>
    <row r="81" spans="1:24" ht="7.5" customHeight="1" x14ac:dyDescent="0.15">
      <c r="A81" s="49"/>
      <c r="B81" s="151"/>
      <c r="C81" s="131"/>
      <c r="D81" s="142"/>
      <c r="E81" s="102" t="s">
        <v>172</v>
      </c>
      <c r="F81" s="52">
        <v>7556</v>
      </c>
      <c r="G81" s="53">
        <v>2</v>
      </c>
      <c r="H81" s="54">
        <f t="shared" si="10"/>
        <v>7558</v>
      </c>
      <c r="I81" s="55">
        <v>9759</v>
      </c>
      <c r="J81" s="55">
        <v>256</v>
      </c>
      <c r="K81" s="52">
        <v>1101</v>
      </c>
      <c r="L81" s="54">
        <f t="shared" si="11"/>
        <v>17573</v>
      </c>
      <c r="M81" s="11"/>
      <c r="N81" s="116"/>
      <c r="O81" s="121" t="s">
        <v>173</v>
      </c>
      <c r="P81" s="122"/>
      <c r="Q81" s="123"/>
      <c r="R81" s="31">
        <v>89688</v>
      </c>
      <c r="S81" s="32">
        <v>15</v>
      </c>
      <c r="T81" s="33">
        <f t="shared" si="8"/>
        <v>89703</v>
      </c>
      <c r="U81" s="34">
        <v>252695</v>
      </c>
      <c r="V81" s="34">
        <v>1361</v>
      </c>
      <c r="W81" s="31">
        <v>1521</v>
      </c>
      <c r="X81" s="33">
        <f t="shared" si="9"/>
        <v>343759</v>
      </c>
    </row>
    <row r="82" spans="1:24" ht="7.5" customHeight="1" x14ac:dyDescent="0.15">
      <c r="A82" s="49"/>
      <c r="B82" s="151"/>
      <c r="C82" s="131"/>
      <c r="D82" s="142"/>
      <c r="E82" s="102" t="s">
        <v>174</v>
      </c>
      <c r="F82" s="52">
        <v>10207</v>
      </c>
      <c r="G82" s="53">
        <v>3</v>
      </c>
      <c r="H82" s="54">
        <f t="shared" si="10"/>
        <v>10210</v>
      </c>
      <c r="I82" s="55">
        <v>14099</v>
      </c>
      <c r="J82" s="55">
        <v>333</v>
      </c>
      <c r="K82" s="52">
        <v>1934</v>
      </c>
      <c r="L82" s="54">
        <f t="shared" si="11"/>
        <v>24642</v>
      </c>
      <c r="M82" s="11"/>
      <c r="N82" s="116"/>
      <c r="O82" s="130" t="s">
        <v>175</v>
      </c>
      <c r="P82" s="124" t="s">
        <v>176</v>
      </c>
      <c r="Q82" s="123"/>
      <c r="R82" s="31">
        <v>83689</v>
      </c>
      <c r="S82" s="32">
        <v>8</v>
      </c>
      <c r="T82" s="33">
        <f t="shared" si="8"/>
        <v>83697</v>
      </c>
      <c r="U82" s="34">
        <v>240267</v>
      </c>
      <c r="V82" s="34">
        <v>1295</v>
      </c>
      <c r="W82" s="31">
        <v>2272</v>
      </c>
      <c r="X82" s="33">
        <f t="shared" si="9"/>
        <v>325259</v>
      </c>
    </row>
    <row r="83" spans="1:24" ht="7.5" customHeight="1" x14ac:dyDescent="0.15">
      <c r="A83" s="49"/>
      <c r="B83" s="151"/>
      <c r="C83" s="131"/>
      <c r="D83" s="143"/>
      <c r="E83" s="102" t="s">
        <v>10</v>
      </c>
      <c r="F83" s="47">
        <f>SUM(F80:F82)</f>
        <v>53099</v>
      </c>
      <c r="G83" s="32">
        <f>SUM(G80:G82)</f>
        <v>11</v>
      </c>
      <c r="H83" s="33">
        <f t="shared" si="10"/>
        <v>53110</v>
      </c>
      <c r="I83" s="47">
        <f>SUM(I80:I82)</f>
        <v>68951</v>
      </c>
      <c r="J83" s="47">
        <f>SUM(J80:J82)</f>
        <v>1720</v>
      </c>
      <c r="K83" s="47">
        <f>SUM(K80:K82)</f>
        <v>8614</v>
      </c>
      <c r="L83" s="54">
        <f t="shared" si="11"/>
        <v>123781</v>
      </c>
      <c r="M83" s="11"/>
      <c r="N83" s="116"/>
      <c r="O83" s="131"/>
      <c r="P83" s="124" t="s">
        <v>177</v>
      </c>
      <c r="Q83" s="123"/>
      <c r="R83" s="31">
        <v>41748</v>
      </c>
      <c r="S83" s="32">
        <v>4</v>
      </c>
      <c r="T83" s="33">
        <f t="shared" si="8"/>
        <v>41752</v>
      </c>
      <c r="U83" s="34">
        <v>110155</v>
      </c>
      <c r="V83" s="34">
        <v>495</v>
      </c>
      <c r="W83" s="31">
        <v>831</v>
      </c>
      <c r="X83" s="33">
        <f t="shared" si="9"/>
        <v>152402</v>
      </c>
    </row>
    <row r="84" spans="1:24" ht="7.5" customHeight="1" x14ac:dyDescent="0.15">
      <c r="A84" s="49"/>
      <c r="B84" s="151"/>
      <c r="C84" s="131"/>
      <c r="D84" s="136" t="s">
        <v>178</v>
      </c>
      <c r="E84" s="101" t="s">
        <v>178</v>
      </c>
      <c r="F84" s="52">
        <v>47013</v>
      </c>
      <c r="G84" s="53">
        <v>9</v>
      </c>
      <c r="H84" s="54">
        <f t="shared" si="10"/>
        <v>47022</v>
      </c>
      <c r="I84" s="55">
        <v>71681</v>
      </c>
      <c r="J84" s="55">
        <v>1687</v>
      </c>
      <c r="K84" s="52">
        <v>8750</v>
      </c>
      <c r="L84" s="54">
        <f t="shared" si="11"/>
        <v>120390</v>
      </c>
      <c r="M84" s="11"/>
      <c r="N84" s="116"/>
      <c r="O84" s="132"/>
      <c r="P84" s="124" t="s">
        <v>179</v>
      </c>
      <c r="Q84" s="123"/>
      <c r="R84" s="31">
        <v>12527</v>
      </c>
      <c r="S84" s="32">
        <v>0</v>
      </c>
      <c r="T84" s="33">
        <f t="shared" si="8"/>
        <v>12527</v>
      </c>
      <c r="U84" s="34">
        <v>20860</v>
      </c>
      <c r="V84" s="34">
        <v>183</v>
      </c>
      <c r="W84" s="31">
        <v>139</v>
      </c>
      <c r="X84" s="33">
        <f t="shared" si="9"/>
        <v>33570</v>
      </c>
    </row>
    <row r="85" spans="1:24" ht="7.5" customHeight="1" x14ac:dyDescent="0.15">
      <c r="A85" s="49"/>
      <c r="B85" s="151"/>
      <c r="C85" s="131"/>
      <c r="D85" s="142"/>
      <c r="E85" s="102" t="s">
        <v>180</v>
      </c>
      <c r="F85" s="52">
        <v>7643</v>
      </c>
      <c r="G85" s="53">
        <v>0</v>
      </c>
      <c r="H85" s="54">
        <f t="shared" si="10"/>
        <v>7643</v>
      </c>
      <c r="I85" s="55">
        <v>8098</v>
      </c>
      <c r="J85" s="55">
        <v>518</v>
      </c>
      <c r="K85" s="52">
        <v>1955</v>
      </c>
      <c r="L85" s="54">
        <f t="shared" si="11"/>
        <v>16259</v>
      </c>
      <c r="M85" s="56"/>
      <c r="N85" s="116"/>
      <c r="O85" s="121" t="s">
        <v>181</v>
      </c>
      <c r="P85" s="122"/>
      <c r="Q85" s="123"/>
      <c r="R85" s="31">
        <v>185490</v>
      </c>
      <c r="S85" s="32">
        <v>13</v>
      </c>
      <c r="T85" s="33">
        <f t="shared" si="8"/>
        <v>185503</v>
      </c>
      <c r="U85" s="34">
        <v>484906</v>
      </c>
      <c r="V85" s="34">
        <v>3396</v>
      </c>
      <c r="W85" s="31">
        <v>3959</v>
      </c>
      <c r="X85" s="33">
        <f t="shared" si="9"/>
        <v>673805</v>
      </c>
    </row>
    <row r="86" spans="1:24" ht="7.5" customHeight="1" x14ac:dyDescent="0.15">
      <c r="A86" s="49"/>
      <c r="B86" s="151"/>
      <c r="C86" s="131"/>
      <c r="D86" s="142"/>
      <c r="E86" s="102" t="s">
        <v>182</v>
      </c>
      <c r="F86" s="31">
        <v>9613</v>
      </c>
      <c r="G86" s="32">
        <v>4</v>
      </c>
      <c r="H86" s="33">
        <f t="shared" si="10"/>
        <v>9617</v>
      </c>
      <c r="I86" s="34">
        <v>17971</v>
      </c>
      <c r="J86" s="34">
        <v>318</v>
      </c>
      <c r="K86" s="31">
        <v>1888</v>
      </c>
      <c r="L86" s="33">
        <f t="shared" si="11"/>
        <v>27906</v>
      </c>
      <c r="M86" s="56"/>
      <c r="N86" s="116"/>
      <c r="O86" s="121" t="s">
        <v>183</v>
      </c>
      <c r="P86" s="122"/>
      <c r="Q86" s="123"/>
      <c r="R86" s="31">
        <v>125014</v>
      </c>
      <c r="S86" s="32">
        <v>14</v>
      </c>
      <c r="T86" s="33">
        <f t="shared" si="8"/>
        <v>125028</v>
      </c>
      <c r="U86" s="57">
        <v>325107</v>
      </c>
      <c r="V86" s="57">
        <v>1806</v>
      </c>
      <c r="W86" s="31">
        <v>2483</v>
      </c>
      <c r="X86" s="33">
        <f t="shared" si="9"/>
        <v>451941</v>
      </c>
    </row>
    <row r="87" spans="1:24" ht="7.5" customHeight="1" x14ac:dyDescent="0.15">
      <c r="A87" s="58"/>
      <c r="B87" s="151"/>
      <c r="C87" s="131"/>
      <c r="D87" s="143"/>
      <c r="E87" s="102" t="s">
        <v>10</v>
      </c>
      <c r="F87" s="47">
        <f>SUM(F84:F86)</f>
        <v>64269</v>
      </c>
      <c r="G87" s="32">
        <f>SUM(G84:G86)</f>
        <v>13</v>
      </c>
      <c r="H87" s="33">
        <f t="shared" si="10"/>
        <v>64282</v>
      </c>
      <c r="I87" s="47">
        <f>SUM(I84:I86)</f>
        <v>97750</v>
      </c>
      <c r="J87" s="47">
        <f>SUM(J84:J86)</f>
        <v>2523</v>
      </c>
      <c r="K87" s="47">
        <f>SUM(K84:K86)</f>
        <v>12593</v>
      </c>
      <c r="L87" s="33">
        <f t="shared" si="11"/>
        <v>164555</v>
      </c>
      <c r="M87" s="56"/>
      <c r="N87" s="116"/>
      <c r="O87" s="121" t="s">
        <v>184</v>
      </c>
      <c r="P87" s="122"/>
      <c r="Q87" s="123"/>
      <c r="R87" s="31">
        <v>145064</v>
      </c>
      <c r="S87" s="32">
        <v>7</v>
      </c>
      <c r="T87" s="33">
        <f t="shared" si="8"/>
        <v>145071</v>
      </c>
      <c r="U87" s="57">
        <v>327995</v>
      </c>
      <c r="V87" s="57">
        <v>1726</v>
      </c>
      <c r="W87" s="59">
        <v>2048</v>
      </c>
      <c r="X87" s="33">
        <f t="shared" si="9"/>
        <v>474792</v>
      </c>
    </row>
    <row r="88" spans="1:24" ht="7.5" customHeight="1" x14ac:dyDescent="0.15">
      <c r="A88" s="60"/>
      <c r="B88" s="151"/>
      <c r="C88" s="131"/>
      <c r="D88" s="125" t="s">
        <v>185</v>
      </c>
      <c r="E88" s="126"/>
      <c r="F88" s="31">
        <v>48433</v>
      </c>
      <c r="G88" s="32">
        <v>13</v>
      </c>
      <c r="H88" s="33">
        <f t="shared" si="10"/>
        <v>48446</v>
      </c>
      <c r="I88" s="34">
        <v>148757</v>
      </c>
      <c r="J88" s="34">
        <v>1119</v>
      </c>
      <c r="K88" s="31">
        <v>4086</v>
      </c>
      <c r="L88" s="33">
        <f t="shared" si="11"/>
        <v>198322</v>
      </c>
      <c r="M88" s="56"/>
      <c r="N88" s="116"/>
      <c r="O88" s="138" t="s">
        <v>186</v>
      </c>
      <c r="P88" s="124" t="s">
        <v>187</v>
      </c>
      <c r="Q88" s="123"/>
      <c r="R88" s="31">
        <v>195721</v>
      </c>
      <c r="S88" s="32">
        <v>12</v>
      </c>
      <c r="T88" s="33">
        <f t="shared" si="8"/>
        <v>195733</v>
      </c>
      <c r="U88" s="57">
        <v>442117</v>
      </c>
      <c r="V88" s="57">
        <v>2233</v>
      </c>
      <c r="W88" s="59">
        <v>3240</v>
      </c>
      <c r="X88" s="33">
        <f t="shared" si="9"/>
        <v>640083</v>
      </c>
    </row>
    <row r="89" spans="1:24" ht="7.5" customHeight="1" x14ac:dyDescent="0.15">
      <c r="A89" s="60"/>
      <c r="B89" s="151"/>
      <c r="C89" s="132"/>
      <c r="D89" s="125" t="s">
        <v>188</v>
      </c>
      <c r="E89" s="126"/>
      <c r="F89" s="31">
        <v>76631</v>
      </c>
      <c r="G89" s="32">
        <v>22</v>
      </c>
      <c r="H89" s="33">
        <f t="shared" si="10"/>
        <v>76653</v>
      </c>
      <c r="I89" s="34">
        <v>194442</v>
      </c>
      <c r="J89" s="34">
        <v>1970</v>
      </c>
      <c r="K89" s="31">
        <v>9269</v>
      </c>
      <c r="L89" s="33">
        <f t="shared" si="11"/>
        <v>273065</v>
      </c>
      <c r="N89" s="116"/>
      <c r="O89" s="139"/>
      <c r="P89" s="140" t="s">
        <v>189</v>
      </c>
      <c r="Q89" s="141"/>
      <c r="R89" s="31">
        <f t="shared" ref="R89:W89" si="12">SUM(R101:R102)</f>
        <v>24737</v>
      </c>
      <c r="S89" s="32">
        <f t="shared" si="12"/>
        <v>0</v>
      </c>
      <c r="T89" s="33">
        <f t="shared" si="12"/>
        <v>24737</v>
      </c>
      <c r="U89" s="57">
        <f t="shared" si="12"/>
        <v>36073</v>
      </c>
      <c r="V89" s="57">
        <f t="shared" si="12"/>
        <v>282</v>
      </c>
      <c r="W89" s="59">
        <f t="shared" si="12"/>
        <v>377</v>
      </c>
      <c r="X89" s="33">
        <f t="shared" si="9"/>
        <v>61092</v>
      </c>
    </row>
    <row r="90" spans="1:24" ht="7.5" customHeight="1" x14ac:dyDescent="0.15">
      <c r="A90" s="60"/>
      <c r="B90" s="151"/>
      <c r="C90" s="108" t="s">
        <v>190</v>
      </c>
      <c r="D90" s="109" t="s">
        <v>190</v>
      </c>
      <c r="E90" s="101" t="s">
        <v>191</v>
      </c>
      <c r="F90" s="31">
        <v>112057</v>
      </c>
      <c r="G90" s="32">
        <v>27</v>
      </c>
      <c r="H90" s="33">
        <f t="shared" si="10"/>
        <v>112084</v>
      </c>
      <c r="I90" s="34">
        <v>274067</v>
      </c>
      <c r="J90" s="34">
        <v>3620</v>
      </c>
      <c r="K90" s="31">
        <v>13587</v>
      </c>
      <c r="L90" s="33">
        <f t="shared" si="11"/>
        <v>389771</v>
      </c>
      <c r="N90" s="117"/>
      <c r="O90" s="112" t="s">
        <v>37</v>
      </c>
      <c r="P90" s="113"/>
      <c r="Q90" s="114"/>
      <c r="R90" s="41">
        <f>SUM(R77:R89)</f>
        <v>1226424</v>
      </c>
      <c r="S90" s="44">
        <f>SUM(S77:S89)</f>
        <v>98</v>
      </c>
      <c r="T90" s="43">
        <f t="shared" ref="T90:T95" si="13">SUM(R90:S90)</f>
        <v>1226522</v>
      </c>
      <c r="U90" s="51">
        <f>SUM(U77:U89)</f>
        <v>3295528</v>
      </c>
      <c r="V90" s="51">
        <f>SUM(V77:V89)</f>
        <v>18399</v>
      </c>
      <c r="W90" s="42">
        <f>SUM(W77:W89)</f>
        <v>31761</v>
      </c>
      <c r="X90" s="43">
        <f t="shared" si="9"/>
        <v>4540449</v>
      </c>
    </row>
    <row r="91" spans="1:24" ht="7.5" customHeight="1" x14ac:dyDescent="0.15">
      <c r="B91" s="151"/>
      <c r="C91" s="108"/>
      <c r="D91" s="110"/>
      <c r="E91" s="101" t="s">
        <v>192</v>
      </c>
      <c r="F91" s="31">
        <v>28616</v>
      </c>
      <c r="G91" s="32">
        <v>6</v>
      </c>
      <c r="H91" s="33">
        <f t="shared" si="10"/>
        <v>28622</v>
      </c>
      <c r="I91" s="34">
        <v>55423</v>
      </c>
      <c r="J91" s="34">
        <v>935</v>
      </c>
      <c r="K91" s="31">
        <v>4826</v>
      </c>
      <c r="L91" s="33">
        <f t="shared" si="11"/>
        <v>84980</v>
      </c>
      <c r="N91" s="115" t="s">
        <v>193</v>
      </c>
      <c r="O91" s="118" t="s">
        <v>194</v>
      </c>
      <c r="P91" s="119"/>
      <c r="Q91" s="120"/>
      <c r="R91" s="18">
        <v>121057</v>
      </c>
      <c r="S91" s="19">
        <v>3</v>
      </c>
      <c r="T91" s="20">
        <f t="shared" si="13"/>
        <v>121060</v>
      </c>
      <c r="U91" s="62">
        <v>437365</v>
      </c>
      <c r="V91" s="21">
        <v>2531</v>
      </c>
      <c r="W91" s="18">
        <v>2667</v>
      </c>
      <c r="X91" s="20">
        <f t="shared" si="9"/>
        <v>560956</v>
      </c>
    </row>
    <row r="92" spans="1:24" ht="7.5" customHeight="1" x14ac:dyDescent="0.15">
      <c r="B92" s="151"/>
      <c r="C92" s="108"/>
      <c r="D92" s="111"/>
      <c r="E92" s="101" t="s">
        <v>10</v>
      </c>
      <c r="F92" s="31">
        <f>SUM(F90:F91)</f>
        <v>140673</v>
      </c>
      <c r="G92" s="32">
        <f>SUM(G90:G91)</f>
        <v>33</v>
      </c>
      <c r="H92" s="33">
        <f t="shared" si="10"/>
        <v>140706</v>
      </c>
      <c r="I92" s="34">
        <f>SUM(I90:I91)</f>
        <v>329490</v>
      </c>
      <c r="J92" s="34">
        <f>SUM(J90:J91)</f>
        <v>4555</v>
      </c>
      <c r="K92" s="31">
        <f>SUM(K90:K91)</f>
        <v>18413</v>
      </c>
      <c r="L92" s="33">
        <f t="shared" si="11"/>
        <v>474751</v>
      </c>
      <c r="N92" s="116"/>
      <c r="O92" s="121" t="s">
        <v>195</v>
      </c>
      <c r="P92" s="122"/>
      <c r="Q92" s="123"/>
      <c r="R92" s="31">
        <v>11802</v>
      </c>
      <c r="S92" s="32">
        <v>0</v>
      </c>
      <c r="T92" s="33">
        <f t="shared" si="13"/>
        <v>11802</v>
      </c>
      <c r="U92" s="34">
        <v>22358</v>
      </c>
      <c r="V92" s="34">
        <v>231</v>
      </c>
      <c r="W92" s="31">
        <v>133</v>
      </c>
      <c r="X92" s="33">
        <f t="shared" si="9"/>
        <v>34391</v>
      </c>
    </row>
    <row r="93" spans="1:24" ht="7.5" customHeight="1" x14ac:dyDescent="0.15">
      <c r="B93" s="151"/>
      <c r="C93" s="108"/>
      <c r="D93" s="124" t="s">
        <v>196</v>
      </c>
      <c r="E93" s="123"/>
      <c r="F93" s="31">
        <v>75382</v>
      </c>
      <c r="G93" s="32">
        <v>11</v>
      </c>
      <c r="H93" s="33">
        <f t="shared" si="10"/>
        <v>75393</v>
      </c>
      <c r="I93" s="34">
        <v>227033</v>
      </c>
      <c r="J93" s="34">
        <v>1634</v>
      </c>
      <c r="K93" s="31">
        <v>4502</v>
      </c>
      <c r="L93" s="33">
        <f t="shared" si="11"/>
        <v>304060</v>
      </c>
      <c r="N93" s="116"/>
      <c r="O93" s="121" t="s">
        <v>197</v>
      </c>
      <c r="P93" s="122"/>
      <c r="Q93" s="123"/>
      <c r="R93" s="31">
        <v>11120</v>
      </c>
      <c r="S93" s="32">
        <v>0</v>
      </c>
      <c r="T93" s="33">
        <f t="shared" si="13"/>
        <v>11120</v>
      </c>
      <c r="U93" s="34">
        <v>20062</v>
      </c>
      <c r="V93" s="34">
        <v>195</v>
      </c>
      <c r="W93" s="31">
        <v>200</v>
      </c>
      <c r="X93" s="33">
        <f t="shared" si="9"/>
        <v>31377</v>
      </c>
    </row>
    <row r="94" spans="1:24" ht="7.5" customHeight="1" x14ac:dyDescent="0.15">
      <c r="B94" s="151"/>
      <c r="C94" s="108"/>
      <c r="D94" s="124" t="s">
        <v>198</v>
      </c>
      <c r="E94" s="123"/>
      <c r="F94" s="31">
        <v>66631</v>
      </c>
      <c r="G94" s="32">
        <v>20</v>
      </c>
      <c r="H94" s="33">
        <f t="shared" si="10"/>
        <v>66651</v>
      </c>
      <c r="I94" s="34">
        <v>203213</v>
      </c>
      <c r="J94" s="34">
        <v>1554</v>
      </c>
      <c r="K94" s="31">
        <v>6338</v>
      </c>
      <c r="L94" s="33">
        <f t="shared" si="11"/>
        <v>271418</v>
      </c>
      <c r="N94" s="117"/>
      <c r="O94" s="112" t="s">
        <v>37</v>
      </c>
      <c r="P94" s="113"/>
      <c r="Q94" s="114"/>
      <c r="R94" s="41">
        <f>SUM(R91:R93)</f>
        <v>143979</v>
      </c>
      <c r="S94" s="44">
        <f>SUM(S91:S93)</f>
        <v>3</v>
      </c>
      <c r="T94" s="43">
        <f t="shared" si="13"/>
        <v>143982</v>
      </c>
      <c r="U94" s="45">
        <f>SUM(U91:U93)</f>
        <v>479785</v>
      </c>
      <c r="V94" s="45">
        <f>SUM(V91:V93)</f>
        <v>2957</v>
      </c>
      <c r="W94" s="41">
        <f>SUM(W91:W93)</f>
        <v>3000</v>
      </c>
      <c r="X94" s="43">
        <f t="shared" si="9"/>
        <v>626724</v>
      </c>
    </row>
    <row r="95" spans="1:24" ht="7.5" customHeight="1" x14ac:dyDescent="0.15">
      <c r="B95" s="151"/>
      <c r="C95" s="108" t="s">
        <v>199</v>
      </c>
      <c r="D95" s="125" t="s">
        <v>200</v>
      </c>
      <c r="E95" s="126"/>
      <c r="F95" s="31">
        <v>98580</v>
      </c>
      <c r="G95" s="32">
        <v>23</v>
      </c>
      <c r="H95" s="33">
        <f t="shared" si="10"/>
        <v>98603</v>
      </c>
      <c r="I95" s="34">
        <v>206344</v>
      </c>
      <c r="J95" s="34">
        <v>1484</v>
      </c>
      <c r="K95" s="31">
        <v>1988</v>
      </c>
      <c r="L95" s="33">
        <f t="shared" si="11"/>
        <v>306431</v>
      </c>
      <c r="N95" s="127" t="s">
        <v>201</v>
      </c>
      <c r="O95" s="128"/>
      <c r="P95" s="128"/>
      <c r="Q95" s="129"/>
      <c r="R95" s="63">
        <f>SUM(F40,F19,F98,R16,R42,R56,R69,R76,R90,R94)</f>
        <v>8431417</v>
      </c>
      <c r="S95" s="63">
        <f>SUM(G40,G19,G98,S16,S42,S56,S69,S76,S90,S94)</f>
        <v>1204</v>
      </c>
      <c r="T95" s="64">
        <f t="shared" si="13"/>
        <v>8432621</v>
      </c>
      <c r="U95" s="65">
        <f>SUM(I40,I19,I98,U16,U42,U56,U69,U76,U90,U94)</f>
        <v>23392430</v>
      </c>
      <c r="V95" s="65">
        <f>SUM(J40,J19,J98,V16,V42,V56,V69,V76,V90,V94)</f>
        <v>161202</v>
      </c>
      <c r="W95" s="66">
        <f>SUM(K40,K19,K98,W16,W42,W56,W69,W76,W90,W94)</f>
        <v>349927</v>
      </c>
      <c r="X95" s="64">
        <f t="shared" si="9"/>
        <v>31986253</v>
      </c>
    </row>
    <row r="96" spans="1:24" ht="7.5" customHeight="1" x14ac:dyDescent="0.15">
      <c r="B96" s="151"/>
      <c r="C96" s="108"/>
      <c r="D96" s="125" t="s">
        <v>202</v>
      </c>
      <c r="E96" s="126"/>
      <c r="F96" s="31">
        <v>11510</v>
      </c>
      <c r="G96" s="32">
        <v>4</v>
      </c>
      <c r="H96" s="33">
        <f t="shared" si="10"/>
        <v>11514</v>
      </c>
      <c r="I96" s="34">
        <v>27577</v>
      </c>
      <c r="J96" s="34">
        <v>211</v>
      </c>
      <c r="K96" s="31">
        <v>146</v>
      </c>
      <c r="L96" s="33">
        <f t="shared" si="11"/>
        <v>39302</v>
      </c>
      <c r="N96" s="67"/>
      <c r="O96" s="67"/>
      <c r="P96" s="67"/>
      <c r="Q96" s="67"/>
      <c r="R96" s="56"/>
      <c r="S96" s="56"/>
      <c r="T96" s="56"/>
      <c r="U96" s="56"/>
      <c r="V96" s="56"/>
      <c r="W96" s="56"/>
      <c r="X96" s="56"/>
    </row>
    <row r="97" spans="2:24" ht="7.5" customHeight="1" x14ac:dyDescent="0.15">
      <c r="B97" s="151"/>
      <c r="C97" s="108"/>
      <c r="D97" s="125" t="s">
        <v>10</v>
      </c>
      <c r="E97" s="126"/>
      <c r="F97" s="47">
        <f>SUM(F95:F96)</f>
        <v>110090</v>
      </c>
      <c r="G97" s="32">
        <f>SUM(G95:G96)</f>
        <v>27</v>
      </c>
      <c r="H97" s="33">
        <f t="shared" si="10"/>
        <v>110117</v>
      </c>
      <c r="I97" s="31">
        <f>SUM(I95:I96)</f>
        <v>233921</v>
      </c>
      <c r="J97" s="31">
        <f>SUM(J95:J96)</f>
        <v>1695</v>
      </c>
      <c r="K97" s="31">
        <f>SUM(K95:K96)</f>
        <v>2134</v>
      </c>
      <c r="L97" s="33">
        <f t="shared" si="11"/>
        <v>345733</v>
      </c>
      <c r="N97" s="67"/>
      <c r="O97" s="67"/>
      <c r="P97" s="68"/>
      <c r="Q97" s="68"/>
      <c r="R97" s="69"/>
      <c r="S97" s="69"/>
      <c r="T97" s="69"/>
      <c r="U97" s="69"/>
      <c r="V97" s="69"/>
      <c r="W97" s="69"/>
      <c r="X97" s="69"/>
    </row>
    <row r="98" spans="2:24" ht="7.5" customHeight="1" x14ac:dyDescent="0.15">
      <c r="B98" s="152"/>
      <c r="C98" s="107" t="s">
        <v>37</v>
      </c>
      <c r="D98" s="107"/>
      <c r="E98" s="107"/>
      <c r="F98" s="50">
        <f>SUM(F41,F44,F47:F48,F52,F55,F58,F61:F62,F65,F69,F72,F76,F79,F83,F87:F89,F92:F94,F97)</f>
        <v>1954818</v>
      </c>
      <c r="G98" s="44">
        <f>SUM(G41,G44,G47:G48,G52,G55,G58,G61:G62,G65,G69,G72,G76,G79,G83,G87:G89,G92:G94,G97)</f>
        <v>343</v>
      </c>
      <c r="H98" s="43">
        <f t="shared" si="10"/>
        <v>1955161</v>
      </c>
      <c r="I98" s="41">
        <f>SUM(I41,I44,I47:I48,I52,I55,I58,I61:I62,I65,I69,I72,I76,I79,I83,I87:I89,I92:I94,I97)</f>
        <v>5286518</v>
      </c>
      <c r="J98" s="41">
        <f>SUM(J41,J44,J47:J48,J52,J55,J58,J61:J62,J65,J69,J72,J76,J79,J83,J87:J89,J92:J94,J97)</f>
        <v>40943</v>
      </c>
      <c r="K98" s="41">
        <f>SUM(K41,K44,K47:K48,K52,K55,K58,K61:K62,K65,K69,K72,K76,K79,K83,K87:K89,K92:K94,K97)</f>
        <v>135968</v>
      </c>
      <c r="L98" s="43">
        <f t="shared" si="11"/>
        <v>7282622</v>
      </c>
      <c r="N98" s="67"/>
      <c r="O98" s="67"/>
      <c r="P98" s="68"/>
      <c r="Q98" s="68"/>
      <c r="R98" s="69"/>
      <c r="S98" s="69"/>
      <c r="T98" s="69"/>
      <c r="U98" s="69"/>
      <c r="V98" s="69"/>
      <c r="W98" s="69"/>
      <c r="X98" s="69"/>
    </row>
    <row r="99" spans="2:24" x14ac:dyDescent="0.15">
      <c r="B99" s="60"/>
      <c r="C99" s="60"/>
      <c r="D99" s="70"/>
      <c r="E99" s="70"/>
      <c r="F99" s="71"/>
      <c r="G99" s="71"/>
      <c r="H99" s="71"/>
      <c r="I99" s="71"/>
      <c r="J99" s="71"/>
      <c r="K99" s="71"/>
      <c r="L99" s="71"/>
      <c r="N99" s="67"/>
      <c r="O99" s="67"/>
      <c r="P99" s="68"/>
      <c r="Q99" s="68"/>
      <c r="R99" s="69"/>
      <c r="S99" s="69"/>
      <c r="T99" s="69"/>
      <c r="U99" s="69"/>
      <c r="V99" s="69"/>
      <c r="W99" s="69"/>
      <c r="X99" s="69"/>
    </row>
    <row r="100" spans="2:24" x14ac:dyDescent="0.15">
      <c r="B100" s="60"/>
      <c r="C100" s="60"/>
      <c r="D100" s="70"/>
      <c r="E100" s="70"/>
      <c r="F100" s="71"/>
      <c r="G100" s="71"/>
      <c r="H100" s="71"/>
      <c r="I100" s="71"/>
      <c r="J100" s="71"/>
      <c r="K100" s="71"/>
      <c r="L100" s="71"/>
      <c r="N100" s="67"/>
      <c r="O100" s="67"/>
      <c r="P100" s="68"/>
      <c r="Q100" s="68"/>
      <c r="R100" s="69"/>
      <c r="S100" s="69"/>
      <c r="T100" s="69"/>
      <c r="U100" s="69"/>
      <c r="V100" s="69"/>
      <c r="W100" s="69"/>
      <c r="X100" s="69"/>
    </row>
    <row r="101" spans="2:24" ht="19.5" hidden="1" x14ac:dyDescent="0.15">
      <c r="B101" s="60"/>
      <c r="C101" s="60"/>
      <c r="D101" s="70"/>
      <c r="E101" s="70"/>
      <c r="F101" s="71"/>
      <c r="G101" s="71"/>
      <c r="H101" s="71"/>
      <c r="I101" s="71"/>
      <c r="J101" s="71"/>
      <c r="K101" s="71"/>
      <c r="L101" s="71"/>
      <c r="N101" s="72" t="s">
        <v>203</v>
      </c>
      <c r="O101" s="73" t="s">
        <v>186</v>
      </c>
      <c r="P101" s="72" t="s">
        <v>204</v>
      </c>
      <c r="Q101" s="103" t="s">
        <v>186</v>
      </c>
      <c r="R101" s="75">
        <v>731</v>
      </c>
      <c r="S101" s="75">
        <v>0</v>
      </c>
      <c r="T101" s="75">
        <f>SUM(R101:S101)</f>
        <v>731</v>
      </c>
      <c r="U101" s="75">
        <v>328</v>
      </c>
      <c r="V101" s="75">
        <v>3</v>
      </c>
      <c r="W101" s="75">
        <v>14</v>
      </c>
      <c r="X101" s="75">
        <f>SUM(T101:V101)</f>
        <v>1062</v>
      </c>
    </row>
    <row r="102" spans="2:24" hidden="1" x14ac:dyDescent="0.15">
      <c r="B102" s="60"/>
      <c r="C102" s="60"/>
      <c r="D102" s="70"/>
      <c r="E102" s="70"/>
      <c r="F102" s="71"/>
      <c r="G102" s="71"/>
      <c r="H102" s="71"/>
      <c r="I102" s="71"/>
      <c r="J102" s="71"/>
      <c r="K102" s="71"/>
      <c r="L102" s="71"/>
      <c r="N102" s="72"/>
      <c r="O102" s="73"/>
      <c r="P102" s="72"/>
      <c r="Q102" s="103" t="s">
        <v>205</v>
      </c>
      <c r="R102" s="75">
        <v>24006</v>
      </c>
      <c r="S102" s="75">
        <v>0</v>
      </c>
      <c r="T102" s="75">
        <f>SUM(R102:S102)</f>
        <v>24006</v>
      </c>
      <c r="U102" s="75">
        <v>35745</v>
      </c>
      <c r="V102" s="75">
        <v>279</v>
      </c>
      <c r="W102" s="75">
        <v>363</v>
      </c>
      <c r="X102" s="75">
        <f>SUM(T102:V102)</f>
        <v>60030</v>
      </c>
    </row>
    <row r="103" spans="2:24" x14ac:dyDescent="0.15">
      <c r="B103" s="60"/>
      <c r="C103" s="60"/>
      <c r="D103" s="70"/>
      <c r="E103" s="70"/>
      <c r="F103" s="71"/>
      <c r="G103" s="71"/>
      <c r="H103" s="71"/>
      <c r="I103" s="71"/>
      <c r="J103" s="71"/>
      <c r="K103" s="71"/>
      <c r="L103" s="71"/>
      <c r="P103" s="61"/>
      <c r="Q103" s="61"/>
      <c r="R103" s="5"/>
      <c r="S103" s="5"/>
      <c r="T103" s="5"/>
      <c r="U103" s="5"/>
    </row>
  </sheetData>
  <mergeCells count="183"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9:O11"/>
    <mergeCell ref="P9:Q9"/>
    <mergeCell ref="D10:E10"/>
    <mergeCell ref="P10:Q10"/>
    <mergeCell ref="D11:E11"/>
    <mergeCell ref="P11:Q11"/>
    <mergeCell ref="O12:O15"/>
    <mergeCell ref="P12:Q12"/>
    <mergeCell ref="D13:E13"/>
    <mergeCell ref="P13:P15"/>
    <mergeCell ref="D14:E14"/>
    <mergeCell ref="C15:E15"/>
    <mergeCell ref="O16:Q16"/>
    <mergeCell ref="D17:E17"/>
    <mergeCell ref="N17:N42"/>
    <mergeCell ref="O17:Q17"/>
    <mergeCell ref="D18:E18"/>
    <mergeCell ref="O18:O20"/>
    <mergeCell ref="P18:Q18"/>
    <mergeCell ref="C19:E19"/>
    <mergeCell ref="P19:Q19"/>
    <mergeCell ref="D24:E24"/>
    <mergeCell ref="D33:E33"/>
    <mergeCell ref="P33:P36"/>
    <mergeCell ref="C34:C39"/>
    <mergeCell ref="D34:D38"/>
    <mergeCell ref="O37:O41"/>
    <mergeCell ref="P37:Q37"/>
    <mergeCell ref="O21:O26"/>
    <mergeCell ref="P21:Q21"/>
    <mergeCell ref="P22:Q22"/>
    <mergeCell ref="D23:E23"/>
    <mergeCell ref="P23:P26"/>
    <mergeCell ref="C24:C27"/>
    <mergeCell ref="D25:E25"/>
    <mergeCell ref="D26:E26"/>
    <mergeCell ref="D27:E27"/>
    <mergeCell ref="O27:O36"/>
    <mergeCell ref="P27:Q27"/>
    <mergeCell ref="C28:C30"/>
    <mergeCell ref="D28:E28"/>
    <mergeCell ref="P28:Q28"/>
    <mergeCell ref="D29:E29"/>
    <mergeCell ref="P29:P32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P38:Q38"/>
    <mergeCell ref="D39:E39"/>
    <mergeCell ref="P39:Q39"/>
    <mergeCell ref="C40:E40"/>
    <mergeCell ref="P40:Q40"/>
    <mergeCell ref="B41:B98"/>
    <mergeCell ref="C41:C44"/>
    <mergeCell ref="D41:E41"/>
    <mergeCell ref="P41:Q41"/>
    <mergeCell ref="D42:D44"/>
    <mergeCell ref="D30:E30"/>
    <mergeCell ref="C31:E31"/>
    <mergeCell ref="C32:C33"/>
    <mergeCell ref="D32:E32"/>
    <mergeCell ref="O45:O49"/>
    <mergeCell ref="P45:Q45"/>
    <mergeCell ref="P46:Q46"/>
    <mergeCell ref="P47:P49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D80:D83"/>
    <mergeCell ref="P80:Q80"/>
    <mergeCell ref="O81:Q81"/>
    <mergeCell ref="O82:O84"/>
    <mergeCell ref="P82:Q82"/>
    <mergeCell ref="P83:Q83"/>
    <mergeCell ref="D84:D87"/>
    <mergeCell ref="C63:C76"/>
    <mergeCell ref="D63:D65"/>
    <mergeCell ref="P63:Q63"/>
    <mergeCell ref="O64:O65"/>
    <mergeCell ref="P64:Q64"/>
    <mergeCell ref="P65:Q65"/>
    <mergeCell ref="C77:C89"/>
    <mergeCell ref="D77:D79"/>
    <mergeCell ref="N77:N90"/>
    <mergeCell ref="O77:O80"/>
    <mergeCell ref="P77:Q77"/>
    <mergeCell ref="P78:Q78"/>
    <mergeCell ref="P79:Q79"/>
    <mergeCell ref="O87:Q87"/>
    <mergeCell ref="D88:E88"/>
    <mergeCell ref="O88:O89"/>
    <mergeCell ref="P72:Q72"/>
    <mergeCell ref="P84:Q84"/>
    <mergeCell ref="O85:Q85"/>
    <mergeCell ref="O86:Q86"/>
    <mergeCell ref="C95:C97"/>
    <mergeCell ref="D95:E95"/>
    <mergeCell ref="N95:Q95"/>
    <mergeCell ref="D96:E96"/>
    <mergeCell ref="D97:E97"/>
    <mergeCell ref="O94:Q94"/>
    <mergeCell ref="P88:Q88"/>
    <mergeCell ref="D89:E89"/>
    <mergeCell ref="P89:Q89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</mergeCells>
  <phoneticPr fontId="2"/>
  <printOptions horizontalCentered="1" verticalCentered="1"/>
  <pageMargins left="0" right="0" top="0.19685039370078741" bottom="0.19685039370078741" header="0" footer="0"/>
  <pageSetup paperSize="9" scale="84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abSelected="1" topLeftCell="B1" zoomScaleNormal="100" zoomScaleSheetLayoutView="120" workbookViewId="0"/>
  </sheetViews>
  <sheetFormatPr defaultRowHeight="11.25" x14ac:dyDescent="0.15"/>
  <cols>
    <col min="1" max="1" width="0.25" style="61" hidden="1" customWidth="1"/>
    <col min="2" max="2" width="2.75" style="61" customWidth="1"/>
    <col min="3" max="3" width="3.125" style="61" customWidth="1"/>
    <col min="4" max="4" width="3.125" style="76" customWidth="1"/>
    <col min="5" max="5" width="6.625" style="76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61" customWidth="1"/>
    <col min="15" max="15" width="3.125" style="61" customWidth="1"/>
    <col min="16" max="16" width="3.125" style="76" customWidth="1"/>
    <col min="17" max="17" width="6.625" style="76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266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58" t="s">
        <v>2</v>
      </c>
      <c r="G4" s="159"/>
      <c r="H4" s="160"/>
      <c r="I4" s="161" t="s">
        <v>3</v>
      </c>
      <c r="J4" s="162" t="s">
        <v>4</v>
      </c>
      <c r="K4" s="158" t="s">
        <v>5</v>
      </c>
      <c r="L4" s="163"/>
      <c r="M4" s="17"/>
      <c r="N4" s="115" t="s">
        <v>6</v>
      </c>
      <c r="O4" s="134" t="s">
        <v>7</v>
      </c>
      <c r="P4" s="154" t="s">
        <v>6</v>
      </c>
      <c r="Q4" s="155"/>
      <c r="R4" s="18">
        <v>110366</v>
      </c>
      <c r="S4" s="19">
        <v>5</v>
      </c>
      <c r="T4" s="20">
        <f t="shared" ref="T4:T15" si="0">SUM(R4:S4)</f>
        <v>110371</v>
      </c>
      <c r="U4" s="21">
        <v>383710</v>
      </c>
      <c r="V4" s="21">
        <v>2232</v>
      </c>
      <c r="W4" s="18">
        <v>2565</v>
      </c>
      <c r="X4" s="20">
        <f t="shared" ref="X4:X77" si="1">SUM(T4:V4)</f>
        <v>496313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61"/>
      <c r="J5" s="162"/>
      <c r="K5" s="26" t="s">
        <v>11</v>
      </c>
      <c r="L5" s="29"/>
      <c r="M5" s="17"/>
      <c r="N5" s="116"/>
      <c r="O5" s="131"/>
      <c r="P5" s="136" t="s">
        <v>12</v>
      </c>
      <c r="Q5" s="104" t="s">
        <v>13</v>
      </c>
      <c r="R5" s="31">
        <v>62414</v>
      </c>
      <c r="S5" s="32">
        <v>4</v>
      </c>
      <c r="T5" s="33">
        <f t="shared" si="0"/>
        <v>62418</v>
      </c>
      <c r="U5" s="34">
        <v>169689</v>
      </c>
      <c r="V5" s="34">
        <v>1152</v>
      </c>
      <c r="W5" s="31">
        <v>1047</v>
      </c>
      <c r="X5" s="33">
        <f t="shared" si="1"/>
        <v>233259</v>
      </c>
    </row>
    <row r="6" spans="1:24" s="22" customFormat="1" ht="7.5" customHeight="1" x14ac:dyDescent="0.15">
      <c r="A6" s="13"/>
      <c r="B6" s="115" t="s">
        <v>14</v>
      </c>
      <c r="C6" s="118" t="s">
        <v>15</v>
      </c>
      <c r="D6" s="119"/>
      <c r="E6" s="120"/>
      <c r="F6" s="18">
        <v>91504</v>
      </c>
      <c r="G6" s="19">
        <v>9</v>
      </c>
      <c r="H6" s="20">
        <f t="shared" ref="H6:H51" si="2">SUM(F6:G6)</f>
        <v>91513</v>
      </c>
      <c r="I6" s="21">
        <v>408349</v>
      </c>
      <c r="J6" s="21">
        <v>3596</v>
      </c>
      <c r="K6" s="18">
        <v>11796</v>
      </c>
      <c r="L6" s="20">
        <f t="shared" ref="L6:L51" si="3">SUM(H6:J6)</f>
        <v>503458</v>
      </c>
      <c r="M6" s="17"/>
      <c r="N6" s="116"/>
      <c r="O6" s="131"/>
      <c r="P6" s="142"/>
      <c r="Q6" s="105" t="s">
        <v>16</v>
      </c>
      <c r="R6" s="31">
        <v>31434</v>
      </c>
      <c r="S6" s="32">
        <v>2</v>
      </c>
      <c r="T6" s="33">
        <f t="shared" si="0"/>
        <v>31436</v>
      </c>
      <c r="U6" s="34">
        <v>78300</v>
      </c>
      <c r="V6" s="34">
        <v>335</v>
      </c>
      <c r="W6" s="31">
        <v>512</v>
      </c>
      <c r="X6" s="33">
        <f t="shared" si="1"/>
        <v>110071</v>
      </c>
    </row>
    <row r="7" spans="1:24" s="22" customFormat="1" ht="7.5" customHeight="1" x14ac:dyDescent="0.15">
      <c r="A7" s="13"/>
      <c r="B7" s="116"/>
      <c r="C7" s="121" t="s">
        <v>17</v>
      </c>
      <c r="D7" s="122"/>
      <c r="E7" s="123"/>
      <c r="F7" s="31">
        <v>28522</v>
      </c>
      <c r="G7" s="32">
        <v>2</v>
      </c>
      <c r="H7" s="33">
        <f t="shared" si="2"/>
        <v>28524</v>
      </c>
      <c r="I7" s="34">
        <v>96332</v>
      </c>
      <c r="J7" s="34">
        <v>525</v>
      </c>
      <c r="K7" s="31">
        <v>1115</v>
      </c>
      <c r="L7" s="33">
        <f t="shared" si="3"/>
        <v>125381</v>
      </c>
      <c r="M7" s="17"/>
      <c r="N7" s="116"/>
      <c r="O7" s="132"/>
      <c r="P7" s="143"/>
      <c r="Q7" s="105" t="s">
        <v>10</v>
      </c>
      <c r="R7" s="31">
        <f>SUM(R5:R6)</f>
        <v>93848</v>
      </c>
      <c r="S7" s="32">
        <f>SUM(S5:S6)</f>
        <v>6</v>
      </c>
      <c r="T7" s="33">
        <f t="shared" si="0"/>
        <v>93854</v>
      </c>
      <c r="U7" s="34">
        <f t="shared" ref="U7:W7" si="4">SUM(U5:U6)</f>
        <v>247989</v>
      </c>
      <c r="V7" s="34">
        <f t="shared" si="4"/>
        <v>1487</v>
      </c>
      <c r="W7" s="31">
        <f t="shared" si="4"/>
        <v>1559</v>
      </c>
      <c r="X7" s="33">
        <f t="shared" si="1"/>
        <v>343330</v>
      </c>
    </row>
    <row r="8" spans="1:24" s="22" customFormat="1" ht="7.5" customHeight="1" x14ac:dyDescent="0.15">
      <c r="A8" s="13"/>
      <c r="B8" s="116"/>
      <c r="C8" s="121" t="s">
        <v>18</v>
      </c>
      <c r="D8" s="122"/>
      <c r="E8" s="123"/>
      <c r="F8" s="31">
        <v>41614</v>
      </c>
      <c r="G8" s="32">
        <v>4</v>
      </c>
      <c r="H8" s="33">
        <f t="shared" si="2"/>
        <v>41618</v>
      </c>
      <c r="I8" s="34">
        <v>123609</v>
      </c>
      <c r="J8" s="34">
        <v>867</v>
      </c>
      <c r="K8" s="31">
        <v>1757</v>
      </c>
      <c r="L8" s="33">
        <f t="shared" si="3"/>
        <v>166094</v>
      </c>
      <c r="M8" s="17"/>
      <c r="N8" s="116"/>
      <c r="O8" s="156" t="s">
        <v>19</v>
      </c>
      <c r="P8" s="125"/>
      <c r="Q8" s="126"/>
      <c r="R8" s="31">
        <v>83539</v>
      </c>
      <c r="S8" s="32">
        <v>9</v>
      </c>
      <c r="T8" s="33">
        <f t="shared" si="0"/>
        <v>83548</v>
      </c>
      <c r="U8" s="34">
        <v>290796</v>
      </c>
      <c r="V8" s="34">
        <v>1273</v>
      </c>
      <c r="W8" s="31">
        <v>2074</v>
      </c>
      <c r="X8" s="33">
        <f t="shared" si="1"/>
        <v>375617</v>
      </c>
    </row>
    <row r="9" spans="1:24" s="22" customFormat="1" ht="7.5" customHeight="1" x14ac:dyDescent="0.15">
      <c r="A9" s="13"/>
      <c r="B9" s="116"/>
      <c r="C9" s="130" t="s">
        <v>20</v>
      </c>
      <c r="D9" s="124" t="s">
        <v>21</v>
      </c>
      <c r="E9" s="123"/>
      <c r="F9" s="31">
        <v>21894</v>
      </c>
      <c r="G9" s="32">
        <v>2</v>
      </c>
      <c r="H9" s="33">
        <f t="shared" si="2"/>
        <v>21896</v>
      </c>
      <c r="I9" s="34">
        <v>56494</v>
      </c>
      <c r="J9" s="34">
        <v>311</v>
      </c>
      <c r="K9" s="31">
        <v>559</v>
      </c>
      <c r="L9" s="33">
        <f t="shared" si="3"/>
        <v>78701</v>
      </c>
      <c r="M9" s="17"/>
      <c r="N9" s="116"/>
      <c r="O9" s="108" t="s">
        <v>22</v>
      </c>
      <c r="P9" s="125" t="s">
        <v>23</v>
      </c>
      <c r="Q9" s="126"/>
      <c r="R9" s="31">
        <v>54954</v>
      </c>
      <c r="S9" s="32">
        <v>5</v>
      </c>
      <c r="T9" s="33">
        <f t="shared" si="0"/>
        <v>54959</v>
      </c>
      <c r="U9" s="34">
        <v>152050</v>
      </c>
      <c r="V9" s="34">
        <v>795</v>
      </c>
      <c r="W9" s="31">
        <v>1080</v>
      </c>
      <c r="X9" s="33">
        <f t="shared" si="1"/>
        <v>207804</v>
      </c>
    </row>
    <row r="10" spans="1:24" s="22" customFormat="1" ht="7.5" customHeight="1" x14ac:dyDescent="0.15">
      <c r="A10" s="13"/>
      <c r="B10" s="116"/>
      <c r="C10" s="131"/>
      <c r="D10" s="125" t="s">
        <v>24</v>
      </c>
      <c r="E10" s="126"/>
      <c r="F10" s="31">
        <v>6318</v>
      </c>
      <c r="G10" s="32">
        <v>1</v>
      </c>
      <c r="H10" s="33">
        <f>SUM(F10:G10)</f>
        <v>6319</v>
      </c>
      <c r="I10" s="34">
        <v>37362</v>
      </c>
      <c r="J10" s="34">
        <v>189</v>
      </c>
      <c r="K10" s="31">
        <v>418</v>
      </c>
      <c r="L10" s="33">
        <f>SUM(H10:J10)</f>
        <v>43870</v>
      </c>
      <c r="M10" s="17"/>
      <c r="N10" s="116"/>
      <c r="O10" s="108"/>
      <c r="P10" s="125" t="s">
        <v>25</v>
      </c>
      <c r="Q10" s="126"/>
      <c r="R10" s="31">
        <v>28164</v>
      </c>
      <c r="S10" s="32">
        <v>9</v>
      </c>
      <c r="T10" s="33">
        <f t="shared" si="0"/>
        <v>28173</v>
      </c>
      <c r="U10" s="31">
        <v>128537</v>
      </c>
      <c r="V10" s="31">
        <v>757</v>
      </c>
      <c r="W10" s="31">
        <v>1588</v>
      </c>
      <c r="X10" s="33">
        <f t="shared" si="1"/>
        <v>157467</v>
      </c>
    </row>
    <row r="11" spans="1:24" s="22" customFormat="1" ht="7.5" customHeight="1" x14ac:dyDescent="0.15">
      <c r="A11" s="13"/>
      <c r="B11" s="116"/>
      <c r="C11" s="132"/>
      <c r="D11" s="125" t="s">
        <v>10</v>
      </c>
      <c r="E11" s="126"/>
      <c r="F11" s="31">
        <f>SUM(F9:F10)</f>
        <v>28212</v>
      </c>
      <c r="G11" s="32">
        <f>SUM(G9:G10)</f>
        <v>3</v>
      </c>
      <c r="H11" s="33">
        <f>SUM(F11:G11)</f>
        <v>28215</v>
      </c>
      <c r="I11" s="34">
        <f t="shared" ref="I11:K11" si="5">SUM(I9:I10)</f>
        <v>93856</v>
      </c>
      <c r="J11" s="34">
        <f t="shared" si="5"/>
        <v>500</v>
      </c>
      <c r="K11" s="31">
        <f t="shared" si="5"/>
        <v>977</v>
      </c>
      <c r="L11" s="33">
        <f>SUM(H11:J11)</f>
        <v>122571</v>
      </c>
      <c r="M11" s="17"/>
      <c r="N11" s="116"/>
      <c r="O11" s="108"/>
      <c r="P11" s="125" t="s">
        <v>10</v>
      </c>
      <c r="Q11" s="126"/>
      <c r="R11" s="31">
        <f>SUM(R9:R10)</f>
        <v>83118</v>
      </c>
      <c r="S11" s="32">
        <f>SUM(S9:S10)</f>
        <v>14</v>
      </c>
      <c r="T11" s="33">
        <f t="shared" si="0"/>
        <v>83132</v>
      </c>
      <c r="U11" s="34">
        <f t="shared" ref="U11:W11" si="6">SUM(U9:U10)</f>
        <v>280587</v>
      </c>
      <c r="V11" s="34">
        <f t="shared" si="6"/>
        <v>1552</v>
      </c>
      <c r="W11" s="31">
        <f t="shared" si="6"/>
        <v>2668</v>
      </c>
      <c r="X11" s="33">
        <f t="shared" si="1"/>
        <v>365271</v>
      </c>
    </row>
    <row r="12" spans="1:24" s="22" customFormat="1" ht="7.5" customHeight="1" x14ac:dyDescent="0.15">
      <c r="A12" s="13"/>
      <c r="B12" s="116"/>
      <c r="C12" s="144" t="s">
        <v>26</v>
      </c>
      <c r="D12" s="124" t="s">
        <v>27</v>
      </c>
      <c r="E12" s="123"/>
      <c r="F12" s="31">
        <v>16088</v>
      </c>
      <c r="G12" s="32">
        <v>1</v>
      </c>
      <c r="H12" s="33">
        <f t="shared" si="2"/>
        <v>16089</v>
      </c>
      <c r="I12" s="34">
        <v>58413</v>
      </c>
      <c r="J12" s="34">
        <v>294</v>
      </c>
      <c r="K12" s="31">
        <v>643</v>
      </c>
      <c r="L12" s="33">
        <f t="shared" si="3"/>
        <v>74796</v>
      </c>
      <c r="M12" s="17"/>
      <c r="N12" s="116"/>
      <c r="O12" s="108" t="s">
        <v>28</v>
      </c>
      <c r="P12" s="125" t="s">
        <v>29</v>
      </c>
      <c r="Q12" s="126"/>
      <c r="R12" s="31">
        <v>150827</v>
      </c>
      <c r="S12" s="32">
        <v>28</v>
      </c>
      <c r="T12" s="33">
        <f t="shared" si="0"/>
        <v>150855</v>
      </c>
      <c r="U12" s="34">
        <v>293817</v>
      </c>
      <c r="V12" s="34">
        <v>2075</v>
      </c>
      <c r="W12" s="31">
        <v>2508</v>
      </c>
      <c r="X12" s="33">
        <f t="shared" si="1"/>
        <v>446747</v>
      </c>
    </row>
    <row r="13" spans="1:24" s="22" customFormat="1" ht="7.5" customHeight="1" x14ac:dyDescent="0.15">
      <c r="A13" s="13"/>
      <c r="B13" s="116"/>
      <c r="C13" s="164"/>
      <c r="D13" s="124" t="s">
        <v>30</v>
      </c>
      <c r="E13" s="123"/>
      <c r="F13" s="31">
        <v>5661</v>
      </c>
      <c r="G13" s="32">
        <v>0</v>
      </c>
      <c r="H13" s="33">
        <f t="shared" si="2"/>
        <v>5661</v>
      </c>
      <c r="I13" s="34">
        <v>10290</v>
      </c>
      <c r="J13" s="34">
        <v>71</v>
      </c>
      <c r="K13" s="31">
        <v>135</v>
      </c>
      <c r="L13" s="33">
        <f t="shared" si="3"/>
        <v>16022</v>
      </c>
      <c r="M13" s="17"/>
      <c r="N13" s="116"/>
      <c r="O13" s="108"/>
      <c r="P13" s="133" t="s">
        <v>31</v>
      </c>
      <c r="Q13" s="105" t="s">
        <v>32</v>
      </c>
      <c r="R13" s="38">
        <v>125265</v>
      </c>
      <c r="S13" s="39">
        <v>21</v>
      </c>
      <c r="T13" s="33">
        <f t="shared" si="0"/>
        <v>125286</v>
      </c>
      <c r="U13" s="40">
        <v>245129</v>
      </c>
      <c r="V13" s="40">
        <v>1701</v>
      </c>
      <c r="W13" s="38">
        <v>2326</v>
      </c>
      <c r="X13" s="33">
        <f t="shared" si="1"/>
        <v>372116</v>
      </c>
    </row>
    <row r="14" spans="1:24" s="22" customFormat="1" ht="7.5" customHeight="1" x14ac:dyDescent="0.15">
      <c r="A14" s="13"/>
      <c r="B14" s="116"/>
      <c r="C14" s="165"/>
      <c r="D14" s="125" t="s">
        <v>10</v>
      </c>
      <c r="E14" s="126"/>
      <c r="F14" s="31">
        <f>SUM(F12:F13)</f>
        <v>21749</v>
      </c>
      <c r="G14" s="32">
        <f>SUM(G12:G13)</f>
        <v>1</v>
      </c>
      <c r="H14" s="33">
        <f t="shared" si="2"/>
        <v>21750</v>
      </c>
      <c r="I14" s="34">
        <f t="shared" ref="I14:K14" si="7">SUM(I12:I13)</f>
        <v>68703</v>
      </c>
      <c r="J14" s="34">
        <f t="shared" si="7"/>
        <v>365</v>
      </c>
      <c r="K14" s="31">
        <f t="shared" si="7"/>
        <v>778</v>
      </c>
      <c r="L14" s="33">
        <f t="shared" si="3"/>
        <v>90818</v>
      </c>
      <c r="M14" s="17"/>
      <c r="N14" s="116"/>
      <c r="O14" s="108"/>
      <c r="P14" s="153"/>
      <c r="Q14" s="105" t="s">
        <v>33</v>
      </c>
      <c r="R14" s="38">
        <v>25747</v>
      </c>
      <c r="S14" s="39">
        <v>7</v>
      </c>
      <c r="T14" s="33">
        <f t="shared" si="0"/>
        <v>25754</v>
      </c>
      <c r="U14" s="40">
        <v>58206</v>
      </c>
      <c r="V14" s="40">
        <v>367</v>
      </c>
      <c r="W14" s="38">
        <v>519</v>
      </c>
      <c r="X14" s="33">
        <f t="shared" si="1"/>
        <v>84327</v>
      </c>
    </row>
    <row r="15" spans="1:24" s="22" customFormat="1" ht="7.5" customHeight="1" x14ac:dyDescent="0.15">
      <c r="A15" s="13"/>
      <c r="B15" s="116"/>
      <c r="C15" s="121" t="s">
        <v>34</v>
      </c>
      <c r="D15" s="122"/>
      <c r="E15" s="123"/>
      <c r="F15" s="31">
        <v>26751</v>
      </c>
      <c r="G15" s="32">
        <v>3</v>
      </c>
      <c r="H15" s="33">
        <f t="shared" si="2"/>
        <v>26754</v>
      </c>
      <c r="I15" s="34">
        <v>79530</v>
      </c>
      <c r="J15" s="34">
        <v>405</v>
      </c>
      <c r="K15" s="31">
        <v>945</v>
      </c>
      <c r="L15" s="33">
        <f t="shared" si="3"/>
        <v>106689</v>
      </c>
      <c r="M15" s="17"/>
      <c r="N15" s="116"/>
      <c r="O15" s="108"/>
      <c r="P15" s="153"/>
      <c r="Q15" s="105" t="s">
        <v>10</v>
      </c>
      <c r="R15" s="31">
        <f>SUM(R13:R14)</f>
        <v>151012</v>
      </c>
      <c r="S15" s="32">
        <f>SUM(S13:S14)</f>
        <v>28</v>
      </c>
      <c r="T15" s="33">
        <f t="shared" si="0"/>
        <v>151040</v>
      </c>
      <c r="U15" s="34">
        <f>SUM(U13:U14)</f>
        <v>303335</v>
      </c>
      <c r="V15" s="34">
        <f t="shared" ref="V15:W15" si="8">SUM(V13:V14)</f>
        <v>2068</v>
      </c>
      <c r="W15" s="31">
        <f t="shared" si="8"/>
        <v>2845</v>
      </c>
      <c r="X15" s="33">
        <f t="shared" si="1"/>
        <v>456443</v>
      </c>
    </row>
    <row r="16" spans="1:24" s="22" customFormat="1" ht="7.5" customHeight="1" x14ac:dyDescent="0.15">
      <c r="A16" s="13"/>
      <c r="B16" s="116"/>
      <c r="C16" s="144" t="s">
        <v>35</v>
      </c>
      <c r="D16" s="124" t="s">
        <v>36</v>
      </c>
      <c r="E16" s="123"/>
      <c r="F16" s="31">
        <v>22144</v>
      </c>
      <c r="G16" s="32">
        <v>3</v>
      </c>
      <c r="H16" s="33">
        <f t="shared" si="2"/>
        <v>22147</v>
      </c>
      <c r="I16" s="34">
        <v>58991</v>
      </c>
      <c r="J16" s="34">
        <v>371</v>
      </c>
      <c r="K16" s="31">
        <v>648</v>
      </c>
      <c r="L16" s="33">
        <f t="shared" si="3"/>
        <v>81509</v>
      </c>
      <c r="M16" s="17"/>
      <c r="N16" s="117"/>
      <c r="O16" s="112" t="s">
        <v>37</v>
      </c>
      <c r="P16" s="113"/>
      <c r="Q16" s="114"/>
      <c r="R16" s="41">
        <f>SUM(R4,R11:R12,R15,R7:R8)</f>
        <v>672710</v>
      </c>
      <c r="S16" s="42">
        <f>SUM(S4,S11:S12,S15,S7:S8)</f>
        <v>90</v>
      </c>
      <c r="T16" s="43">
        <f t="shared" ref="T16" si="9">SUM(R16:S16)</f>
        <v>672800</v>
      </c>
      <c r="U16" s="41">
        <f t="shared" ref="U16:W16" si="10">SUM(U4,U11:U12,U15,U7:U8)</f>
        <v>1800234</v>
      </c>
      <c r="V16" s="41">
        <f t="shared" si="10"/>
        <v>10687</v>
      </c>
      <c r="W16" s="41">
        <f t="shared" si="10"/>
        <v>14219</v>
      </c>
      <c r="X16" s="43">
        <f t="shared" ref="X16" si="11">SUM(T16:V16)</f>
        <v>2483721</v>
      </c>
    </row>
    <row r="17" spans="1:24" s="22" customFormat="1" ht="7.5" customHeight="1" x14ac:dyDescent="0.15">
      <c r="A17" s="13"/>
      <c r="B17" s="116"/>
      <c r="C17" s="164"/>
      <c r="D17" s="124" t="s">
        <v>30</v>
      </c>
      <c r="E17" s="123"/>
      <c r="F17" s="31">
        <v>2814</v>
      </c>
      <c r="G17" s="32">
        <v>0</v>
      </c>
      <c r="H17" s="33">
        <f t="shared" si="2"/>
        <v>2814</v>
      </c>
      <c r="I17" s="34">
        <v>4281</v>
      </c>
      <c r="J17" s="34">
        <v>40</v>
      </c>
      <c r="K17" s="31">
        <v>54</v>
      </c>
      <c r="L17" s="33">
        <f t="shared" si="3"/>
        <v>7135</v>
      </c>
      <c r="M17" s="17"/>
      <c r="N17" s="115" t="s">
        <v>38</v>
      </c>
      <c r="O17" s="118" t="s">
        <v>39</v>
      </c>
      <c r="P17" s="119"/>
      <c r="Q17" s="120"/>
      <c r="R17" s="31">
        <v>78453</v>
      </c>
      <c r="S17" s="32">
        <v>4</v>
      </c>
      <c r="T17" s="33">
        <f t="shared" ref="T17:T88" si="12">SUM(R17:S17)</f>
        <v>78457</v>
      </c>
      <c r="U17" s="34">
        <v>210335</v>
      </c>
      <c r="V17" s="34">
        <v>1168</v>
      </c>
      <c r="W17" s="31">
        <v>1355</v>
      </c>
      <c r="X17" s="33">
        <f t="shared" si="1"/>
        <v>289960</v>
      </c>
    </row>
    <row r="18" spans="1:24" s="22" customFormat="1" ht="7.5" customHeight="1" x14ac:dyDescent="0.15">
      <c r="A18" s="13"/>
      <c r="B18" s="116"/>
      <c r="C18" s="165"/>
      <c r="D18" s="125" t="s">
        <v>10</v>
      </c>
      <c r="E18" s="126"/>
      <c r="F18" s="31">
        <f>SUM(F16:F17)</f>
        <v>24958</v>
      </c>
      <c r="G18" s="32">
        <f>SUM(G16:G17)</f>
        <v>3</v>
      </c>
      <c r="H18" s="33">
        <f t="shared" si="2"/>
        <v>24961</v>
      </c>
      <c r="I18" s="34">
        <f t="shared" ref="I18:K18" si="13">SUM(I16:I17)</f>
        <v>63272</v>
      </c>
      <c r="J18" s="34">
        <f t="shared" si="13"/>
        <v>411</v>
      </c>
      <c r="K18" s="31">
        <f t="shared" si="13"/>
        <v>702</v>
      </c>
      <c r="L18" s="33">
        <f t="shared" si="3"/>
        <v>88644</v>
      </c>
      <c r="M18" s="17"/>
      <c r="N18" s="116"/>
      <c r="O18" s="130" t="s">
        <v>40</v>
      </c>
      <c r="P18" s="124" t="s">
        <v>41</v>
      </c>
      <c r="Q18" s="123"/>
      <c r="R18" s="31">
        <v>149088</v>
      </c>
      <c r="S18" s="32">
        <v>27</v>
      </c>
      <c r="T18" s="33">
        <f t="shared" si="12"/>
        <v>149115</v>
      </c>
      <c r="U18" s="34">
        <v>472551</v>
      </c>
      <c r="V18" s="34">
        <v>2438</v>
      </c>
      <c r="W18" s="31">
        <v>3913</v>
      </c>
      <c r="X18" s="33">
        <f t="shared" si="1"/>
        <v>624104</v>
      </c>
    </row>
    <row r="19" spans="1:24" s="22" customFormat="1" ht="7.5" customHeight="1" x14ac:dyDescent="0.15">
      <c r="A19" s="13"/>
      <c r="B19" s="117"/>
      <c r="C19" s="112" t="s">
        <v>37</v>
      </c>
      <c r="D19" s="113"/>
      <c r="E19" s="114"/>
      <c r="F19" s="41">
        <f>SUM(F6:F8,F11,F14:F15,F18)</f>
        <v>263310</v>
      </c>
      <c r="G19" s="44">
        <f>SUM(G6:G8,G11,G14:G15,G18)</f>
        <v>25</v>
      </c>
      <c r="H19" s="43">
        <f t="shared" si="2"/>
        <v>263335</v>
      </c>
      <c r="I19" s="45">
        <f t="shared" ref="I19:K19" si="14">SUM(I6:I8,I11,I14:I15,I18)</f>
        <v>933651</v>
      </c>
      <c r="J19" s="45">
        <f t="shared" si="14"/>
        <v>6669</v>
      </c>
      <c r="K19" s="41">
        <f t="shared" si="14"/>
        <v>18070</v>
      </c>
      <c r="L19" s="43">
        <f t="shared" si="3"/>
        <v>1203655</v>
      </c>
      <c r="M19" s="17"/>
      <c r="N19" s="116"/>
      <c r="O19" s="131"/>
      <c r="P19" s="124" t="s">
        <v>42</v>
      </c>
      <c r="Q19" s="123"/>
      <c r="R19" s="31">
        <v>22348</v>
      </c>
      <c r="S19" s="32">
        <v>5</v>
      </c>
      <c r="T19" s="33">
        <f t="shared" si="12"/>
        <v>22353</v>
      </c>
      <c r="U19" s="34">
        <v>39214</v>
      </c>
      <c r="V19" s="34">
        <v>295</v>
      </c>
      <c r="W19" s="31">
        <v>276</v>
      </c>
      <c r="X19" s="33">
        <f t="shared" si="1"/>
        <v>61862</v>
      </c>
    </row>
    <row r="20" spans="1:24" s="22" customFormat="1" ht="7.5" customHeight="1" x14ac:dyDescent="0.15">
      <c r="A20" s="13"/>
      <c r="B20" s="115" t="s">
        <v>43</v>
      </c>
      <c r="C20" s="134" t="s">
        <v>44</v>
      </c>
      <c r="D20" s="133" t="s">
        <v>45</v>
      </c>
      <c r="E20" s="105" t="s">
        <v>46</v>
      </c>
      <c r="F20" s="31">
        <v>65368</v>
      </c>
      <c r="G20" s="32">
        <v>3</v>
      </c>
      <c r="H20" s="33">
        <f t="shared" si="2"/>
        <v>65371</v>
      </c>
      <c r="I20" s="34">
        <v>159836</v>
      </c>
      <c r="J20" s="34">
        <v>1203</v>
      </c>
      <c r="K20" s="31">
        <v>1333</v>
      </c>
      <c r="L20" s="33">
        <f t="shared" si="3"/>
        <v>226410</v>
      </c>
      <c r="M20" s="17"/>
      <c r="N20" s="116"/>
      <c r="O20" s="132"/>
      <c r="P20" s="124" t="s">
        <v>10</v>
      </c>
      <c r="Q20" s="123"/>
      <c r="R20" s="31">
        <f>SUM(R18:R19)</f>
        <v>171436</v>
      </c>
      <c r="S20" s="32">
        <f>SUM(S18:S19)</f>
        <v>32</v>
      </c>
      <c r="T20" s="33">
        <f t="shared" si="12"/>
        <v>171468</v>
      </c>
      <c r="U20" s="34">
        <f t="shared" ref="U20:W20" si="15">SUM(U18:U19)</f>
        <v>511765</v>
      </c>
      <c r="V20" s="34">
        <f t="shared" si="15"/>
        <v>2733</v>
      </c>
      <c r="W20" s="31">
        <f t="shared" si="15"/>
        <v>4189</v>
      </c>
      <c r="X20" s="33">
        <f t="shared" si="1"/>
        <v>685966</v>
      </c>
    </row>
    <row r="21" spans="1:24" s="22" customFormat="1" ht="7.5" customHeight="1" x14ac:dyDescent="0.15">
      <c r="A21" s="13"/>
      <c r="B21" s="116"/>
      <c r="C21" s="131"/>
      <c r="D21" s="153"/>
      <c r="E21" s="105" t="s">
        <v>47</v>
      </c>
      <c r="F21" s="31">
        <v>17388</v>
      </c>
      <c r="G21" s="32">
        <v>0</v>
      </c>
      <c r="H21" s="33">
        <f t="shared" si="2"/>
        <v>17388</v>
      </c>
      <c r="I21" s="34">
        <v>44539</v>
      </c>
      <c r="J21" s="34">
        <v>302</v>
      </c>
      <c r="K21" s="31">
        <v>319</v>
      </c>
      <c r="L21" s="33">
        <f t="shared" si="3"/>
        <v>62229</v>
      </c>
      <c r="M21" s="17"/>
      <c r="N21" s="116"/>
      <c r="O21" s="130" t="s">
        <v>48</v>
      </c>
      <c r="P21" s="124" t="s">
        <v>49</v>
      </c>
      <c r="Q21" s="123"/>
      <c r="R21" s="31">
        <v>75416</v>
      </c>
      <c r="S21" s="32">
        <v>17</v>
      </c>
      <c r="T21" s="33">
        <f t="shared" si="12"/>
        <v>75433</v>
      </c>
      <c r="U21" s="34">
        <v>267775</v>
      </c>
      <c r="V21" s="34">
        <v>1253</v>
      </c>
      <c r="W21" s="31">
        <v>2305</v>
      </c>
      <c r="X21" s="33">
        <f t="shared" si="1"/>
        <v>344461</v>
      </c>
    </row>
    <row r="22" spans="1:24" s="22" customFormat="1" ht="7.5" customHeight="1" x14ac:dyDescent="0.15">
      <c r="A22" s="13"/>
      <c r="B22" s="116"/>
      <c r="C22" s="131"/>
      <c r="D22" s="153"/>
      <c r="E22" s="105" t="s">
        <v>10</v>
      </c>
      <c r="F22" s="31">
        <f>SUM(F20:F21)</f>
        <v>82756</v>
      </c>
      <c r="G22" s="32">
        <f>SUM(G20:G21)</f>
        <v>3</v>
      </c>
      <c r="H22" s="33">
        <f t="shared" si="2"/>
        <v>82759</v>
      </c>
      <c r="I22" s="34">
        <f t="shared" ref="I22:K22" si="16">SUM(I20:I21)</f>
        <v>204375</v>
      </c>
      <c r="J22" s="34">
        <f t="shared" si="16"/>
        <v>1505</v>
      </c>
      <c r="K22" s="31">
        <f t="shared" si="16"/>
        <v>1652</v>
      </c>
      <c r="L22" s="33">
        <f t="shared" si="3"/>
        <v>288639</v>
      </c>
      <c r="M22" s="17"/>
      <c r="N22" s="116"/>
      <c r="O22" s="131"/>
      <c r="P22" s="124" t="s">
        <v>50</v>
      </c>
      <c r="Q22" s="123"/>
      <c r="R22" s="38">
        <v>102193</v>
      </c>
      <c r="S22" s="39">
        <v>16</v>
      </c>
      <c r="T22" s="46">
        <f t="shared" si="12"/>
        <v>102209</v>
      </c>
      <c r="U22" s="40">
        <v>364934</v>
      </c>
      <c r="V22" s="40">
        <v>1321</v>
      </c>
      <c r="W22" s="38">
        <v>3281</v>
      </c>
      <c r="X22" s="46">
        <f t="shared" si="1"/>
        <v>468464</v>
      </c>
    </row>
    <row r="23" spans="1:24" s="22" customFormat="1" ht="7.5" customHeight="1" x14ac:dyDescent="0.15">
      <c r="A23" s="13"/>
      <c r="B23" s="116"/>
      <c r="C23" s="132"/>
      <c r="D23" s="124" t="s">
        <v>51</v>
      </c>
      <c r="E23" s="123"/>
      <c r="F23" s="31">
        <v>50660</v>
      </c>
      <c r="G23" s="32">
        <v>0</v>
      </c>
      <c r="H23" s="33">
        <f t="shared" si="2"/>
        <v>50660</v>
      </c>
      <c r="I23" s="34">
        <v>118504</v>
      </c>
      <c r="J23" s="34">
        <v>856</v>
      </c>
      <c r="K23" s="31">
        <v>911</v>
      </c>
      <c r="L23" s="33">
        <f t="shared" si="3"/>
        <v>170020</v>
      </c>
      <c r="M23" s="17"/>
      <c r="N23" s="116"/>
      <c r="O23" s="131"/>
      <c r="P23" s="136" t="s">
        <v>52</v>
      </c>
      <c r="Q23" s="105" t="s">
        <v>52</v>
      </c>
      <c r="R23" s="38">
        <v>17233</v>
      </c>
      <c r="S23" s="39">
        <v>1</v>
      </c>
      <c r="T23" s="46">
        <f t="shared" si="12"/>
        <v>17234</v>
      </c>
      <c r="U23" s="40">
        <v>60528</v>
      </c>
      <c r="V23" s="40">
        <v>347</v>
      </c>
      <c r="W23" s="38">
        <v>694</v>
      </c>
      <c r="X23" s="46">
        <f t="shared" si="1"/>
        <v>78109</v>
      </c>
    </row>
    <row r="24" spans="1:24" s="22" customFormat="1" ht="7.5" customHeight="1" x14ac:dyDescent="0.15">
      <c r="A24" s="13"/>
      <c r="B24" s="116"/>
      <c r="C24" s="108" t="s">
        <v>53</v>
      </c>
      <c r="D24" s="145" t="s">
        <v>54</v>
      </c>
      <c r="E24" s="146"/>
      <c r="F24" s="31">
        <v>74971</v>
      </c>
      <c r="G24" s="32">
        <v>8</v>
      </c>
      <c r="H24" s="33">
        <f t="shared" si="2"/>
        <v>74979</v>
      </c>
      <c r="I24" s="34">
        <v>146484</v>
      </c>
      <c r="J24" s="34">
        <v>1002</v>
      </c>
      <c r="K24" s="31">
        <v>1165</v>
      </c>
      <c r="L24" s="33">
        <f t="shared" si="3"/>
        <v>222465</v>
      </c>
      <c r="M24" s="17"/>
      <c r="N24" s="116"/>
      <c r="O24" s="131"/>
      <c r="P24" s="142"/>
      <c r="Q24" s="105" t="s">
        <v>55</v>
      </c>
      <c r="R24" s="38">
        <v>36722</v>
      </c>
      <c r="S24" s="39">
        <v>5</v>
      </c>
      <c r="T24" s="46">
        <f t="shared" si="12"/>
        <v>36727</v>
      </c>
      <c r="U24" s="40">
        <v>91395</v>
      </c>
      <c r="V24" s="40">
        <v>577</v>
      </c>
      <c r="W24" s="38">
        <v>720</v>
      </c>
      <c r="X24" s="46">
        <f t="shared" si="1"/>
        <v>128699</v>
      </c>
    </row>
    <row r="25" spans="1:24" s="22" customFormat="1" ht="7.5" customHeight="1" x14ac:dyDescent="0.15">
      <c r="A25" s="13"/>
      <c r="B25" s="116"/>
      <c r="C25" s="108"/>
      <c r="D25" s="124" t="s">
        <v>56</v>
      </c>
      <c r="E25" s="123"/>
      <c r="F25" s="31">
        <v>30768</v>
      </c>
      <c r="G25" s="32">
        <v>1</v>
      </c>
      <c r="H25" s="33">
        <f t="shared" si="2"/>
        <v>30769</v>
      </c>
      <c r="I25" s="34">
        <v>98188</v>
      </c>
      <c r="J25" s="34">
        <v>574</v>
      </c>
      <c r="K25" s="31">
        <v>1123</v>
      </c>
      <c r="L25" s="33">
        <f t="shared" si="3"/>
        <v>129531</v>
      </c>
      <c r="M25" s="17"/>
      <c r="N25" s="116"/>
      <c r="O25" s="131"/>
      <c r="P25" s="142"/>
      <c r="Q25" s="105" t="s">
        <v>57</v>
      </c>
      <c r="R25" s="38">
        <v>42385</v>
      </c>
      <c r="S25" s="32">
        <v>10</v>
      </c>
      <c r="T25" s="33">
        <f t="shared" si="12"/>
        <v>42395</v>
      </c>
      <c r="U25" s="34">
        <v>142761</v>
      </c>
      <c r="V25" s="34">
        <v>712</v>
      </c>
      <c r="W25" s="31">
        <v>1103</v>
      </c>
      <c r="X25" s="33">
        <f t="shared" si="1"/>
        <v>185868</v>
      </c>
    </row>
    <row r="26" spans="1:24" s="22" customFormat="1" ht="7.5" customHeight="1" x14ac:dyDescent="0.15">
      <c r="A26" s="13"/>
      <c r="B26" s="116"/>
      <c r="C26" s="108"/>
      <c r="D26" s="124" t="s">
        <v>58</v>
      </c>
      <c r="E26" s="123"/>
      <c r="F26" s="31">
        <v>35167</v>
      </c>
      <c r="G26" s="32">
        <v>1</v>
      </c>
      <c r="H26" s="33">
        <f t="shared" si="2"/>
        <v>35168</v>
      </c>
      <c r="I26" s="34">
        <v>72477</v>
      </c>
      <c r="J26" s="34">
        <v>366</v>
      </c>
      <c r="K26" s="31">
        <v>424</v>
      </c>
      <c r="L26" s="33">
        <f t="shared" si="3"/>
        <v>108011</v>
      </c>
      <c r="M26" s="17"/>
      <c r="N26" s="116"/>
      <c r="O26" s="132"/>
      <c r="P26" s="143"/>
      <c r="Q26" s="105" t="s">
        <v>10</v>
      </c>
      <c r="R26" s="31">
        <f>SUM(R23:R25)</f>
        <v>96340</v>
      </c>
      <c r="S26" s="32">
        <f>SUM(S23:S25)</f>
        <v>16</v>
      </c>
      <c r="T26" s="46">
        <f t="shared" si="12"/>
        <v>96356</v>
      </c>
      <c r="U26" s="34">
        <f t="shared" ref="U26:W26" si="17">SUM(U23:U25)</f>
        <v>294684</v>
      </c>
      <c r="V26" s="34">
        <f t="shared" si="17"/>
        <v>1636</v>
      </c>
      <c r="W26" s="31">
        <f t="shared" si="17"/>
        <v>2517</v>
      </c>
      <c r="X26" s="46">
        <f t="shared" si="1"/>
        <v>392676</v>
      </c>
    </row>
    <row r="27" spans="1:24" s="22" customFormat="1" ht="7.5" customHeight="1" x14ac:dyDescent="0.15">
      <c r="A27" s="13"/>
      <c r="B27" s="116"/>
      <c r="C27" s="108"/>
      <c r="D27" s="148" t="s">
        <v>10</v>
      </c>
      <c r="E27" s="149"/>
      <c r="F27" s="47">
        <f>SUM(F24:F26)</f>
        <v>140906</v>
      </c>
      <c r="G27" s="32">
        <f>SUM(G24:G26)</f>
        <v>10</v>
      </c>
      <c r="H27" s="33">
        <f t="shared" si="2"/>
        <v>140916</v>
      </c>
      <c r="I27" s="34">
        <f>SUM(I24:I26)</f>
        <v>317149</v>
      </c>
      <c r="J27" s="34">
        <f>SUM(J24:J26)</f>
        <v>1942</v>
      </c>
      <c r="K27" s="31">
        <f>SUM(K24:K26)</f>
        <v>2712</v>
      </c>
      <c r="L27" s="33">
        <f>SUM(H27:J27)</f>
        <v>460007</v>
      </c>
      <c r="M27" s="17"/>
      <c r="N27" s="116"/>
      <c r="O27" s="130" t="s">
        <v>59</v>
      </c>
      <c r="P27" s="124" t="s">
        <v>60</v>
      </c>
      <c r="Q27" s="123"/>
      <c r="R27" s="31">
        <v>128937</v>
      </c>
      <c r="S27" s="32">
        <v>29</v>
      </c>
      <c r="T27" s="33">
        <f t="shared" si="12"/>
        <v>128966</v>
      </c>
      <c r="U27" s="34">
        <v>501232</v>
      </c>
      <c r="V27" s="34">
        <v>3584</v>
      </c>
      <c r="W27" s="31">
        <v>10247</v>
      </c>
      <c r="X27" s="46">
        <f t="shared" si="1"/>
        <v>633782</v>
      </c>
    </row>
    <row r="28" spans="1:24" s="22" customFormat="1" ht="7.5" customHeight="1" x14ac:dyDescent="0.15">
      <c r="A28" s="13"/>
      <c r="B28" s="116"/>
      <c r="C28" s="130" t="s">
        <v>61</v>
      </c>
      <c r="D28" s="124" t="s">
        <v>62</v>
      </c>
      <c r="E28" s="123"/>
      <c r="F28" s="31">
        <v>122076</v>
      </c>
      <c r="G28" s="32">
        <v>9</v>
      </c>
      <c r="H28" s="33">
        <f t="shared" si="2"/>
        <v>122085</v>
      </c>
      <c r="I28" s="34">
        <v>324439</v>
      </c>
      <c r="J28" s="34">
        <v>2636</v>
      </c>
      <c r="K28" s="31">
        <v>2717</v>
      </c>
      <c r="L28" s="33">
        <f t="shared" si="3"/>
        <v>449160</v>
      </c>
      <c r="M28" s="17"/>
      <c r="N28" s="116"/>
      <c r="O28" s="131"/>
      <c r="P28" s="124" t="s">
        <v>63</v>
      </c>
      <c r="Q28" s="123"/>
      <c r="R28" s="31">
        <v>65657</v>
      </c>
      <c r="S28" s="32">
        <v>9</v>
      </c>
      <c r="T28" s="33">
        <f t="shared" si="12"/>
        <v>65666</v>
      </c>
      <c r="U28" s="34">
        <v>184361</v>
      </c>
      <c r="V28" s="34">
        <v>770</v>
      </c>
      <c r="W28" s="31">
        <v>1647</v>
      </c>
      <c r="X28" s="46">
        <f t="shared" si="1"/>
        <v>250797</v>
      </c>
    </row>
    <row r="29" spans="1:24" s="22" customFormat="1" ht="7.5" customHeight="1" x14ac:dyDescent="0.15">
      <c r="A29" s="13"/>
      <c r="B29" s="116"/>
      <c r="C29" s="131"/>
      <c r="D29" s="124" t="s">
        <v>64</v>
      </c>
      <c r="E29" s="123"/>
      <c r="F29" s="31">
        <v>33611</v>
      </c>
      <c r="G29" s="32">
        <v>3</v>
      </c>
      <c r="H29" s="33">
        <f t="shared" si="2"/>
        <v>33614</v>
      </c>
      <c r="I29" s="34">
        <v>155433</v>
      </c>
      <c r="J29" s="34">
        <v>952</v>
      </c>
      <c r="K29" s="31">
        <v>3205</v>
      </c>
      <c r="L29" s="33">
        <f t="shared" si="3"/>
        <v>189999</v>
      </c>
      <c r="M29" s="17"/>
      <c r="N29" s="116"/>
      <c r="O29" s="131"/>
      <c r="P29" s="136" t="s">
        <v>65</v>
      </c>
      <c r="Q29" s="105" t="s">
        <v>65</v>
      </c>
      <c r="R29" s="31">
        <v>45939</v>
      </c>
      <c r="S29" s="32">
        <v>10</v>
      </c>
      <c r="T29" s="33">
        <f t="shared" si="12"/>
        <v>45949</v>
      </c>
      <c r="U29" s="34">
        <v>164594</v>
      </c>
      <c r="V29" s="34">
        <v>808</v>
      </c>
      <c r="W29" s="31">
        <v>2197</v>
      </c>
      <c r="X29" s="46">
        <f t="shared" si="1"/>
        <v>211351</v>
      </c>
    </row>
    <row r="30" spans="1:24" s="22" customFormat="1" ht="7.5" customHeight="1" x14ac:dyDescent="0.15">
      <c r="A30" s="13"/>
      <c r="B30" s="116"/>
      <c r="C30" s="132"/>
      <c r="D30" s="124" t="s">
        <v>10</v>
      </c>
      <c r="E30" s="123"/>
      <c r="F30" s="47">
        <f>SUM(F28:F29)</f>
        <v>155687</v>
      </c>
      <c r="G30" s="32">
        <f>SUM(G28:G29)</f>
        <v>12</v>
      </c>
      <c r="H30" s="33">
        <f t="shared" si="2"/>
        <v>155699</v>
      </c>
      <c r="I30" s="31">
        <f>SUM(I28:I29)</f>
        <v>479872</v>
      </c>
      <c r="J30" s="31">
        <f>SUM(J28:J29)</f>
        <v>3588</v>
      </c>
      <c r="K30" s="31">
        <f>SUM(K28:K29)</f>
        <v>5922</v>
      </c>
      <c r="L30" s="33">
        <f t="shared" si="3"/>
        <v>639159</v>
      </c>
      <c r="M30" s="17"/>
      <c r="N30" s="116"/>
      <c r="O30" s="131"/>
      <c r="P30" s="142"/>
      <c r="Q30" s="105" t="s">
        <v>66</v>
      </c>
      <c r="R30" s="31">
        <v>23269</v>
      </c>
      <c r="S30" s="32">
        <v>6</v>
      </c>
      <c r="T30" s="33">
        <f t="shared" si="12"/>
        <v>23275</v>
      </c>
      <c r="U30" s="34">
        <v>91684</v>
      </c>
      <c r="V30" s="34">
        <v>374</v>
      </c>
      <c r="W30" s="31">
        <v>1169</v>
      </c>
      <c r="X30" s="46">
        <f t="shared" si="1"/>
        <v>115333</v>
      </c>
    </row>
    <row r="31" spans="1:24" s="22" customFormat="1" ht="7.5" customHeight="1" x14ac:dyDescent="0.15">
      <c r="A31" s="13"/>
      <c r="B31" s="116"/>
      <c r="C31" s="121" t="s">
        <v>67</v>
      </c>
      <c r="D31" s="122"/>
      <c r="E31" s="123"/>
      <c r="F31" s="31">
        <v>118328</v>
      </c>
      <c r="G31" s="32">
        <v>6</v>
      </c>
      <c r="H31" s="33">
        <f t="shared" si="2"/>
        <v>118334</v>
      </c>
      <c r="I31" s="34">
        <v>248943</v>
      </c>
      <c r="J31" s="34">
        <v>1935</v>
      </c>
      <c r="K31" s="31">
        <v>2000</v>
      </c>
      <c r="L31" s="33">
        <f t="shared" si="3"/>
        <v>369212</v>
      </c>
      <c r="M31" s="17"/>
      <c r="N31" s="116"/>
      <c r="O31" s="131"/>
      <c r="P31" s="142"/>
      <c r="Q31" s="105" t="s">
        <v>68</v>
      </c>
      <c r="R31" s="47">
        <v>25239</v>
      </c>
      <c r="S31" s="32">
        <v>12</v>
      </c>
      <c r="T31" s="33">
        <f t="shared" si="12"/>
        <v>25251</v>
      </c>
      <c r="U31" s="31">
        <v>83006</v>
      </c>
      <c r="V31" s="31">
        <v>438</v>
      </c>
      <c r="W31" s="31">
        <v>965</v>
      </c>
      <c r="X31" s="33">
        <f t="shared" si="1"/>
        <v>108695</v>
      </c>
    </row>
    <row r="32" spans="1:24" s="22" customFormat="1" ht="7.5" customHeight="1" x14ac:dyDescent="0.15">
      <c r="A32" s="13"/>
      <c r="B32" s="116"/>
      <c r="C32" s="130" t="s">
        <v>69</v>
      </c>
      <c r="D32" s="124" t="s">
        <v>70</v>
      </c>
      <c r="E32" s="123"/>
      <c r="F32" s="31">
        <v>91075</v>
      </c>
      <c r="G32" s="32">
        <v>7</v>
      </c>
      <c r="H32" s="33">
        <f t="shared" si="2"/>
        <v>91082</v>
      </c>
      <c r="I32" s="34">
        <v>211247</v>
      </c>
      <c r="J32" s="34">
        <v>1575</v>
      </c>
      <c r="K32" s="31">
        <v>1576</v>
      </c>
      <c r="L32" s="33">
        <f t="shared" si="3"/>
        <v>303904</v>
      </c>
      <c r="M32" s="17"/>
      <c r="N32" s="116"/>
      <c r="O32" s="131"/>
      <c r="P32" s="143"/>
      <c r="Q32" s="105" t="s">
        <v>10</v>
      </c>
      <c r="R32" s="31">
        <f>SUM(R29:R31)</f>
        <v>94447</v>
      </c>
      <c r="S32" s="32">
        <f>SUM(S29:S31)</f>
        <v>28</v>
      </c>
      <c r="T32" s="33">
        <f t="shared" si="12"/>
        <v>94475</v>
      </c>
      <c r="U32" s="34">
        <f t="shared" ref="U32:W32" si="18">SUM(U29:U31)</f>
        <v>339284</v>
      </c>
      <c r="V32" s="34">
        <f t="shared" si="18"/>
        <v>1620</v>
      </c>
      <c r="W32" s="31">
        <f t="shared" si="18"/>
        <v>4331</v>
      </c>
      <c r="X32" s="46">
        <f t="shared" si="1"/>
        <v>435379</v>
      </c>
    </row>
    <row r="33" spans="1:24" s="22" customFormat="1" ht="7.5" customHeight="1" x14ac:dyDescent="0.15">
      <c r="A33" s="48"/>
      <c r="B33" s="116"/>
      <c r="C33" s="132"/>
      <c r="D33" s="124" t="s">
        <v>71</v>
      </c>
      <c r="E33" s="123"/>
      <c r="F33" s="31">
        <v>32180</v>
      </c>
      <c r="G33" s="32">
        <v>2</v>
      </c>
      <c r="H33" s="33">
        <f t="shared" si="2"/>
        <v>32182</v>
      </c>
      <c r="I33" s="34">
        <v>75344</v>
      </c>
      <c r="J33" s="34">
        <v>705</v>
      </c>
      <c r="K33" s="31">
        <v>412</v>
      </c>
      <c r="L33" s="33">
        <f t="shared" si="3"/>
        <v>108231</v>
      </c>
      <c r="M33" s="17"/>
      <c r="N33" s="116"/>
      <c r="O33" s="131"/>
      <c r="P33" s="136" t="s">
        <v>72</v>
      </c>
      <c r="Q33" s="105" t="s">
        <v>73</v>
      </c>
      <c r="R33" s="31">
        <v>42270</v>
      </c>
      <c r="S33" s="32">
        <v>11</v>
      </c>
      <c r="T33" s="33">
        <f t="shared" si="12"/>
        <v>42281</v>
      </c>
      <c r="U33" s="34">
        <v>188130</v>
      </c>
      <c r="V33" s="34">
        <v>1023</v>
      </c>
      <c r="W33" s="31">
        <v>2741</v>
      </c>
      <c r="X33" s="46">
        <f t="shared" si="1"/>
        <v>231434</v>
      </c>
    </row>
    <row r="34" spans="1:24" s="22" customFormat="1" ht="7.5" customHeight="1" x14ac:dyDescent="0.15">
      <c r="A34" s="49"/>
      <c r="B34" s="116"/>
      <c r="C34" s="130" t="s">
        <v>74</v>
      </c>
      <c r="D34" s="136" t="s">
        <v>75</v>
      </c>
      <c r="E34" s="105" t="s">
        <v>75</v>
      </c>
      <c r="F34" s="31">
        <v>81711</v>
      </c>
      <c r="G34" s="32">
        <v>4</v>
      </c>
      <c r="H34" s="33">
        <f t="shared" si="2"/>
        <v>81715</v>
      </c>
      <c r="I34" s="34">
        <v>192435</v>
      </c>
      <c r="J34" s="34">
        <v>1244</v>
      </c>
      <c r="K34" s="31">
        <v>1320</v>
      </c>
      <c r="L34" s="33">
        <f t="shared" si="3"/>
        <v>275394</v>
      </c>
      <c r="M34" s="17"/>
      <c r="N34" s="116"/>
      <c r="O34" s="131"/>
      <c r="P34" s="142"/>
      <c r="Q34" s="105" t="s">
        <v>76</v>
      </c>
      <c r="R34" s="31">
        <v>14016</v>
      </c>
      <c r="S34" s="32">
        <v>5</v>
      </c>
      <c r="T34" s="33">
        <f t="shared" si="12"/>
        <v>14021</v>
      </c>
      <c r="U34" s="34">
        <v>79926</v>
      </c>
      <c r="V34" s="34">
        <v>524</v>
      </c>
      <c r="W34" s="31">
        <v>1043</v>
      </c>
      <c r="X34" s="46">
        <f t="shared" si="1"/>
        <v>94471</v>
      </c>
    </row>
    <row r="35" spans="1:24" s="22" customFormat="1" ht="7.5" customHeight="1" x14ac:dyDescent="0.15">
      <c r="A35" s="49"/>
      <c r="B35" s="116"/>
      <c r="C35" s="131"/>
      <c r="D35" s="142"/>
      <c r="E35" s="105" t="s">
        <v>77</v>
      </c>
      <c r="F35" s="31">
        <v>34209</v>
      </c>
      <c r="G35" s="32">
        <v>2</v>
      </c>
      <c r="H35" s="33">
        <f t="shared" si="2"/>
        <v>34211</v>
      </c>
      <c r="I35" s="34">
        <v>61392</v>
      </c>
      <c r="J35" s="34">
        <v>790</v>
      </c>
      <c r="K35" s="31">
        <v>554</v>
      </c>
      <c r="L35" s="33">
        <f t="shared" si="3"/>
        <v>96393</v>
      </c>
      <c r="M35" s="17"/>
      <c r="N35" s="116"/>
      <c r="O35" s="131"/>
      <c r="P35" s="142"/>
      <c r="Q35" s="105" t="s">
        <v>78</v>
      </c>
      <c r="R35" s="31">
        <v>10716</v>
      </c>
      <c r="S35" s="32">
        <v>3</v>
      </c>
      <c r="T35" s="33">
        <f t="shared" si="12"/>
        <v>10719</v>
      </c>
      <c r="U35" s="34">
        <v>55437</v>
      </c>
      <c r="V35" s="34">
        <v>266</v>
      </c>
      <c r="W35" s="31">
        <v>675</v>
      </c>
      <c r="X35" s="33">
        <f t="shared" si="1"/>
        <v>66422</v>
      </c>
    </row>
    <row r="36" spans="1:24" s="22" customFormat="1" ht="7.5" customHeight="1" x14ac:dyDescent="0.15">
      <c r="A36" s="49"/>
      <c r="B36" s="116"/>
      <c r="C36" s="131"/>
      <c r="D36" s="142"/>
      <c r="E36" s="105" t="s">
        <v>79</v>
      </c>
      <c r="F36" s="31">
        <v>22551</v>
      </c>
      <c r="G36" s="32">
        <v>0</v>
      </c>
      <c r="H36" s="33">
        <f t="shared" si="2"/>
        <v>22551</v>
      </c>
      <c r="I36" s="34">
        <v>74665</v>
      </c>
      <c r="J36" s="34">
        <v>505</v>
      </c>
      <c r="K36" s="31">
        <v>914</v>
      </c>
      <c r="L36" s="33">
        <f t="shared" si="3"/>
        <v>97721</v>
      </c>
      <c r="M36" s="17"/>
      <c r="N36" s="116"/>
      <c r="O36" s="132"/>
      <c r="P36" s="143"/>
      <c r="Q36" s="105" t="s">
        <v>10</v>
      </c>
      <c r="R36" s="31">
        <f>SUM(R33:R35)</f>
        <v>67002</v>
      </c>
      <c r="S36" s="32">
        <f>SUM(S33:S35)</f>
        <v>19</v>
      </c>
      <c r="T36" s="33">
        <f t="shared" si="12"/>
        <v>67021</v>
      </c>
      <c r="U36" s="34">
        <f t="shared" ref="U36:W36" si="19">SUM(U33:U35)</f>
        <v>323493</v>
      </c>
      <c r="V36" s="34">
        <f t="shared" si="19"/>
        <v>1813</v>
      </c>
      <c r="W36" s="31">
        <f t="shared" si="19"/>
        <v>4459</v>
      </c>
      <c r="X36" s="46">
        <f t="shared" si="1"/>
        <v>392327</v>
      </c>
    </row>
    <row r="37" spans="1:24" s="22" customFormat="1" ht="7.5" customHeight="1" x14ac:dyDescent="0.15">
      <c r="A37" s="49"/>
      <c r="B37" s="116"/>
      <c r="C37" s="131"/>
      <c r="D37" s="142"/>
      <c r="E37" s="105" t="s">
        <v>80</v>
      </c>
      <c r="F37" s="47">
        <v>11986</v>
      </c>
      <c r="G37" s="32">
        <v>0</v>
      </c>
      <c r="H37" s="33">
        <f t="shared" si="2"/>
        <v>11986</v>
      </c>
      <c r="I37" s="47">
        <v>27603</v>
      </c>
      <c r="J37" s="47">
        <v>205</v>
      </c>
      <c r="K37" s="31">
        <v>222</v>
      </c>
      <c r="L37" s="33">
        <f t="shared" si="3"/>
        <v>39794</v>
      </c>
      <c r="M37" s="17"/>
      <c r="N37" s="116"/>
      <c r="O37" s="130" t="s">
        <v>81</v>
      </c>
      <c r="P37" s="124" t="s">
        <v>82</v>
      </c>
      <c r="Q37" s="123"/>
      <c r="R37" s="31">
        <v>100678</v>
      </c>
      <c r="S37" s="32">
        <v>8</v>
      </c>
      <c r="T37" s="33">
        <f t="shared" ref="T37:T39" si="20">SUM(R37:S37)</f>
        <v>100686</v>
      </c>
      <c r="U37" s="34">
        <v>268103</v>
      </c>
      <c r="V37" s="34">
        <v>1966</v>
      </c>
      <c r="W37" s="31">
        <v>2185</v>
      </c>
      <c r="X37" s="46">
        <f t="shared" si="1"/>
        <v>370755</v>
      </c>
    </row>
    <row r="38" spans="1:24" s="22" customFormat="1" ht="7.5" customHeight="1" x14ac:dyDescent="0.15">
      <c r="A38" s="49"/>
      <c r="B38" s="116"/>
      <c r="C38" s="131"/>
      <c r="D38" s="143"/>
      <c r="E38" s="105" t="s">
        <v>10</v>
      </c>
      <c r="F38" s="47">
        <f>SUM(F34:F37)</f>
        <v>150457</v>
      </c>
      <c r="G38" s="32">
        <f>SUM(G34:G37)</f>
        <v>6</v>
      </c>
      <c r="H38" s="33">
        <f t="shared" si="2"/>
        <v>150463</v>
      </c>
      <c r="I38" s="31">
        <f>SUM(I34:I37)</f>
        <v>356095</v>
      </c>
      <c r="J38" s="31">
        <f>SUM(J34:J37)</f>
        <v>2744</v>
      </c>
      <c r="K38" s="31">
        <f>SUM(K34:K37)</f>
        <v>3010</v>
      </c>
      <c r="L38" s="33">
        <f t="shared" si="3"/>
        <v>509302</v>
      </c>
      <c r="M38" s="17"/>
      <c r="N38" s="116"/>
      <c r="O38" s="131"/>
      <c r="P38" s="124" t="s">
        <v>83</v>
      </c>
      <c r="Q38" s="123"/>
      <c r="R38" s="31">
        <v>23260</v>
      </c>
      <c r="S38" s="32">
        <v>5</v>
      </c>
      <c r="T38" s="33">
        <f t="shared" si="20"/>
        <v>23265</v>
      </c>
      <c r="U38" s="34">
        <v>71359</v>
      </c>
      <c r="V38" s="34">
        <v>342</v>
      </c>
      <c r="W38" s="31">
        <v>640</v>
      </c>
      <c r="X38" s="46">
        <f t="shared" si="1"/>
        <v>94966</v>
      </c>
    </row>
    <row r="39" spans="1:24" s="22" customFormat="1" ht="7.5" customHeight="1" x14ac:dyDescent="0.15">
      <c r="A39" s="49"/>
      <c r="B39" s="116"/>
      <c r="C39" s="132"/>
      <c r="D39" s="124" t="s">
        <v>267</v>
      </c>
      <c r="E39" s="123"/>
      <c r="F39" s="31">
        <v>45185</v>
      </c>
      <c r="G39" s="32">
        <v>2</v>
      </c>
      <c r="H39" s="33">
        <f t="shared" si="2"/>
        <v>45187</v>
      </c>
      <c r="I39" s="34">
        <v>110619</v>
      </c>
      <c r="J39" s="34">
        <v>648</v>
      </c>
      <c r="K39" s="31">
        <v>819</v>
      </c>
      <c r="L39" s="33">
        <f t="shared" si="3"/>
        <v>156454</v>
      </c>
      <c r="M39" s="17"/>
      <c r="N39" s="116"/>
      <c r="O39" s="131"/>
      <c r="P39" s="124" t="s">
        <v>85</v>
      </c>
      <c r="Q39" s="123"/>
      <c r="R39" s="31">
        <v>28275</v>
      </c>
      <c r="S39" s="32">
        <v>1</v>
      </c>
      <c r="T39" s="33">
        <f t="shared" si="20"/>
        <v>28276</v>
      </c>
      <c r="U39" s="34">
        <v>71011</v>
      </c>
      <c r="V39" s="34">
        <v>590</v>
      </c>
      <c r="W39" s="31">
        <v>380</v>
      </c>
      <c r="X39" s="46">
        <f t="shared" si="1"/>
        <v>99877</v>
      </c>
    </row>
    <row r="40" spans="1:24" s="22" customFormat="1" ht="7.5" customHeight="1" x14ac:dyDescent="0.15">
      <c r="A40" s="49"/>
      <c r="B40" s="117"/>
      <c r="C40" s="112" t="s">
        <v>37</v>
      </c>
      <c r="D40" s="113"/>
      <c r="E40" s="114"/>
      <c r="F40" s="50">
        <f>SUM(F22:F23,F27,F30:F33,F38:F39)</f>
        <v>867234</v>
      </c>
      <c r="G40" s="44">
        <f>SUM(G22:G23,G27,G30:G33,G38:G39)</f>
        <v>48</v>
      </c>
      <c r="H40" s="43">
        <f t="shared" si="2"/>
        <v>867282</v>
      </c>
      <c r="I40" s="41">
        <f t="shared" ref="I40:K40" si="21">SUM(I22:I23,I27,I30:I33,I38:I39)</f>
        <v>2122148</v>
      </c>
      <c r="J40" s="41">
        <f t="shared" si="21"/>
        <v>15498</v>
      </c>
      <c r="K40" s="41">
        <f t="shared" si="21"/>
        <v>19014</v>
      </c>
      <c r="L40" s="51">
        <f t="shared" si="3"/>
        <v>3004928</v>
      </c>
      <c r="M40" s="17"/>
      <c r="N40" s="116"/>
      <c r="O40" s="131"/>
      <c r="P40" s="124" t="s">
        <v>86</v>
      </c>
      <c r="Q40" s="123"/>
      <c r="R40" s="38">
        <v>22593</v>
      </c>
      <c r="S40" s="39">
        <v>14</v>
      </c>
      <c r="T40" s="33">
        <f t="shared" si="12"/>
        <v>22607</v>
      </c>
      <c r="U40" s="40">
        <v>74998</v>
      </c>
      <c r="V40" s="40">
        <v>549</v>
      </c>
      <c r="W40" s="38">
        <v>866</v>
      </c>
      <c r="X40" s="46">
        <f t="shared" si="1"/>
        <v>98154</v>
      </c>
    </row>
    <row r="41" spans="1:24" s="22" customFormat="1" ht="7.5" customHeight="1" x14ac:dyDescent="0.15">
      <c r="A41" s="49"/>
      <c r="B41" s="150" t="s">
        <v>87</v>
      </c>
      <c r="C41" s="134" t="s">
        <v>88</v>
      </c>
      <c r="D41" s="135" t="s">
        <v>89</v>
      </c>
      <c r="E41" s="120"/>
      <c r="F41" s="31">
        <v>133077</v>
      </c>
      <c r="G41" s="32">
        <v>10</v>
      </c>
      <c r="H41" s="33">
        <f t="shared" si="2"/>
        <v>133087</v>
      </c>
      <c r="I41" s="34">
        <v>332170</v>
      </c>
      <c r="J41" s="34">
        <v>1754</v>
      </c>
      <c r="K41" s="31">
        <v>2746</v>
      </c>
      <c r="L41" s="33">
        <f t="shared" si="3"/>
        <v>467011</v>
      </c>
      <c r="M41" s="17"/>
      <c r="N41" s="116"/>
      <c r="O41" s="132"/>
      <c r="P41" s="124" t="s">
        <v>10</v>
      </c>
      <c r="Q41" s="123"/>
      <c r="R41" s="31">
        <f>SUM(R37:R40)</f>
        <v>174806</v>
      </c>
      <c r="S41" s="32">
        <f>SUM(S37:S40)</f>
        <v>28</v>
      </c>
      <c r="T41" s="33">
        <f t="shared" si="12"/>
        <v>174834</v>
      </c>
      <c r="U41" s="34">
        <f t="shared" ref="U41:W41" si="22">SUM(U37:U40)</f>
        <v>485471</v>
      </c>
      <c r="V41" s="34">
        <f t="shared" si="22"/>
        <v>3447</v>
      </c>
      <c r="W41" s="31">
        <f t="shared" si="22"/>
        <v>4071</v>
      </c>
      <c r="X41" s="33">
        <f t="shared" si="1"/>
        <v>663752</v>
      </c>
    </row>
    <row r="42" spans="1:24" s="22" customFormat="1" ht="7.5" customHeight="1" x14ac:dyDescent="0.15">
      <c r="A42" s="49"/>
      <c r="B42" s="151"/>
      <c r="C42" s="131"/>
      <c r="D42" s="136" t="s">
        <v>90</v>
      </c>
      <c r="E42" s="105" t="s">
        <v>91</v>
      </c>
      <c r="F42" s="31">
        <v>53098</v>
      </c>
      <c r="G42" s="32">
        <v>5</v>
      </c>
      <c r="H42" s="33">
        <f t="shared" si="2"/>
        <v>53103</v>
      </c>
      <c r="I42" s="34">
        <v>152651</v>
      </c>
      <c r="J42" s="34">
        <v>828</v>
      </c>
      <c r="K42" s="31">
        <v>1751</v>
      </c>
      <c r="L42" s="33">
        <f t="shared" si="3"/>
        <v>206582</v>
      </c>
      <c r="M42" s="17"/>
      <c r="N42" s="117"/>
      <c r="O42" s="112" t="s">
        <v>37</v>
      </c>
      <c r="P42" s="113"/>
      <c r="Q42" s="114"/>
      <c r="R42" s="41">
        <f>SUM(R17,R20:R22,R26:R28,R32,R36,R41)</f>
        <v>1054687</v>
      </c>
      <c r="S42" s="42">
        <f>SUM(S17,S20:S22,S26:S28,S32,S36,S41)</f>
        <v>198</v>
      </c>
      <c r="T42" s="43">
        <f t="shared" si="12"/>
        <v>1054885</v>
      </c>
      <c r="U42" s="41">
        <f t="shared" ref="U42:W42" si="23">SUM(U17,U20:U22,U26:U28,U32,U36,U41)</f>
        <v>3483334</v>
      </c>
      <c r="V42" s="41">
        <f t="shared" si="23"/>
        <v>19345</v>
      </c>
      <c r="W42" s="41">
        <f t="shared" si="23"/>
        <v>38402</v>
      </c>
      <c r="X42" s="43">
        <f t="shared" si="1"/>
        <v>4557564</v>
      </c>
    </row>
    <row r="43" spans="1:24" s="22" customFormat="1" ht="7.5" customHeight="1" x14ac:dyDescent="0.15">
      <c r="A43" s="49"/>
      <c r="B43" s="151"/>
      <c r="C43" s="131"/>
      <c r="D43" s="142"/>
      <c r="E43" s="105" t="s">
        <v>268</v>
      </c>
      <c r="F43" s="31">
        <v>82957</v>
      </c>
      <c r="G43" s="32">
        <v>6</v>
      </c>
      <c r="H43" s="33">
        <f t="shared" si="2"/>
        <v>82963</v>
      </c>
      <c r="I43" s="34">
        <v>212410</v>
      </c>
      <c r="J43" s="34">
        <v>930</v>
      </c>
      <c r="K43" s="31">
        <v>2041</v>
      </c>
      <c r="L43" s="33">
        <f t="shared" si="3"/>
        <v>296303</v>
      </c>
      <c r="M43" s="17"/>
      <c r="N43" s="115" t="s">
        <v>93</v>
      </c>
      <c r="O43" s="118" t="s">
        <v>94</v>
      </c>
      <c r="P43" s="119"/>
      <c r="Q43" s="120"/>
      <c r="R43" s="31">
        <v>115079</v>
      </c>
      <c r="S43" s="32">
        <v>13</v>
      </c>
      <c r="T43" s="33">
        <f t="shared" si="12"/>
        <v>115092</v>
      </c>
      <c r="U43" s="34">
        <v>356434</v>
      </c>
      <c r="V43" s="34">
        <v>2357</v>
      </c>
      <c r="W43" s="31">
        <v>3510</v>
      </c>
      <c r="X43" s="33">
        <f t="shared" si="1"/>
        <v>473883</v>
      </c>
    </row>
    <row r="44" spans="1:24" s="22" customFormat="1" ht="7.5" customHeight="1" x14ac:dyDescent="0.15">
      <c r="A44" s="49"/>
      <c r="B44" s="151"/>
      <c r="C44" s="132"/>
      <c r="D44" s="143"/>
      <c r="E44" s="105" t="s">
        <v>10</v>
      </c>
      <c r="F44" s="47">
        <f>SUM(F42:F43)</f>
        <v>136055</v>
      </c>
      <c r="G44" s="32">
        <f>SUM(G42:G43)</f>
        <v>11</v>
      </c>
      <c r="H44" s="33">
        <f t="shared" si="2"/>
        <v>136066</v>
      </c>
      <c r="I44" s="31">
        <f>SUM(I42:I43)</f>
        <v>365061</v>
      </c>
      <c r="J44" s="31">
        <f>SUM(J42:J43)</f>
        <v>1758</v>
      </c>
      <c r="K44" s="31">
        <f>SUM(K42:K43)</f>
        <v>3792</v>
      </c>
      <c r="L44" s="33">
        <f t="shared" si="3"/>
        <v>502885</v>
      </c>
      <c r="M44" s="17"/>
      <c r="N44" s="116"/>
      <c r="O44" s="121" t="s">
        <v>95</v>
      </c>
      <c r="P44" s="122"/>
      <c r="Q44" s="123"/>
      <c r="R44" s="31">
        <v>146045</v>
      </c>
      <c r="S44" s="32">
        <v>27</v>
      </c>
      <c r="T44" s="33">
        <f t="shared" si="12"/>
        <v>146072</v>
      </c>
      <c r="U44" s="34">
        <v>372165</v>
      </c>
      <c r="V44" s="34">
        <v>3618</v>
      </c>
      <c r="W44" s="31">
        <v>7468</v>
      </c>
      <c r="X44" s="33">
        <f t="shared" si="1"/>
        <v>521855</v>
      </c>
    </row>
    <row r="45" spans="1:24" s="22" customFormat="1" ht="7.5" customHeight="1" x14ac:dyDescent="0.15">
      <c r="A45" s="49"/>
      <c r="B45" s="151"/>
      <c r="C45" s="108" t="s">
        <v>96</v>
      </c>
      <c r="D45" s="133" t="s">
        <v>96</v>
      </c>
      <c r="E45" s="105" t="s">
        <v>97</v>
      </c>
      <c r="F45" s="31">
        <v>92154</v>
      </c>
      <c r="G45" s="32">
        <v>19</v>
      </c>
      <c r="H45" s="33">
        <f t="shared" si="2"/>
        <v>92173</v>
      </c>
      <c r="I45" s="34">
        <v>256482</v>
      </c>
      <c r="J45" s="34">
        <v>1413</v>
      </c>
      <c r="K45" s="31">
        <v>2357</v>
      </c>
      <c r="L45" s="33">
        <f t="shared" si="3"/>
        <v>350068</v>
      </c>
      <c r="M45" s="17"/>
      <c r="N45" s="116"/>
      <c r="O45" s="130" t="s">
        <v>98</v>
      </c>
      <c r="P45" s="124" t="s">
        <v>269</v>
      </c>
      <c r="Q45" s="123"/>
      <c r="R45" s="52">
        <v>84425</v>
      </c>
      <c r="S45" s="53">
        <v>16</v>
      </c>
      <c r="T45" s="54">
        <f t="shared" si="12"/>
        <v>84441</v>
      </c>
      <c r="U45" s="55">
        <v>135621</v>
      </c>
      <c r="V45" s="55">
        <v>3146</v>
      </c>
      <c r="W45" s="52">
        <v>9914</v>
      </c>
      <c r="X45" s="54">
        <f t="shared" si="1"/>
        <v>223208</v>
      </c>
    </row>
    <row r="46" spans="1:24" s="22" customFormat="1" ht="7.5" customHeight="1" x14ac:dyDescent="0.15">
      <c r="A46" s="49"/>
      <c r="B46" s="151"/>
      <c r="C46" s="108"/>
      <c r="D46" s="133"/>
      <c r="E46" s="105" t="s">
        <v>100</v>
      </c>
      <c r="F46" s="31">
        <v>24674</v>
      </c>
      <c r="G46" s="32">
        <v>5</v>
      </c>
      <c r="H46" s="33">
        <f t="shared" si="2"/>
        <v>24679</v>
      </c>
      <c r="I46" s="34">
        <v>58596</v>
      </c>
      <c r="J46" s="34">
        <v>310</v>
      </c>
      <c r="K46" s="31">
        <v>351</v>
      </c>
      <c r="L46" s="33">
        <f t="shared" si="3"/>
        <v>83585</v>
      </c>
      <c r="M46" s="17"/>
      <c r="N46" s="116"/>
      <c r="O46" s="131"/>
      <c r="P46" s="124" t="s">
        <v>101</v>
      </c>
      <c r="Q46" s="123"/>
      <c r="R46" s="31">
        <v>129433</v>
      </c>
      <c r="S46" s="32">
        <v>22</v>
      </c>
      <c r="T46" s="33">
        <f t="shared" si="12"/>
        <v>129455</v>
      </c>
      <c r="U46" s="34">
        <v>334430</v>
      </c>
      <c r="V46" s="34">
        <v>4075</v>
      </c>
      <c r="W46" s="31">
        <v>13505</v>
      </c>
      <c r="X46" s="33">
        <f t="shared" si="1"/>
        <v>467960</v>
      </c>
    </row>
    <row r="47" spans="1:24" s="22" customFormat="1" ht="7.5" customHeight="1" x14ac:dyDescent="0.15">
      <c r="A47" s="49"/>
      <c r="B47" s="151"/>
      <c r="C47" s="108"/>
      <c r="D47" s="133"/>
      <c r="E47" s="105" t="s">
        <v>10</v>
      </c>
      <c r="F47" s="47">
        <f>SUM(F45:F46)</f>
        <v>116828</v>
      </c>
      <c r="G47" s="32">
        <f>SUM(G45:G46)</f>
        <v>24</v>
      </c>
      <c r="H47" s="33">
        <f t="shared" si="2"/>
        <v>116852</v>
      </c>
      <c r="I47" s="31">
        <f>SUM(I45:I46)</f>
        <v>315078</v>
      </c>
      <c r="J47" s="31">
        <f>SUM(J45:J46)</f>
        <v>1723</v>
      </c>
      <c r="K47" s="31">
        <f>SUM(K45:K46)</f>
        <v>2708</v>
      </c>
      <c r="L47" s="33">
        <f t="shared" si="3"/>
        <v>433653</v>
      </c>
      <c r="M47" s="17"/>
      <c r="N47" s="116"/>
      <c r="O47" s="131"/>
      <c r="P47" s="136" t="s">
        <v>102</v>
      </c>
      <c r="Q47" s="105" t="s">
        <v>103</v>
      </c>
      <c r="R47" s="31">
        <v>84539</v>
      </c>
      <c r="S47" s="32">
        <v>16</v>
      </c>
      <c r="T47" s="33">
        <f t="shared" si="12"/>
        <v>84555</v>
      </c>
      <c r="U47" s="34">
        <v>282805</v>
      </c>
      <c r="V47" s="34">
        <v>2237</v>
      </c>
      <c r="W47" s="31">
        <v>4317</v>
      </c>
      <c r="X47" s="33">
        <f t="shared" si="1"/>
        <v>369597</v>
      </c>
    </row>
    <row r="48" spans="1:24" s="22" customFormat="1" ht="7.5" customHeight="1" x14ac:dyDescent="0.15">
      <c r="A48" s="49"/>
      <c r="B48" s="151"/>
      <c r="C48" s="108"/>
      <c r="D48" s="125" t="s">
        <v>270</v>
      </c>
      <c r="E48" s="126"/>
      <c r="F48" s="31">
        <v>44064</v>
      </c>
      <c r="G48" s="32">
        <v>2</v>
      </c>
      <c r="H48" s="33">
        <f t="shared" si="2"/>
        <v>44066</v>
      </c>
      <c r="I48" s="34">
        <v>155778</v>
      </c>
      <c r="J48" s="34">
        <v>778</v>
      </c>
      <c r="K48" s="31">
        <v>1235</v>
      </c>
      <c r="L48" s="33">
        <f t="shared" si="3"/>
        <v>200622</v>
      </c>
      <c r="M48" s="17"/>
      <c r="N48" s="116"/>
      <c r="O48" s="131"/>
      <c r="P48" s="142"/>
      <c r="Q48" s="105" t="s">
        <v>105</v>
      </c>
      <c r="R48" s="31">
        <v>37084</v>
      </c>
      <c r="S48" s="32">
        <v>7</v>
      </c>
      <c r="T48" s="33">
        <f t="shared" si="12"/>
        <v>37091</v>
      </c>
      <c r="U48" s="34">
        <v>108389</v>
      </c>
      <c r="V48" s="34">
        <v>965</v>
      </c>
      <c r="W48" s="31">
        <v>2548</v>
      </c>
      <c r="X48" s="33">
        <f t="shared" si="1"/>
        <v>146445</v>
      </c>
    </row>
    <row r="49" spans="1:24" s="22" customFormat="1" ht="7.5" customHeight="1" x14ac:dyDescent="0.15">
      <c r="A49" s="49"/>
      <c r="B49" s="151"/>
      <c r="C49" s="108" t="s">
        <v>106</v>
      </c>
      <c r="D49" s="145" t="s">
        <v>107</v>
      </c>
      <c r="E49" s="146"/>
      <c r="F49" s="31">
        <v>124583</v>
      </c>
      <c r="G49" s="32">
        <v>14</v>
      </c>
      <c r="H49" s="33">
        <f t="shared" si="2"/>
        <v>124597</v>
      </c>
      <c r="I49" s="34">
        <v>335698</v>
      </c>
      <c r="J49" s="34">
        <v>1944</v>
      </c>
      <c r="K49" s="31">
        <v>2519</v>
      </c>
      <c r="L49" s="33">
        <f t="shared" si="3"/>
        <v>462239</v>
      </c>
      <c r="M49" s="17"/>
      <c r="N49" s="116"/>
      <c r="O49" s="132"/>
      <c r="P49" s="143"/>
      <c r="Q49" s="105" t="s">
        <v>10</v>
      </c>
      <c r="R49" s="31">
        <f>SUM(R47:R48)</f>
        <v>121623</v>
      </c>
      <c r="S49" s="32">
        <f>SUM(S47:S48)</f>
        <v>23</v>
      </c>
      <c r="T49" s="33">
        <f t="shared" si="12"/>
        <v>121646</v>
      </c>
      <c r="U49" s="34">
        <f>SUM(U47:U48)</f>
        <v>391194</v>
      </c>
      <c r="V49" s="34">
        <f>SUM(V47:V48)</f>
        <v>3202</v>
      </c>
      <c r="W49" s="31">
        <f>SUM(W47:W48)</f>
        <v>6865</v>
      </c>
      <c r="X49" s="33">
        <f t="shared" si="1"/>
        <v>516042</v>
      </c>
    </row>
    <row r="50" spans="1:24" s="22" customFormat="1" ht="7.5" customHeight="1" x14ac:dyDescent="0.15">
      <c r="A50" s="49"/>
      <c r="B50" s="151"/>
      <c r="C50" s="108"/>
      <c r="D50" s="124" t="s">
        <v>108</v>
      </c>
      <c r="E50" s="123"/>
      <c r="F50" s="31">
        <v>34787</v>
      </c>
      <c r="G50" s="32">
        <v>9</v>
      </c>
      <c r="H50" s="33">
        <f t="shared" si="2"/>
        <v>34796</v>
      </c>
      <c r="I50" s="34">
        <v>103273</v>
      </c>
      <c r="J50" s="34">
        <v>610</v>
      </c>
      <c r="K50" s="31">
        <v>887</v>
      </c>
      <c r="L50" s="33">
        <f t="shared" si="3"/>
        <v>138679</v>
      </c>
      <c r="M50" s="17"/>
      <c r="N50" s="116"/>
      <c r="O50" s="147" t="s">
        <v>109</v>
      </c>
      <c r="P50" s="124" t="s">
        <v>110</v>
      </c>
      <c r="Q50" s="123"/>
      <c r="R50" s="31">
        <v>75477</v>
      </c>
      <c r="S50" s="32">
        <v>13</v>
      </c>
      <c r="T50" s="33">
        <f t="shared" si="12"/>
        <v>75490</v>
      </c>
      <c r="U50" s="34">
        <v>229944</v>
      </c>
      <c r="V50" s="34">
        <v>1909</v>
      </c>
      <c r="W50" s="31">
        <v>2799</v>
      </c>
      <c r="X50" s="33">
        <f t="shared" si="1"/>
        <v>307343</v>
      </c>
    </row>
    <row r="51" spans="1:24" s="22" customFormat="1" ht="7.5" customHeight="1" x14ac:dyDescent="0.15">
      <c r="A51" s="49"/>
      <c r="B51" s="151"/>
      <c r="C51" s="108"/>
      <c r="D51" s="124" t="s">
        <v>111</v>
      </c>
      <c r="E51" s="123"/>
      <c r="F51" s="47">
        <v>28095</v>
      </c>
      <c r="G51" s="32">
        <v>2</v>
      </c>
      <c r="H51" s="33">
        <f t="shared" si="2"/>
        <v>28097</v>
      </c>
      <c r="I51" s="47">
        <v>88868</v>
      </c>
      <c r="J51" s="47">
        <v>599</v>
      </c>
      <c r="K51" s="31">
        <v>896</v>
      </c>
      <c r="L51" s="33">
        <f t="shared" si="3"/>
        <v>117564</v>
      </c>
      <c r="M51" s="17"/>
      <c r="N51" s="116"/>
      <c r="O51" s="142"/>
      <c r="P51" s="124" t="s">
        <v>112</v>
      </c>
      <c r="Q51" s="123"/>
      <c r="R51" s="31">
        <v>11050</v>
      </c>
      <c r="S51" s="32">
        <v>5</v>
      </c>
      <c r="T51" s="33">
        <f t="shared" si="12"/>
        <v>11055</v>
      </c>
      <c r="U51" s="34">
        <v>39475</v>
      </c>
      <c r="V51" s="34">
        <v>233</v>
      </c>
      <c r="W51" s="31">
        <v>425</v>
      </c>
      <c r="X51" s="33">
        <f t="shared" ref="X51:X52" si="24">SUM(T51:V51)</f>
        <v>50763</v>
      </c>
    </row>
    <row r="52" spans="1:24" s="22" customFormat="1" ht="7.5" customHeight="1" x14ac:dyDescent="0.15">
      <c r="A52" s="49"/>
      <c r="B52" s="151"/>
      <c r="C52" s="108"/>
      <c r="D52" s="148" t="s">
        <v>10</v>
      </c>
      <c r="E52" s="149"/>
      <c r="F52" s="47">
        <f>SUM(F49:F51)</f>
        <v>187465</v>
      </c>
      <c r="G52" s="32">
        <f>SUM(G49:G51)</f>
        <v>25</v>
      </c>
      <c r="H52" s="33">
        <f t="shared" ref="H52:H98" si="25">SUM(F52:G52)</f>
        <v>187490</v>
      </c>
      <c r="I52" s="47">
        <f>SUM(I49:I51)</f>
        <v>527839</v>
      </c>
      <c r="J52" s="47">
        <f>SUM(J49:J51)</f>
        <v>3153</v>
      </c>
      <c r="K52" s="47">
        <f>SUM(K49:K51)</f>
        <v>4302</v>
      </c>
      <c r="L52" s="33">
        <f t="shared" ref="L52:L98" si="26">SUM(H52:J52)</f>
        <v>718482</v>
      </c>
      <c r="M52" s="17"/>
      <c r="N52" s="116"/>
      <c r="O52" s="143"/>
      <c r="P52" s="124" t="s">
        <v>10</v>
      </c>
      <c r="Q52" s="123"/>
      <c r="R52" s="31">
        <f>SUM(R50:R51)</f>
        <v>86527</v>
      </c>
      <c r="S52" s="32">
        <f>SUM(S50:S51)</f>
        <v>18</v>
      </c>
      <c r="T52" s="33">
        <f t="shared" si="12"/>
        <v>86545</v>
      </c>
      <c r="U52" s="34">
        <f t="shared" ref="U52:W52" si="27">SUM(U50:U51)</f>
        <v>269419</v>
      </c>
      <c r="V52" s="34">
        <f t="shared" si="27"/>
        <v>2142</v>
      </c>
      <c r="W52" s="31">
        <f t="shared" si="27"/>
        <v>3224</v>
      </c>
      <c r="X52" s="33">
        <f t="shared" si="24"/>
        <v>358106</v>
      </c>
    </row>
    <row r="53" spans="1:24" s="22" customFormat="1" ht="7.5" customHeight="1" x14ac:dyDescent="0.15">
      <c r="A53" s="49"/>
      <c r="B53" s="151"/>
      <c r="C53" s="130" t="s">
        <v>113</v>
      </c>
      <c r="D53" s="133" t="s">
        <v>114</v>
      </c>
      <c r="E53" s="105" t="s">
        <v>115</v>
      </c>
      <c r="F53" s="31">
        <v>63263</v>
      </c>
      <c r="G53" s="32">
        <v>13</v>
      </c>
      <c r="H53" s="33">
        <f t="shared" si="25"/>
        <v>63276</v>
      </c>
      <c r="I53" s="34">
        <v>230242</v>
      </c>
      <c r="J53" s="34">
        <v>1710</v>
      </c>
      <c r="K53" s="31">
        <v>6807</v>
      </c>
      <c r="L53" s="33">
        <f t="shared" si="26"/>
        <v>295228</v>
      </c>
      <c r="M53" s="17"/>
      <c r="N53" s="116"/>
      <c r="O53" s="121" t="s">
        <v>116</v>
      </c>
      <c r="P53" s="122"/>
      <c r="Q53" s="123"/>
      <c r="R53" s="31">
        <v>116672</v>
      </c>
      <c r="S53" s="32">
        <v>19</v>
      </c>
      <c r="T53" s="33">
        <f t="shared" si="12"/>
        <v>116691</v>
      </c>
      <c r="U53" s="34">
        <v>276226</v>
      </c>
      <c r="V53" s="34">
        <v>2531</v>
      </c>
      <c r="W53" s="31">
        <v>2023</v>
      </c>
      <c r="X53" s="33">
        <f t="shared" si="1"/>
        <v>395448</v>
      </c>
    </row>
    <row r="54" spans="1:24" s="22" customFormat="1" ht="7.5" customHeight="1" x14ac:dyDescent="0.15">
      <c r="A54" s="49"/>
      <c r="B54" s="151"/>
      <c r="C54" s="131"/>
      <c r="D54" s="133"/>
      <c r="E54" s="105" t="s">
        <v>117</v>
      </c>
      <c r="F54" s="31">
        <v>18297</v>
      </c>
      <c r="G54" s="32">
        <v>3</v>
      </c>
      <c r="H54" s="33">
        <f t="shared" si="25"/>
        <v>18300</v>
      </c>
      <c r="I54" s="34">
        <v>52016</v>
      </c>
      <c r="J54" s="34">
        <v>570</v>
      </c>
      <c r="K54" s="31">
        <v>2873</v>
      </c>
      <c r="L54" s="33">
        <f t="shared" si="26"/>
        <v>70886</v>
      </c>
      <c r="M54" s="17"/>
      <c r="N54" s="116"/>
      <c r="O54" s="130" t="s">
        <v>118</v>
      </c>
      <c r="P54" s="124" t="s">
        <v>119</v>
      </c>
      <c r="Q54" s="123"/>
      <c r="R54" s="31">
        <v>170955</v>
      </c>
      <c r="S54" s="32">
        <v>40</v>
      </c>
      <c r="T54" s="33">
        <f t="shared" si="12"/>
        <v>170995</v>
      </c>
      <c r="U54" s="34">
        <v>453803</v>
      </c>
      <c r="V54" s="34">
        <v>4133</v>
      </c>
      <c r="W54" s="31">
        <v>10711</v>
      </c>
      <c r="X54" s="33">
        <f t="shared" si="1"/>
        <v>628931</v>
      </c>
    </row>
    <row r="55" spans="1:24" s="22" customFormat="1" ht="7.5" customHeight="1" x14ac:dyDescent="0.15">
      <c r="A55" s="49"/>
      <c r="B55" s="151"/>
      <c r="C55" s="131"/>
      <c r="D55" s="133"/>
      <c r="E55" s="105" t="s">
        <v>10</v>
      </c>
      <c r="F55" s="47">
        <f>SUM(F53:F54)</f>
        <v>81560</v>
      </c>
      <c r="G55" s="32">
        <f>SUM(G53:G54)</f>
        <v>16</v>
      </c>
      <c r="H55" s="33">
        <f t="shared" si="25"/>
        <v>81576</v>
      </c>
      <c r="I55" s="47">
        <f>SUM(I53:I54)</f>
        <v>282258</v>
      </c>
      <c r="J55" s="47">
        <f>SUM(J53:J54)</f>
        <v>2280</v>
      </c>
      <c r="K55" s="47">
        <f>SUM(K53:K54)</f>
        <v>9680</v>
      </c>
      <c r="L55" s="33">
        <f t="shared" si="26"/>
        <v>366114</v>
      </c>
      <c r="M55" s="17"/>
      <c r="N55" s="116"/>
      <c r="O55" s="132"/>
      <c r="P55" s="124" t="s">
        <v>120</v>
      </c>
      <c r="Q55" s="123"/>
      <c r="R55" s="31">
        <v>121970</v>
      </c>
      <c r="S55" s="32">
        <v>32</v>
      </c>
      <c r="T55" s="33">
        <f t="shared" si="12"/>
        <v>122002</v>
      </c>
      <c r="U55" s="34">
        <v>354838</v>
      </c>
      <c r="V55" s="34">
        <v>2466</v>
      </c>
      <c r="W55" s="31">
        <v>2831</v>
      </c>
      <c r="X55" s="33">
        <f t="shared" si="1"/>
        <v>479306</v>
      </c>
    </row>
    <row r="56" spans="1:24" s="22" customFormat="1" ht="7.5" customHeight="1" x14ac:dyDescent="0.15">
      <c r="A56" s="49"/>
      <c r="B56" s="151"/>
      <c r="C56" s="131"/>
      <c r="D56" s="109" t="s">
        <v>121</v>
      </c>
      <c r="E56" s="105" t="s">
        <v>121</v>
      </c>
      <c r="F56" s="31">
        <v>44643</v>
      </c>
      <c r="G56" s="32">
        <v>8</v>
      </c>
      <c r="H56" s="33">
        <f t="shared" si="25"/>
        <v>44651</v>
      </c>
      <c r="I56" s="34">
        <v>166380</v>
      </c>
      <c r="J56" s="34">
        <v>1161</v>
      </c>
      <c r="K56" s="31">
        <v>4428</v>
      </c>
      <c r="L56" s="33">
        <f t="shared" si="26"/>
        <v>212192</v>
      </c>
      <c r="M56" s="17"/>
      <c r="N56" s="117"/>
      <c r="O56" s="112" t="s">
        <v>37</v>
      </c>
      <c r="P56" s="113"/>
      <c r="Q56" s="114"/>
      <c r="R56" s="41">
        <f>SUM(R43:R46,R52:R55,R49)</f>
        <v>1092729</v>
      </c>
      <c r="S56" s="42">
        <f>SUM(S43:S46,S52:S55,S49)</f>
        <v>210</v>
      </c>
      <c r="T56" s="43">
        <f t="shared" si="12"/>
        <v>1092939</v>
      </c>
      <c r="U56" s="41">
        <f t="shared" ref="U56:W56" si="28">SUM(U43:U46,U52:U55,U49)</f>
        <v>2944130</v>
      </c>
      <c r="V56" s="41">
        <f t="shared" si="28"/>
        <v>27670</v>
      </c>
      <c r="W56" s="41">
        <f t="shared" si="28"/>
        <v>60051</v>
      </c>
      <c r="X56" s="43">
        <f t="shared" si="1"/>
        <v>4064739</v>
      </c>
    </row>
    <row r="57" spans="1:24" s="22" customFormat="1" ht="7.5" customHeight="1" x14ac:dyDescent="0.15">
      <c r="A57" s="49"/>
      <c r="B57" s="151"/>
      <c r="C57" s="131"/>
      <c r="D57" s="110"/>
      <c r="E57" s="105" t="s">
        <v>122</v>
      </c>
      <c r="F57" s="31">
        <v>11290</v>
      </c>
      <c r="G57" s="32">
        <v>3</v>
      </c>
      <c r="H57" s="33">
        <f t="shared" si="25"/>
        <v>11293</v>
      </c>
      <c r="I57" s="34">
        <v>40331</v>
      </c>
      <c r="J57" s="34">
        <v>398</v>
      </c>
      <c r="K57" s="31">
        <v>1692</v>
      </c>
      <c r="L57" s="33">
        <f t="shared" si="26"/>
        <v>52022</v>
      </c>
      <c r="M57" s="17"/>
      <c r="N57" s="115" t="s">
        <v>123</v>
      </c>
      <c r="O57" s="118" t="s">
        <v>124</v>
      </c>
      <c r="P57" s="119"/>
      <c r="Q57" s="120"/>
      <c r="R57" s="31">
        <v>73967</v>
      </c>
      <c r="S57" s="32">
        <v>4</v>
      </c>
      <c r="T57" s="33">
        <f t="shared" si="12"/>
        <v>73971</v>
      </c>
      <c r="U57" s="34">
        <v>166485</v>
      </c>
      <c r="V57" s="34">
        <v>955</v>
      </c>
      <c r="W57" s="31">
        <v>1215</v>
      </c>
      <c r="X57" s="33">
        <f t="shared" si="1"/>
        <v>241411</v>
      </c>
    </row>
    <row r="58" spans="1:24" s="22" customFormat="1" ht="7.5" customHeight="1" x14ac:dyDescent="0.15">
      <c r="A58" s="49"/>
      <c r="B58" s="151"/>
      <c r="C58" s="131"/>
      <c r="D58" s="111"/>
      <c r="E58" s="105" t="s">
        <v>10</v>
      </c>
      <c r="F58" s="47">
        <f>SUM(F56:F57)</f>
        <v>55933</v>
      </c>
      <c r="G58" s="32">
        <f>SUM(G56:G57)</f>
        <v>11</v>
      </c>
      <c r="H58" s="33">
        <f t="shared" si="25"/>
        <v>55944</v>
      </c>
      <c r="I58" s="47">
        <f>SUM(I56:I57)</f>
        <v>206711</v>
      </c>
      <c r="J58" s="47">
        <f>SUM(J56:J57)</f>
        <v>1559</v>
      </c>
      <c r="K58" s="47">
        <f>SUM(K56:K57)</f>
        <v>6120</v>
      </c>
      <c r="L58" s="33">
        <f t="shared" si="26"/>
        <v>264214</v>
      </c>
      <c r="M58" s="17"/>
      <c r="N58" s="116"/>
      <c r="O58" s="144" t="s">
        <v>125</v>
      </c>
      <c r="P58" s="124" t="s">
        <v>126</v>
      </c>
      <c r="Q58" s="123"/>
      <c r="R58" s="31">
        <v>64097</v>
      </c>
      <c r="S58" s="32">
        <v>3</v>
      </c>
      <c r="T58" s="33">
        <f t="shared" si="12"/>
        <v>64100</v>
      </c>
      <c r="U58" s="34">
        <v>140075</v>
      </c>
      <c r="V58" s="34">
        <v>1135</v>
      </c>
      <c r="W58" s="31">
        <v>1153</v>
      </c>
      <c r="X58" s="33">
        <f t="shared" si="1"/>
        <v>205310</v>
      </c>
    </row>
    <row r="59" spans="1:24" ht="7.5" customHeight="1" x14ac:dyDescent="0.15">
      <c r="A59" s="49"/>
      <c r="B59" s="151"/>
      <c r="C59" s="131"/>
      <c r="D59" s="133" t="s">
        <v>127</v>
      </c>
      <c r="E59" s="105" t="s">
        <v>128</v>
      </c>
      <c r="F59" s="31">
        <v>56312</v>
      </c>
      <c r="G59" s="32">
        <v>18</v>
      </c>
      <c r="H59" s="33">
        <f t="shared" si="25"/>
        <v>56330</v>
      </c>
      <c r="I59" s="34">
        <v>197675</v>
      </c>
      <c r="J59" s="34">
        <v>1226</v>
      </c>
      <c r="K59" s="31">
        <v>5644</v>
      </c>
      <c r="L59" s="33">
        <f t="shared" si="26"/>
        <v>255231</v>
      </c>
      <c r="M59" s="17"/>
      <c r="N59" s="116"/>
      <c r="O59" s="131"/>
      <c r="P59" s="124" t="s">
        <v>129</v>
      </c>
      <c r="Q59" s="123"/>
      <c r="R59" s="38">
        <v>23860</v>
      </c>
      <c r="S59" s="39">
        <v>0</v>
      </c>
      <c r="T59" s="33">
        <f>SUM(R59:S59)</f>
        <v>23860</v>
      </c>
      <c r="U59" s="40">
        <v>60638</v>
      </c>
      <c r="V59" s="40">
        <v>423</v>
      </c>
      <c r="W59" s="38">
        <v>368</v>
      </c>
      <c r="X59" s="46">
        <f>SUM(T59:V59)</f>
        <v>84921</v>
      </c>
    </row>
    <row r="60" spans="1:24" ht="7.5" customHeight="1" x14ac:dyDescent="0.15">
      <c r="A60" s="49"/>
      <c r="B60" s="151"/>
      <c r="C60" s="131"/>
      <c r="D60" s="133"/>
      <c r="E60" s="105" t="s">
        <v>130</v>
      </c>
      <c r="F60" s="31">
        <v>25611</v>
      </c>
      <c r="G60" s="32">
        <v>6</v>
      </c>
      <c r="H60" s="33">
        <f t="shared" si="25"/>
        <v>25617</v>
      </c>
      <c r="I60" s="34">
        <v>100971</v>
      </c>
      <c r="J60" s="34">
        <v>445</v>
      </c>
      <c r="K60" s="31">
        <v>1735</v>
      </c>
      <c r="L60" s="33">
        <f t="shared" si="26"/>
        <v>127033</v>
      </c>
      <c r="M60" s="17"/>
      <c r="N60" s="116"/>
      <c r="O60" s="132"/>
      <c r="P60" s="124" t="s">
        <v>10</v>
      </c>
      <c r="Q60" s="123"/>
      <c r="R60" s="38">
        <f>SUM(R58:R59)</f>
        <v>87957</v>
      </c>
      <c r="S60" s="39">
        <f>SUM(S58:S59)</f>
        <v>3</v>
      </c>
      <c r="T60" s="33">
        <f>SUM(R60:S60)</f>
        <v>87960</v>
      </c>
      <c r="U60" s="40">
        <f t="shared" ref="U60:W60" si="29">SUM(U58:U59)</f>
        <v>200713</v>
      </c>
      <c r="V60" s="40">
        <f t="shared" si="29"/>
        <v>1558</v>
      </c>
      <c r="W60" s="38">
        <f t="shared" si="29"/>
        <v>1521</v>
      </c>
      <c r="X60" s="46">
        <f>SUM(T60:V60)</f>
        <v>290231</v>
      </c>
    </row>
    <row r="61" spans="1:24" ht="7.5" customHeight="1" x14ac:dyDescent="0.15">
      <c r="A61" s="49"/>
      <c r="B61" s="151"/>
      <c r="C61" s="131"/>
      <c r="D61" s="133"/>
      <c r="E61" s="105" t="s">
        <v>10</v>
      </c>
      <c r="F61" s="47">
        <f>SUM(F59:F60)</f>
        <v>81923</v>
      </c>
      <c r="G61" s="32">
        <f>SUM(G59:G60)</f>
        <v>24</v>
      </c>
      <c r="H61" s="33">
        <f t="shared" si="25"/>
        <v>81947</v>
      </c>
      <c r="I61" s="31">
        <f>SUM(I59:I60)</f>
        <v>298646</v>
      </c>
      <c r="J61" s="31">
        <f>SUM(J59:J60)</f>
        <v>1671</v>
      </c>
      <c r="K61" s="31">
        <f>SUM(K59:K60)</f>
        <v>7379</v>
      </c>
      <c r="L61" s="33">
        <f t="shared" si="26"/>
        <v>382264</v>
      </c>
      <c r="M61" s="17"/>
      <c r="N61" s="116"/>
      <c r="O61" s="130" t="s">
        <v>131</v>
      </c>
      <c r="P61" s="124" t="s">
        <v>132</v>
      </c>
      <c r="Q61" s="123"/>
      <c r="R61" s="38">
        <v>136800</v>
      </c>
      <c r="S61" s="39">
        <v>33</v>
      </c>
      <c r="T61" s="33">
        <f>SUM(R61:S61)</f>
        <v>136833</v>
      </c>
      <c r="U61" s="40">
        <v>343570</v>
      </c>
      <c r="V61" s="40">
        <v>2388</v>
      </c>
      <c r="W61" s="38">
        <v>3647</v>
      </c>
      <c r="X61" s="46">
        <f>SUM(T61:V61)</f>
        <v>482791</v>
      </c>
    </row>
    <row r="62" spans="1:24" ht="7.5" customHeight="1" x14ac:dyDescent="0.15">
      <c r="A62" s="49"/>
      <c r="B62" s="151"/>
      <c r="C62" s="132"/>
      <c r="D62" s="125" t="s">
        <v>133</v>
      </c>
      <c r="E62" s="126"/>
      <c r="F62" s="31">
        <v>99633</v>
      </c>
      <c r="G62" s="32">
        <v>17</v>
      </c>
      <c r="H62" s="33">
        <f t="shared" si="25"/>
        <v>99650</v>
      </c>
      <c r="I62" s="34">
        <v>309860</v>
      </c>
      <c r="J62" s="34">
        <v>1576</v>
      </c>
      <c r="K62" s="31">
        <v>2960</v>
      </c>
      <c r="L62" s="33">
        <f t="shared" si="26"/>
        <v>411086</v>
      </c>
      <c r="M62" s="17"/>
      <c r="N62" s="116"/>
      <c r="O62" s="131"/>
      <c r="P62" s="124" t="s">
        <v>134</v>
      </c>
      <c r="Q62" s="123"/>
      <c r="R62" s="38">
        <v>57194</v>
      </c>
      <c r="S62" s="39">
        <v>12</v>
      </c>
      <c r="T62" s="33">
        <f>SUM(R62:S62)</f>
        <v>57206</v>
      </c>
      <c r="U62" s="40">
        <v>188196</v>
      </c>
      <c r="V62" s="40">
        <v>895</v>
      </c>
      <c r="W62" s="38">
        <v>1369</v>
      </c>
      <c r="X62" s="46">
        <f>SUM(T62:V62)</f>
        <v>246297</v>
      </c>
    </row>
    <row r="63" spans="1:24" ht="7.5" customHeight="1" x14ac:dyDescent="0.15">
      <c r="A63" s="49"/>
      <c r="B63" s="151"/>
      <c r="C63" s="130" t="s">
        <v>135</v>
      </c>
      <c r="D63" s="136" t="s">
        <v>136</v>
      </c>
      <c r="E63" s="104" t="s">
        <v>137</v>
      </c>
      <c r="F63" s="31">
        <v>97165</v>
      </c>
      <c r="G63" s="32">
        <v>15</v>
      </c>
      <c r="H63" s="33">
        <f t="shared" si="25"/>
        <v>97180</v>
      </c>
      <c r="I63" s="34">
        <v>277173</v>
      </c>
      <c r="J63" s="34">
        <v>1631</v>
      </c>
      <c r="K63" s="31">
        <v>5410</v>
      </c>
      <c r="L63" s="33">
        <f t="shared" si="26"/>
        <v>375984</v>
      </c>
      <c r="M63" s="17"/>
      <c r="N63" s="116"/>
      <c r="O63" s="132"/>
      <c r="P63" s="124" t="s">
        <v>10</v>
      </c>
      <c r="Q63" s="123"/>
      <c r="R63" s="31">
        <f>SUM(R61:R62)</f>
        <v>193994</v>
      </c>
      <c r="S63" s="32">
        <f>SUM(S61:S62)</f>
        <v>45</v>
      </c>
      <c r="T63" s="33">
        <f t="shared" si="12"/>
        <v>194039</v>
      </c>
      <c r="U63" s="34">
        <f t="shared" ref="U63:W63" si="30">SUM(U61:U62)</f>
        <v>531766</v>
      </c>
      <c r="V63" s="34">
        <f t="shared" si="30"/>
        <v>3283</v>
      </c>
      <c r="W63" s="31">
        <f t="shared" si="30"/>
        <v>5016</v>
      </c>
      <c r="X63" s="33">
        <f t="shared" si="1"/>
        <v>729088</v>
      </c>
    </row>
    <row r="64" spans="1:24" ht="7.5" customHeight="1" x14ac:dyDescent="0.15">
      <c r="A64" s="49"/>
      <c r="B64" s="151"/>
      <c r="C64" s="131"/>
      <c r="D64" s="137"/>
      <c r="E64" s="104" t="s">
        <v>138</v>
      </c>
      <c r="F64" s="31">
        <v>32479</v>
      </c>
      <c r="G64" s="32">
        <v>1</v>
      </c>
      <c r="H64" s="33">
        <f t="shared" si="25"/>
        <v>32480</v>
      </c>
      <c r="I64" s="34">
        <v>70108</v>
      </c>
      <c r="J64" s="34">
        <v>390</v>
      </c>
      <c r="K64" s="31">
        <v>1137</v>
      </c>
      <c r="L64" s="33">
        <f t="shared" si="26"/>
        <v>102978</v>
      </c>
      <c r="M64" s="17"/>
      <c r="N64" s="116"/>
      <c r="O64" s="130" t="s">
        <v>139</v>
      </c>
      <c r="P64" s="124" t="s">
        <v>123</v>
      </c>
      <c r="Q64" s="123"/>
      <c r="R64" s="31">
        <v>125880</v>
      </c>
      <c r="S64" s="32">
        <v>23</v>
      </c>
      <c r="T64" s="33">
        <f t="shared" si="12"/>
        <v>125903</v>
      </c>
      <c r="U64" s="34">
        <v>402023</v>
      </c>
      <c r="V64" s="34">
        <v>2390</v>
      </c>
      <c r="W64" s="31">
        <v>5982</v>
      </c>
      <c r="X64" s="46">
        <f t="shared" si="1"/>
        <v>530316</v>
      </c>
    </row>
    <row r="65" spans="1:24" ht="7.5" customHeight="1" x14ac:dyDescent="0.15">
      <c r="A65" s="49"/>
      <c r="B65" s="151"/>
      <c r="C65" s="131"/>
      <c r="D65" s="137"/>
      <c r="E65" s="105" t="s">
        <v>10</v>
      </c>
      <c r="F65" s="47">
        <f>SUM(F63:F64)</f>
        <v>129644</v>
      </c>
      <c r="G65" s="32">
        <f>SUM(G63:G64)</f>
        <v>16</v>
      </c>
      <c r="H65" s="33">
        <f t="shared" si="25"/>
        <v>129660</v>
      </c>
      <c r="I65" s="31">
        <f>SUM(I63:I64)</f>
        <v>347281</v>
      </c>
      <c r="J65" s="31">
        <f>SUM(J63:J64)</f>
        <v>2021</v>
      </c>
      <c r="K65" s="31">
        <f>SUM(K63:K64)</f>
        <v>6547</v>
      </c>
      <c r="L65" s="33">
        <f t="shared" si="26"/>
        <v>478962</v>
      </c>
      <c r="M65" s="17"/>
      <c r="N65" s="116"/>
      <c r="O65" s="132"/>
      <c r="P65" s="124" t="s">
        <v>140</v>
      </c>
      <c r="Q65" s="123"/>
      <c r="R65" s="31">
        <v>75275</v>
      </c>
      <c r="S65" s="32">
        <v>13</v>
      </c>
      <c r="T65" s="33">
        <f t="shared" si="12"/>
        <v>75288</v>
      </c>
      <c r="U65" s="34">
        <v>227092</v>
      </c>
      <c r="V65" s="34">
        <v>1205</v>
      </c>
      <c r="W65" s="31">
        <v>1822</v>
      </c>
      <c r="X65" s="33">
        <f t="shared" si="1"/>
        <v>303585</v>
      </c>
    </row>
    <row r="66" spans="1:24" ht="7.5" customHeight="1" x14ac:dyDescent="0.15">
      <c r="A66" s="49"/>
      <c r="B66" s="151"/>
      <c r="C66" s="131"/>
      <c r="D66" s="136" t="s">
        <v>141</v>
      </c>
      <c r="E66" s="105" t="s">
        <v>142</v>
      </c>
      <c r="F66" s="31">
        <v>23911</v>
      </c>
      <c r="G66" s="32">
        <v>2</v>
      </c>
      <c r="H66" s="33">
        <f t="shared" ref="H66:H72" si="31">SUM(F66:G66)</f>
        <v>23913</v>
      </c>
      <c r="I66" s="34">
        <v>86758</v>
      </c>
      <c r="J66" s="34">
        <v>533</v>
      </c>
      <c r="K66" s="31">
        <v>2245</v>
      </c>
      <c r="L66" s="33">
        <f t="shared" ref="L66:L72" si="32">SUM(H66:J66)</f>
        <v>111204</v>
      </c>
      <c r="M66" s="17"/>
      <c r="N66" s="116"/>
      <c r="O66" s="130" t="s">
        <v>143</v>
      </c>
      <c r="P66" s="124" t="s">
        <v>144</v>
      </c>
      <c r="Q66" s="123"/>
      <c r="R66" s="31">
        <v>106577</v>
      </c>
      <c r="S66" s="32">
        <v>12</v>
      </c>
      <c r="T66" s="33">
        <f t="shared" si="12"/>
        <v>106589</v>
      </c>
      <c r="U66" s="34">
        <v>298363</v>
      </c>
      <c r="V66" s="34">
        <v>1631</v>
      </c>
      <c r="W66" s="31">
        <v>2040</v>
      </c>
      <c r="X66" s="33">
        <f t="shared" si="1"/>
        <v>406583</v>
      </c>
    </row>
    <row r="67" spans="1:24" ht="7.5" customHeight="1" x14ac:dyDescent="0.15">
      <c r="A67" s="49"/>
      <c r="B67" s="151"/>
      <c r="C67" s="131"/>
      <c r="D67" s="142"/>
      <c r="E67" s="105" t="s">
        <v>145</v>
      </c>
      <c r="F67" s="31">
        <v>10133</v>
      </c>
      <c r="G67" s="32">
        <v>1</v>
      </c>
      <c r="H67" s="33">
        <f t="shared" si="31"/>
        <v>10134</v>
      </c>
      <c r="I67" s="34">
        <v>26400</v>
      </c>
      <c r="J67" s="34">
        <v>244</v>
      </c>
      <c r="K67" s="31">
        <v>1733</v>
      </c>
      <c r="L67" s="33">
        <f t="shared" si="32"/>
        <v>36778</v>
      </c>
      <c r="M67" s="17"/>
      <c r="N67" s="116"/>
      <c r="O67" s="131"/>
      <c r="P67" s="124" t="s">
        <v>146</v>
      </c>
      <c r="Q67" s="123"/>
      <c r="R67" s="38">
        <v>20268</v>
      </c>
      <c r="S67" s="39">
        <v>0</v>
      </c>
      <c r="T67" s="33">
        <f t="shared" si="12"/>
        <v>20268</v>
      </c>
      <c r="U67" s="40">
        <v>66160</v>
      </c>
      <c r="V67" s="40">
        <v>368</v>
      </c>
      <c r="W67" s="38">
        <v>562</v>
      </c>
      <c r="X67" s="33">
        <f t="shared" si="1"/>
        <v>86796</v>
      </c>
    </row>
    <row r="68" spans="1:24" ht="7.5" customHeight="1" x14ac:dyDescent="0.15">
      <c r="A68" s="49"/>
      <c r="B68" s="151"/>
      <c r="C68" s="131"/>
      <c r="D68" s="142"/>
      <c r="E68" s="105" t="s">
        <v>147</v>
      </c>
      <c r="F68" s="31">
        <v>15033</v>
      </c>
      <c r="G68" s="32">
        <v>0</v>
      </c>
      <c r="H68" s="33">
        <f t="shared" si="31"/>
        <v>15033</v>
      </c>
      <c r="I68" s="34">
        <v>51362</v>
      </c>
      <c r="J68" s="34">
        <v>464</v>
      </c>
      <c r="K68" s="31">
        <v>2140</v>
      </c>
      <c r="L68" s="33">
        <f t="shared" si="32"/>
        <v>66859</v>
      </c>
      <c r="M68" s="17"/>
      <c r="N68" s="116"/>
      <c r="O68" s="132"/>
      <c r="P68" s="124" t="s">
        <v>10</v>
      </c>
      <c r="Q68" s="123"/>
      <c r="R68" s="31">
        <f>SUM(R66:R67)</f>
        <v>126845</v>
      </c>
      <c r="S68" s="32">
        <f>SUM(S66:S67)</f>
        <v>12</v>
      </c>
      <c r="T68" s="33">
        <f t="shared" si="12"/>
        <v>126857</v>
      </c>
      <c r="U68" s="34">
        <f>SUM(U66:U67)</f>
        <v>364523</v>
      </c>
      <c r="V68" s="34">
        <f>SUM(V66:V67)</f>
        <v>1999</v>
      </c>
      <c r="W68" s="31">
        <f>SUM(W66:W67)</f>
        <v>2602</v>
      </c>
      <c r="X68" s="33">
        <f t="shared" si="1"/>
        <v>493379</v>
      </c>
    </row>
    <row r="69" spans="1:24" ht="7.5" customHeight="1" x14ac:dyDescent="0.15">
      <c r="A69" s="49"/>
      <c r="B69" s="151"/>
      <c r="C69" s="131"/>
      <c r="D69" s="143"/>
      <c r="E69" s="105" t="s">
        <v>10</v>
      </c>
      <c r="F69" s="47">
        <f>SUM(F66:F68)</f>
        <v>49077</v>
      </c>
      <c r="G69" s="32">
        <f>SUM(G66:G68)</f>
        <v>3</v>
      </c>
      <c r="H69" s="33">
        <f t="shared" si="31"/>
        <v>49080</v>
      </c>
      <c r="I69" s="31">
        <f t="shared" ref="I69:K69" si="33">SUM(I66:I68)</f>
        <v>164520</v>
      </c>
      <c r="J69" s="31">
        <f t="shared" si="33"/>
        <v>1241</v>
      </c>
      <c r="K69" s="31">
        <f t="shared" si="33"/>
        <v>6118</v>
      </c>
      <c r="L69" s="33">
        <f t="shared" si="32"/>
        <v>214841</v>
      </c>
      <c r="M69" s="17"/>
      <c r="N69" s="117"/>
      <c r="O69" s="112" t="s">
        <v>37</v>
      </c>
      <c r="P69" s="113"/>
      <c r="Q69" s="114"/>
      <c r="R69" s="41">
        <f>SUM(R57,R63:R65,R68,R60)</f>
        <v>683918</v>
      </c>
      <c r="S69" s="42">
        <f>SUM(S57,S63:S65,S68,S60)</f>
        <v>100</v>
      </c>
      <c r="T69" s="43">
        <f t="shared" si="12"/>
        <v>684018</v>
      </c>
      <c r="U69" s="41">
        <f t="shared" ref="U69:W69" si="34">SUM(U57,U63:U65,U68,U60)</f>
        <v>1892602</v>
      </c>
      <c r="V69" s="41">
        <f t="shared" si="34"/>
        <v>11390</v>
      </c>
      <c r="W69" s="41">
        <f t="shared" si="34"/>
        <v>18158</v>
      </c>
      <c r="X69" s="43">
        <f t="shared" si="1"/>
        <v>2588010</v>
      </c>
    </row>
    <row r="70" spans="1:24" ht="7.5" customHeight="1" x14ac:dyDescent="0.15">
      <c r="A70" s="49"/>
      <c r="B70" s="151"/>
      <c r="C70" s="131"/>
      <c r="D70" s="109" t="s">
        <v>148</v>
      </c>
      <c r="E70" s="105" t="s">
        <v>271</v>
      </c>
      <c r="F70" s="31">
        <v>76811</v>
      </c>
      <c r="G70" s="32">
        <v>6</v>
      </c>
      <c r="H70" s="33">
        <f t="shared" si="31"/>
        <v>76817</v>
      </c>
      <c r="I70" s="34">
        <v>176990</v>
      </c>
      <c r="J70" s="34">
        <v>1000</v>
      </c>
      <c r="K70" s="31">
        <v>1425</v>
      </c>
      <c r="L70" s="33">
        <f t="shared" si="32"/>
        <v>254807</v>
      </c>
      <c r="M70" s="17"/>
      <c r="N70" s="115" t="s">
        <v>150</v>
      </c>
      <c r="O70" s="118" t="s">
        <v>151</v>
      </c>
      <c r="P70" s="119"/>
      <c r="Q70" s="120"/>
      <c r="R70" s="38">
        <v>89139</v>
      </c>
      <c r="S70" s="39">
        <v>12</v>
      </c>
      <c r="T70" s="46">
        <f t="shared" si="12"/>
        <v>89151</v>
      </c>
      <c r="U70" s="40">
        <v>209750</v>
      </c>
      <c r="V70" s="40">
        <v>1120</v>
      </c>
      <c r="W70" s="38">
        <v>1790</v>
      </c>
      <c r="X70" s="46">
        <f t="shared" si="1"/>
        <v>300021</v>
      </c>
    </row>
    <row r="71" spans="1:24" ht="7.5" customHeight="1" x14ac:dyDescent="0.15">
      <c r="A71" s="49"/>
      <c r="B71" s="151"/>
      <c r="C71" s="131"/>
      <c r="D71" s="110"/>
      <c r="E71" s="105" t="s">
        <v>152</v>
      </c>
      <c r="F71" s="31">
        <v>20087</v>
      </c>
      <c r="G71" s="32">
        <v>0</v>
      </c>
      <c r="H71" s="33">
        <f t="shared" si="31"/>
        <v>20087</v>
      </c>
      <c r="I71" s="34">
        <v>58592</v>
      </c>
      <c r="J71" s="34">
        <v>324</v>
      </c>
      <c r="K71" s="31">
        <v>749</v>
      </c>
      <c r="L71" s="33">
        <f t="shared" si="32"/>
        <v>79003</v>
      </c>
      <c r="M71" s="11"/>
      <c r="N71" s="116"/>
      <c r="O71" s="144" t="s">
        <v>153</v>
      </c>
      <c r="P71" s="124" t="s">
        <v>154</v>
      </c>
      <c r="Q71" s="123"/>
      <c r="R71" s="31">
        <v>69979</v>
      </c>
      <c r="S71" s="32">
        <v>16</v>
      </c>
      <c r="T71" s="33">
        <f t="shared" si="12"/>
        <v>69995</v>
      </c>
      <c r="U71" s="34">
        <v>172494</v>
      </c>
      <c r="V71" s="34">
        <v>1110</v>
      </c>
      <c r="W71" s="31">
        <v>1408</v>
      </c>
      <c r="X71" s="33">
        <f t="shared" si="1"/>
        <v>243599</v>
      </c>
    </row>
    <row r="72" spans="1:24" ht="7.5" customHeight="1" x14ac:dyDescent="0.15">
      <c r="A72" s="49"/>
      <c r="B72" s="151"/>
      <c r="C72" s="131"/>
      <c r="D72" s="111"/>
      <c r="E72" s="105" t="s">
        <v>10</v>
      </c>
      <c r="F72" s="47">
        <f>SUM(F70:F71)</f>
        <v>96898</v>
      </c>
      <c r="G72" s="32">
        <f>SUM(G70:G71)</f>
        <v>6</v>
      </c>
      <c r="H72" s="33">
        <f t="shared" si="31"/>
        <v>96904</v>
      </c>
      <c r="I72" s="31">
        <f>SUM(I70:I71)</f>
        <v>235582</v>
      </c>
      <c r="J72" s="31">
        <f>SUM(J70:J71)</f>
        <v>1324</v>
      </c>
      <c r="K72" s="31">
        <f>SUM(K70:K71)</f>
        <v>2174</v>
      </c>
      <c r="L72" s="33">
        <f t="shared" si="32"/>
        <v>333810</v>
      </c>
      <c r="M72" s="11"/>
      <c r="N72" s="116"/>
      <c r="O72" s="131"/>
      <c r="P72" s="124" t="s">
        <v>155</v>
      </c>
      <c r="Q72" s="123"/>
      <c r="R72" s="38">
        <v>29586</v>
      </c>
      <c r="S72" s="39">
        <v>10</v>
      </c>
      <c r="T72" s="33">
        <f t="shared" si="12"/>
        <v>29596</v>
      </c>
      <c r="U72" s="40">
        <v>106257</v>
      </c>
      <c r="V72" s="40">
        <v>679</v>
      </c>
      <c r="W72" s="38">
        <v>1325</v>
      </c>
      <c r="X72" s="46">
        <f t="shared" ref="X72:X73" si="35">SUM(T72:V72)</f>
        <v>136532</v>
      </c>
    </row>
    <row r="73" spans="1:24" ht="7.5" customHeight="1" x14ac:dyDescent="0.15">
      <c r="A73" s="49"/>
      <c r="B73" s="151"/>
      <c r="C73" s="131"/>
      <c r="D73" s="136" t="s">
        <v>156</v>
      </c>
      <c r="E73" s="105" t="s">
        <v>156</v>
      </c>
      <c r="F73" s="31">
        <v>13887</v>
      </c>
      <c r="G73" s="32">
        <v>4</v>
      </c>
      <c r="H73" s="33">
        <f t="shared" si="25"/>
        <v>13891</v>
      </c>
      <c r="I73" s="34">
        <v>53197</v>
      </c>
      <c r="J73" s="34">
        <v>323</v>
      </c>
      <c r="K73" s="31">
        <v>1049</v>
      </c>
      <c r="L73" s="33">
        <f t="shared" si="26"/>
        <v>67411</v>
      </c>
      <c r="M73" s="11"/>
      <c r="N73" s="116"/>
      <c r="O73" s="132"/>
      <c r="P73" s="124" t="s">
        <v>10</v>
      </c>
      <c r="Q73" s="123"/>
      <c r="R73" s="38">
        <f>SUM(R71:R72)</f>
        <v>99565</v>
      </c>
      <c r="S73" s="39">
        <f>SUM(S71:S72)</f>
        <v>26</v>
      </c>
      <c r="T73" s="33">
        <f t="shared" si="12"/>
        <v>99591</v>
      </c>
      <c r="U73" s="40">
        <f t="shared" ref="U73:W73" si="36">SUM(U71:U72)</f>
        <v>278751</v>
      </c>
      <c r="V73" s="40">
        <f t="shared" si="36"/>
        <v>1789</v>
      </c>
      <c r="W73" s="38">
        <f t="shared" si="36"/>
        <v>2733</v>
      </c>
      <c r="X73" s="46">
        <f t="shared" si="35"/>
        <v>380131</v>
      </c>
    </row>
    <row r="74" spans="1:24" ht="7.5" customHeight="1" x14ac:dyDescent="0.15">
      <c r="A74" s="49"/>
      <c r="B74" s="151"/>
      <c r="C74" s="131"/>
      <c r="D74" s="142"/>
      <c r="E74" s="105" t="s">
        <v>157</v>
      </c>
      <c r="F74" s="31">
        <v>17644</v>
      </c>
      <c r="G74" s="32">
        <v>1</v>
      </c>
      <c r="H74" s="33">
        <f t="shared" si="25"/>
        <v>17645</v>
      </c>
      <c r="I74" s="34">
        <v>65206</v>
      </c>
      <c r="J74" s="34">
        <v>468</v>
      </c>
      <c r="K74" s="31">
        <v>1903</v>
      </c>
      <c r="L74" s="33">
        <f t="shared" si="26"/>
        <v>83319</v>
      </c>
      <c r="M74" s="11"/>
      <c r="N74" s="116"/>
      <c r="O74" s="121" t="s">
        <v>158</v>
      </c>
      <c r="P74" s="122"/>
      <c r="Q74" s="123"/>
      <c r="R74" s="31">
        <v>149194</v>
      </c>
      <c r="S74" s="32">
        <v>28</v>
      </c>
      <c r="T74" s="33">
        <f t="shared" si="12"/>
        <v>149222</v>
      </c>
      <c r="U74" s="34">
        <v>366894</v>
      </c>
      <c r="V74" s="34">
        <v>2679</v>
      </c>
      <c r="W74" s="31">
        <v>3475</v>
      </c>
      <c r="X74" s="33">
        <f t="shared" si="1"/>
        <v>518795</v>
      </c>
    </row>
    <row r="75" spans="1:24" ht="7.5" customHeight="1" x14ac:dyDescent="0.15">
      <c r="A75" s="49"/>
      <c r="B75" s="151"/>
      <c r="C75" s="131"/>
      <c r="D75" s="142"/>
      <c r="E75" s="105" t="s">
        <v>159</v>
      </c>
      <c r="F75" s="52">
        <v>12847</v>
      </c>
      <c r="G75" s="53">
        <v>2</v>
      </c>
      <c r="H75" s="33">
        <f t="shared" si="25"/>
        <v>12849</v>
      </c>
      <c r="I75" s="55">
        <v>42627</v>
      </c>
      <c r="J75" s="55">
        <v>424</v>
      </c>
      <c r="K75" s="52">
        <v>1964</v>
      </c>
      <c r="L75" s="33">
        <f t="shared" si="26"/>
        <v>55900</v>
      </c>
      <c r="M75" s="11"/>
      <c r="N75" s="116"/>
      <c r="O75" s="121" t="s">
        <v>160</v>
      </c>
      <c r="P75" s="122"/>
      <c r="Q75" s="123"/>
      <c r="R75" s="31">
        <v>96637</v>
      </c>
      <c r="S75" s="32">
        <v>23</v>
      </c>
      <c r="T75" s="33">
        <f t="shared" si="12"/>
        <v>96660</v>
      </c>
      <c r="U75" s="34">
        <v>202650</v>
      </c>
      <c r="V75" s="34">
        <v>1221</v>
      </c>
      <c r="W75" s="31">
        <v>1692</v>
      </c>
      <c r="X75" s="33">
        <f t="shared" si="1"/>
        <v>300531</v>
      </c>
    </row>
    <row r="76" spans="1:24" ht="7.5" customHeight="1" x14ac:dyDescent="0.15">
      <c r="A76" s="49"/>
      <c r="B76" s="151"/>
      <c r="C76" s="132"/>
      <c r="D76" s="143"/>
      <c r="E76" s="105" t="s">
        <v>10</v>
      </c>
      <c r="F76" s="47">
        <f>SUM(F73:F75)</f>
        <v>44378</v>
      </c>
      <c r="G76" s="32">
        <f>SUM(G73:G75)</f>
        <v>7</v>
      </c>
      <c r="H76" s="33">
        <f t="shared" si="25"/>
        <v>44385</v>
      </c>
      <c r="I76" s="31">
        <f t="shared" ref="I76:K76" si="37">SUM(I73:I75)</f>
        <v>161030</v>
      </c>
      <c r="J76" s="31">
        <f t="shared" si="37"/>
        <v>1215</v>
      </c>
      <c r="K76" s="31">
        <f t="shared" si="37"/>
        <v>4916</v>
      </c>
      <c r="L76" s="33">
        <f t="shared" si="26"/>
        <v>206630</v>
      </c>
      <c r="M76" s="11"/>
      <c r="N76" s="117"/>
      <c r="O76" s="112" t="s">
        <v>37</v>
      </c>
      <c r="P76" s="113"/>
      <c r="Q76" s="114"/>
      <c r="R76" s="41">
        <f>SUM(R73:R75,R70)</f>
        <v>434535</v>
      </c>
      <c r="S76" s="44">
        <f>SUM(S73:S75,S70)</f>
        <v>89</v>
      </c>
      <c r="T76" s="43">
        <f t="shared" si="12"/>
        <v>434624</v>
      </c>
      <c r="U76" s="45">
        <f t="shared" ref="U76:W76" si="38">SUM(U73:U75,U70)</f>
        <v>1058045</v>
      </c>
      <c r="V76" s="45">
        <f t="shared" si="38"/>
        <v>6809</v>
      </c>
      <c r="W76" s="41">
        <f t="shared" si="38"/>
        <v>9690</v>
      </c>
      <c r="X76" s="43">
        <f t="shared" si="1"/>
        <v>1499478</v>
      </c>
    </row>
    <row r="77" spans="1:24" ht="7.5" customHeight="1" x14ac:dyDescent="0.15">
      <c r="A77" s="49"/>
      <c r="B77" s="151"/>
      <c r="C77" s="130" t="s">
        <v>161</v>
      </c>
      <c r="D77" s="133" t="s">
        <v>162</v>
      </c>
      <c r="E77" s="105" t="s">
        <v>163</v>
      </c>
      <c r="F77" s="52">
        <v>41443</v>
      </c>
      <c r="G77" s="53">
        <v>15</v>
      </c>
      <c r="H77" s="54">
        <f>SUM(F77:G77)</f>
        <v>41458</v>
      </c>
      <c r="I77" s="55">
        <v>40829</v>
      </c>
      <c r="J77" s="55">
        <v>1503</v>
      </c>
      <c r="K77" s="52">
        <v>7266</v>
      </c>
      <c r="L77" s="54">
        <f>SUM(H77:J77)</f>
        <v>83790</v>
      </c>
      <c r="M77" s="11"/>
      <c r="N77" s="115" t="s">
        <v>164</v>
      </c>
      <c r="O77" s="134" t="s">
        <v>165</v>
      </c>
      <c r="P77" s="135" t="s">
        <v>166</v>
      </c>
      <c r="Q77" s="120"/>
      <c r="R77" s="18">
        <v>106146</v>
      </c>
      <c r="S77" s="19">
        <v>7</v>
      </c>
      <c r="T77" s="20">
        <f t="shared" si="12"/>
        <v>106153</v>
      </c>
      <c r="U77" s="21">
        <v>386322</v>
      </c>
      <c r="V77" s="21">
        <v>2440</v>
      </c>
      <c r="W77" s="18">
        <v>8868</v>
      </c>
      <c r="X77" s="20">
        <f t="shared" si="1"/>
        <v>494915</v>
      </c>
    </row>
    <row r="78" spans="1:24" ht="7.5" customHeight="1" x14ac:dyDescent="0.15">
      <c r="A78" s="49"/>
      <c r="B78" s="151"/>
      <c r="C78" s="131"/>
      <c r="D78" s="133"/>
      <c r="E78" s="105" t="s">
        <v>167</v>
      </c>
      <c r="F78" s="52">
        <v>12543</v>
      </c>
      <c r="G78" s="53">
        <v>4</v>
      </c>
      <c r="H78" s="54">
        <f>SUM(F78:G78)</f>
        <v>12547</v>
      </c>
      <c r="I78" s="55">
        <v>14989</v>
      </c>
      <c r="J78" s="55">
        <v>421</v>
      </c>
      <c r="K78" s="52">
        <v>1876</v>
      </c>
      <c r="L78" s="54">
        <f>SUM(H78:J78)</f>
        <v>27957</v>
      </c>
      <c r="M78" s="11"/>
      <c r="N78" s="116"/>
      <c r="O78" s="131"/>
      <c r="P78" s="124" t="s">
        <v>168</v>
      </c>
      <c r="Q78" s="123"/>
      <c r="R78" s="31">
        <v>79691</v>
      </c>
      <c r="S78" s="32">
        <v>8</v>
      </c>
      <c r="T78" s="33">
        <f t="shared" si="12"/>
        <v>79699</v>
      </c>
      <c r="U78" s="34">
        <v>286098</v>
      </c>
      <c r="V78" s="34">
        <v>1392</v>
      </c>
      <c r="W78" s="31">
        <v>3001</v>
      </c>
      <c r="X78" s="33">
        <f t="shared" ref="X78:X88" si="39">SUM(T78:V78)</f>
        <v>367189</v>
      </c>
    </row>
    <row r="79" spans="1:24" ht="7.5" customHeight="1" x14ac:dyDescent="0.15">
      <c r="A79" s="49"/>
      <c r="B79" s="151"/>
      <c r="C79" s="131"/>
      <c r="D79" s="133"/>
      <c r="E79" s="105" t="s">
        <v>10</v>
      </c>
      <c r="F79" s="47">
        <f>SUM(F77:F78)</f>
        <v>53986</v>
      </c>
      <c r="G79" s="32">
        <f>SUM(G77:G78)</f>
        <v>19</v>
      </c>
      <c r="H79" s="33">
        <f>SUM(F79:G79)</f>
        <v>54005</v>
      </c>
      <c r="I79" s="47">
        <f>SUM(I77:I78)</f>
        <v>55818</v>
      </c>
      <c r="J79" s="47">
        <f>SUM(J77:J78)</f>
        <v>1924</v>
      </c>
      <c r="K79" s="47">
        <f>SUM(K77:K78)</f>
        <v>9142</v>
      </c>
      <c r="L79" s="54">
        <f>SUM(H79:J79)</f>
        <v>111747</v>
      </c>
      <c r="M79" s="11"/>
      <c r="N79" s="116"/>
      <c r="O79" s="131"/>
      <c r="P79" s="124" t="s">
        <v>169</v>
      </c>
      <c r="Q79" s="123"/>
      <c r="R79" s="31">
        <v>91339</v>
      </c>
      <c r="S79" s="32">
        <v>6</v>
      </c>
      <c r="T79" s="33">
        <f t="shared" si="12"/>
        <v>91345</v>
      </c>
      <c r="U79" s="34">
        <v>248985</v>
      </c>
      <c r="V79" s="34">
        <v>1230</v>
      </c>
      <c r="W79" s="31">
        <v>1998</v>
      </c>
      <c r="X79" s="33">
        <f t="shared" si="39"/>
        <v>341560</v>
      </c>
    </row>
    <row r="80" spans="1:24" ht="7.5" customHeight="1" x14ac:dyDescent="0.15">
      <c r="A80" s="49"/>
      <c r="B80" s="151"/>
      <c r="C80" s="131"/>
      <c r="D80" s="136" t="s">
        <v>170</v>
      </c>
      <c r="E80" s="105" t="s">
        <v>170</v>
      </c>
      <c r="F80" s="31">
        <v>35195</v>
      </c>
      <c r="G80" s="32">
        <v>6</v>
      </c>
      <c r="H80" s="33">
        <f t="shared" si="25"/>
        <v>35201</v>
      </c>
      <c r="I80" s="34">
        <v>44956</v>
      </c>
      <c r="J80" s="34">
        <v>1132</v>
      </c>
      <c r="K80" s="31">
        <v>5489</v>
      </c>
      <c r="L80" s="33">
        <f t="shared" si="26"/>
        <v>81289</v>
      </c>
      <c r="M80" s="11"/>
      <c r="N80" s="116"/>
      <c r="O80" s="132"/>
      <c r="P80" s="124" t="s">
        <v>171</v>
      </c>
      <c r="Q80" s="123"/>
      <c r="R80" s="31">
        <v>43282</v>
      </c>
      <c r="S80" s="32">
        <v>4</v>
      </c>
      <c r="T80" s="33">
        <f t="shared" si="12"/>
        <v>43286</v>
      </c>
      <c r="U80" s="34">
        <v>125957</v>
      </c>
      <c r="V80" s="34">
        <v>523</v>
      </c>
      <c r="W80" s="31">
        <v>958</v>
      </c>
      <c r="X80" s="33">
        <f t="shared" si="39"/>
        <v>169766</v>
      </c>
    </row>
    <row r="81" spans="1:24" ht="7.5" customHeight="1" x14ac:dyDescent="0.15">
      <c r="A81" s="49"/>
      <c r="B81" s="151"/>
      <c r="C81" s="131"/>
      <c r="D81" s="142"/>
      <c r="E81" s="105" t="s">
        <v>172</v>
      </c>
      <c r="F81" s="52">
        <v>7523</v>
      </c>
      <c r="G81" s="53">
        <v>2</v>
      </c>
      <c r="H81" s="54">
        <f>SUM(F81:G81)</f>
        <v>7525</v>
      </c>
      <c r="I81" s="55">
        <v>9745</v>
      </c>
      <c r="J81" s="55">
        <v>252</v>
      </c>
      <c r="K81" s="52">
        <v>1090</v>
      </c>
      <c r="L81" s="54">
        <f>SUM(H81:J81)</f>
        <v>17522</v>
      </c>
      <c r="M81" s="11"/>
      <c r="N81" s="116"/>
      <c r="O81" s="121" t="s">
        <v>173</v>
      </c>
      <c r="P81" s="122"/>
      <c r="Q81" s="123"/>
      <c r="R81" s="31">
        <v>88931</v>
      </c>
      <c r="S81" s="32">
        <v>15</v>
      </c>
      <c r="T81" s="33">
        <f t="shared" si="12"/>
        <v>88946</v>
      </c>
      <c r="U81" s="34">
        <v>250383</v>
      </c>
      <c r="V81" s="34">
        <v>1346</v>
      </c>
      <c r="W81" s="31">
        <v>1524</v>
      </c>
      <c r="X81" s="33">
        <f t="shared" si="39"/>
        <v>340675</v>
      </c>
    </row>
    <row r="82" spans="1:24" ht="7.5" customHeight="1" x14ac:dyDescent="0.15">
      <c r="A82" s="49"/>
      <c r="B82" s="151"/>
      <c r="C82" s="131"/>
      <c r="D82" s="142"/>
      <c r="E82" s="105" t="s">
        <v>174</v>
      </c>
      <c r="F82" s="52">
        <v>10180</v>
      </c>
      <c r="G82" s="53">
        <v>3</v>
      </c>
      <c r="H82" s="54">
        <f>SUM(F82:G82)</f>
        <v>10183</v>
      </c>
      <c r="I82" s="55">
        <v>14039</v>
      </c>
      <c r="J82" s="55">
        <v>332</v>
      </c>
      <c r="K82" s="52">
        <v>1950</v>
      </c>
      <c r="L82" s="54">
        <f>SUM(H82:J82)</f>
        <v>24554</v>
      </c>
      <c r="M82" s="11"/>
      <c r="N82" s="116"/>
      <c r="O82" s="130" t="s">
        <v>175</v>
      </c>
      <c r="P82" s="124" t="s">
        <v>176</v>
      </c>
      <c r="Q82" s="123"/>
      <c r="R82" s="31">
        <v>82814</v>
      </c>
      <c r="S82" s="32">
        <v>8</v>
      </c>
      <c r="T82" s="33">
        <f t="shared" si="12"/>
        <v>82822</v>
      </c>
      <c r="U82" s="34">
        <v>238148</v>
      </c>
      <c r="V82" s="34">
        <v>1282</v>
      </c>
      <c r="W82" s="31">
        <v>2263</v>
      </c>
      <c r="X82" s="33">
        <f t="shared" si="39"/>
        <v>322252</v>
      </c>
    </row>
    <row r="83" spans="1:24" ht="7.5" customHeight="1" x14ac:dyDescent="0.15">
      <c r="A83" s="49"/>
      <c r="B83" s="151"/>
      <c r="C83" s="131"/>
      <c r="D83" s="143"/>
      <c r="E83" s="105" t="s">
        <v>10</v>
      </c>
      <c r="F83" s="47">
        <f>SUM(F80:F82)</f>
        <v>52898</v>
      </c>
      <c r="G83" s="32">
        <f>SUM(G80:G82)</f>
        <v>11</v>
      </c>
      <c r="H83" s="33">
        <f>SUM(F83:G83)</f>
        <v>52909</v>
      </c>
      <c r="I83" s="47">
        <f t="shared" ref="I83:K83" si="40">SUM(I80:I82)</f>
        <v>68740</v>
      </c>
      <c r="J83" s="47">
        <f t="shared" si="40"/>
        <v>1716</v>
      </c>
      <c r="K83" s="47">
        <f t="shared" si="40"/>
        <v>8529</v>
      </c>
      <c r="L83" s="54">
        <f>SUM(H83:J83)</f>
        <v>123365</v>
      </c>
      <c r="M83" s="11"/>
      <c r="N83" s="116"/>
      <c r="O83" s="131"/>
      <c r="P83" s="124" t="s">
        <v>177</v>
      </c>
      <c r="Q83" s="123"/>
      <c r="R83" s="31">
        <v>41333</v>
      </c>
      <c r="S83" s="32">
        <v>4</v>
      </c>
      <c r="T83" s="33">
        <f t="shared" si="12"/>
        <v>41337</v>
      </c>
      <c r="U83" s="34">
        <v>108980</v>
      </c>
      <c r="V83" s="34">
        <v>489</v>
      </c>
      <c r="W83" s="31">
        <v>824</v>
      </c>
      <c r="X83" s="33">
        <f t="shared" si="39"/>
        <v>150806</v>
      </c>
    </row>
    <row r="84" spans="1:24" ht="7.5" customHeight="1" x14ac:dyDescent="0.15">
      <c r="A84" s="49"/>
      <c r="B84" s="151"/>
      <c r="C84" s="131"/>
      <c r="D84" s="136" t="s">
        <v>178</v>
      </c>
      <c r="E84" s="104" t="s">
        <v>178</v>
      </c>
      <c r="F84" s="52">
        <v>46814</v>
      </c>
      <c r="G84" s="53">
        <v>9</v>
      </c>
      <c r="H84" s="54">
        <f>SUM(F84:G84)</f>
        <v>46823</v>
      </c>
      <c r="I84" s="55">
        <v>71346</v>
      </c>
      <c r="J84" s="55">
        <v>1674</v>
      </c>
      <c r="K84" s="52">
        <v>8700</v>
      </c>
      <c r="L84" s="54">
        <f>SUM(H84:J84)</f>
        <v>119843</v>
      </c>
      <c r="M84" s="11"/>
      <c r="N84" s="116"/>
      <c r="O84" s="132"/>
      <c r="P84" s="124" t="s">
        <v>179</v>
      </c>
      <c r="Q84" s="123"/>
      <c r="R84" s="31">
        <v>12382</v>
      </c>
      <c r="S84" s="32">
        <v>0</v>
      </c>
      <c r="T84" s="33">
        <f t="shared" si="12"/>
        <v>12382</v>
      </c>
      <c r="U84" s="34">
        <v>20525</v>
      </c>
      <c r="V84" s="34">
        <v>188</v>
      </c>
      <c r="W84" s="31">
        <v>142</v>
      </c>
      <c r="X84" s="33">
        <f t="shared" si="39"/>
        <v>33095</v>
      </c>
    </row>
    <row r="85" spans="1:24" ht="7.5" customHeight="1" x14ac:dyDescent="0.15">
      <c r="A85" s="49"/>
      <c r="B85" s="151"/>
      <c r="C85" s="131"/>
      <c r="D85" s="142"/>
      <c r="E85" s="105" t="s">
        <v>180</v>
      </c>
      <c r="F85" s="52">
        <v>7597</v>
      </c>
      <c r="G85" s="53">
        <v>0</v>
      </c>
      <c r="H85" s="54">
        <f>SUM(F85:G85)</f>
        <v>7597</v>
      </c>
      <c r="I85" s="55">
        <v>8106</v>
      </c>
      <c r="J85" s="55">
        <v>519</v>
      </c>
      <c r="K85" s="52">
        <v>1908</v>
      </c>
      <c r="L85" s="54">
        <f>SUM(H85:J85)</f>
        <v>16222</v>
      </c>
      <c r="M85" s="56"/>
      <c r="N85" s="116"/>
      <c r="O85" s="121" t="s">
        <v>181</v>
      </c>
      <c r="P85" s="122"/>
      <c r="Q85" s="123"/>
      <c r="R85" s="31">
        <v>183921</v>
      </c>
      <c r="S85" s="32">
        <v>13</v>
      </c>
      <c r="T85" s="33">
        <f t="shared" si="12"/>
        <v>183934</v>
      </c>
      <c r="U85" s="34">
        <v>480536</v>
      </c>
      <c r="V85" s="34">
        <v>3376</v>
      </c>
      <c r="W85" s="31">
        <v>3939</v>
      </c>
      <c r="X85" s="33">
        <f t="shared" si="39"/>
        <v>667846</v>
      </c>
    </row>
    <row r="86" spans="1:24" ht="7.5" customHeight="1" x14ac:dyDescent="0.15">
      <c r="A86" s="49"/>
      <c r="B86" s="151"/>
      <c r="C86" s="131"/>
      <c r="D86" s="142"/>
      <c r="E86" s="105" t="s">
        <v>182</v>
      </c>
      <c r="F86" s="31">
        <v>9563</v>
      </c>
      <c r="G86" s="32">
        <v>4</v>
      </c>
      <c r="H86" s="33">
        <f t="shared" si="25"/>
        <v>9567</v>
      </c>
      <c r="I86" s="34">
        <v>17877</v>
      </c>
      <c r="J86" s="34">
        <v>315</v>
      </c>
      <c r="K86" s="31">
        <v>1869</v>
      </c>
      <c r="L86" s="33">
        <f t="shared" si="26"/>
        <v>27759</v>
      </c>
      <c r="M86" s="56"/>
      <c r="N86" s="116"/>
      <c r="O86" s="121" t="s">
        <v>183</v>
      </c>
      <c r="P86" s="122"/>
      <c r="Q86" s="123"/>
      <c r="R86" s="31">
        <v>123848</v>
      </c>
      <c r="S86" s="32">
        <v>14</v>
      </c>
      <c r="T86" s="33">
        <f t="shared" si="12"/>
        <v>123862</v>
      </c>
      <c r="U86" s="57">
        <v>322149</v>
      </c>
      <c r="V86" s="57">
        <v>1783</v>
      </c>
      <c r="W86" s="31">
        <v>2466</v>
      </c>
      <c r="X86" s="33">
        <f t="shared" si="39"/>
        <v>447794</v>
      </c>
    </row>
    <row r="87" spans="1:24" ht="7.5" customHeight="1" x14ac:dyDescent="0.15">
      <c r="A87" s="58"/>
      <c r="B87" s="151"/>
      <c r="C87" s="131"/>
      <c r="D87" s="143"/>
      <c r="E87" s="105" t="s">
        <v>10</v>
      </c>
      <c r="F87" s="47">
        <f>SUM(F84:F86)</f>
        <v>63974</v>
      </c>
      <c r="G87" s="32">
        <f>SUM(G84:G86)</f>
        <v>13</v>
      </c>
      <c r="H87" s="33">
        <f t="shared" si="25"/>
        <v>63987</v>
      </c>
      <c r="I87" s="47">
        <f t="shared" ref="I87:K87" si="41">SUM(I84:I86)</f>
        <v>97329</v>
      </c>
      <c r="J87" s="47">
        <f t="shared" si="41"/>
        <v>2508</v>
      </c>
      <c r="K87" s="47">
        <f t="shared" si="41"/>
        <v>12477</v>
      </c>
      <c r="L87" s="33">
        <f t="shared" si="26"/>
        <v>163824</v>
      </c>
      <c r="M87" s="56"/>
      <c r="N87" s="116"/>
      <c r="O87" s="121" t="s">
        <v>184</v>
      </c>
      <c r="P87" s="122"/>
      <c r="Q87" s="123"/>
      <c r="R87" s="31">
        <v>143602</v>
      </c>
      <c r="S87" s="32">
        <v>7</v>
      </c>
      <c r="T87" s="33">
        <f t="shared" si="12"/>
        <v>143609</v>
      </c>
      <c r="U87" s="57">
        <v>324288</v>
      </c>
      <c r="V87" s="57">
        <v>1708</v>
      </c>
      <c r="W87" s="59">
        <v>2029</v>
      </c>
      <c r="X87" s="33">
        <f t="shared" si="39"/>
        <v>469605</v>
      </c>
    </row>
    <row r="88" spans="1:24" ht="7.5" customHeight="1" x14ac:dyDescent="0.15">
      <c r="A88" s="60"/>
      <c r="B88" s="151"/>
      <c r="C88" s="131"/>
      <c r="D88" s="125" t="s">
        <v>185</v>
      </c>
      <c r="E88" s="126"/>
      <c r="F88" s="31">
        <v>48080</v>
      </c>
      <c r="G88" s="32">
        <v>13</v>
      </c>
      <c r="H88" s="33">
        <f t="shared" si="25"/>
        <v>48093</v>
      </c>
      <c r="I88" s="34">
        <v>147793</v>
      </c>
      <c r="J88" s="34">
        <v>1104</v>
      </c>
      <c r="K88" s="31">
        <v>4049</v>
      </c>
      <c r="L88" s="33">
        <f t="shared" si="26"/>
        <v>196990</v>
      </c>
      <c r="M88" s="56"/>
      <c r="N88" s="116"/>
      <c r="O88" s="138" t="s">
        <v>186</v>
      </c>
      <c r="P88" s="124" t="s">
        <v>187</v>
      </c>
      <c r="Q88" s="123"/>
      <c r="R88" s="31">
        <v>193557</v>
      </c>
      <c r="S88" s="32">
        <v>12</v>
      </c>
      <c r="T88" s="33">
        <f t="shared" si="12"/>
        <v>193569</v>
      </c>
      <c r="U88" s="57">
        <v>437744</v>
      </c>
      <c r="V88" s="57">
        <v>2204</v>
      </c>
      <c r="W88" s="59">
        <v>3207</v>
      </c>
      <c r="X88" s="33">
        <f t="shared" si="39"/>
        <v>633517</v>
      </c>
    </row>
    <row r="89" spans="1:24" ht="7.5" customHeight="1" x14ac:dyDescent="0.15">
      <c r="A89" s="60"/>
      <c r="B89" s="151"/>
      <c r="C89" s="132"/>
      <c r="D89" s="125" t="s">
        <v>188</v>
      </c>
      <c r="E89" s="126"/>
      <c r="F89" s="31">
        <v>76250</v>
      </c>
      <c r="G89" s="32">
        <v>22</v>
      </c>
      <c r="H89" s="33">
        <f t="shared" si="25"/>
        <v>76272</v>
      </c>
      <c r="I89" s="34">
        <v>193731</v>
      </c>
      <c r="J89" s="34">
        <v>1952</v>
      </c>
      <c r="K89" s="31">
        <v>9228</v>
      </c>
      <c r="L89" s="33">
        <f t="shared" si="26"/>
        <v>271955</v>
      </c>
      <c r="N89" s="116"/>
      <c r="O89" s="139"/>
      <c r="P89" s="140" t="s">
        <v>189</v>
      </c>
      <c r="Q89" s="141"/>
      <c r="R89" s="31">
        <f t="shared" ref="R89:W89" si="42">SUM(R101:R102)</f>
        <v>24368</v>
      </c>
      <c r="S89" s="32">
        <f t="shared" si="42"/>
        <v>0</v>
      </c>
      <c r="T89" s="33">
        <f>SUM(T101:T102)</f>
        <v>24368</v>
      </c>
      <c r="U89" s="57">
        <f>SUM(U101:U102)</f>
        <v>35480</v>
      </c>
      <c r="V89" s="57">
        <f t="shared" si="42"/>
        <v>275</v>
      </c>
      <c r="W89" s="59">
        <f t="shared" si="42"/>
        <v>375</v>
      </c>
      <c r="X89" s="33">
        <f>SUM(T89:V89)</f>
        <v>60123</v>
      </c>
    </row>
    <row r="90" spans="1:24" ht="7.5" customHeight="1" x14ac:dyDescent="0.15">
      <c r="A90" s="60"/>
      <c r="B90" s="151"/>
      <c r="C90" s="108" t="s">
        <v>190</v>
      </c>
      <c r="D90" s="109" t="s">
        <v>190</v>
      </c>
      <c r="E90" s="104" t="s">
        <v>191</v>
      </c>
      <c r="F90" s="31">
        <v>111629</v>
      </c>
      <c r="G90" s="32">
        <v>27</v>
      </c>
      <c r="H90" s="33">
        <f t="shared" si="25"/>
        <v>111656</v>
      </c>
      <c r="I90" s="34">
        <v>273305</v>
      </c>
      <c r="J90" s="34">
        <v>3610</v>
      </c>
      <c r="K90" s="31">
        <v>13481</v>
      </c>
      <c r="L90" s="33">
        <f t="shared" si="26"/>
        <v>388571</v>
      </c>
      <c r="N90" s="117"/>
      <c r="O90" s="112" t="s">
        <v>37</v>
      </c>
      <c r="P90" s="113"/>
      <c r="Q90" s="114"/>
      <c r="R90" s="41">
        <f>SUM(R77:R89)</f>
        <v>1215214</v>
      </c>
      <c r="S90" s="44">
        <f>SUM(S77:S89)</f>
        <v>98</v>
      </c>
      <c r="T90" s="43">
        <f t="shared" ref="T90:T95" si="43">SUM(R90:S90)</f>
        <v>1215312</v>
      </c>
      <c r="U90" s="51">
        <f>SUM(U77:U89)</f>
        <v>3265595</v>
      </c>
      <c r="V90" s="51">
        <f>SUM(V77:V89)</f>
        <v>18236</v>
      </c>
      <c r="W90" s="42">
        <f>SUM(W77:W89)</f>
        <v>31594</v>
      </c>
      <c r="X90" s="43">
        <f t="shared" ref="X90:X95" si="44">SUM(T90:V90)</f>
        <v>4499143</v>
      </c>
    </row>
    <row r="91" spans="1:24" ht="7.5" customHeight="1" x14ac:dyDescent="0.15">
      <c r="B91" s="151"/>
      <c r="C91" s="108"/>
      <c r="D91" s="110"/>
      <c r="E91" s="104" t="s">
        <v>192</v>
      </c>
      <c r="F91" s="31">
        <v>28512</v>
      </c>
      <c r="G91" s="32">
        <v>6</v>
      </c>
      <c r="H91" s="33">
        <f t="shared" si="25"/>
        <v>28518</v>
      </c>
      <c r="I91" s="34">
        <v>55277</v>
      </c>
      <c r="J91" s="34">
        <v>943</v>
      </c>
      <c r="K91" s="31">
        <v>4817</v>
      </c>
      <c r="L91" s="33">
        <f t="shared" si="26"/>
        <v>84738</v>
      </c>
      <c r="N91" s="115" t="s">
        <v>193</v>
      </c>
      <c r="O91" s="118" t="s">
        <v>194</v>
      </c>
      <c r="P91" s="119"/>
      <c r="Q91" s="120"/>
      <c r="R91" s="18">
        <v>119413</v>
      </c>
      <c r="S91" s="19">
        <v>3</v>
      </c>
      <c r="T91" s="20">
        <f t="shared" si="43"/>
        <v>119416</v>
      </c>
      <c r="U91" s="62">
        <v>431263</v>
      </c>
      <c r="V91" s="21">
        <v>2489</v>
      </c>
      <c r="W91" s="18">
        <v>2674</v>
      </c>
      <c r="X91" s="20">
        <f t="shared" si="44"/>
        <v>553168</v>
      </c>
    </row>
    <row r="92" spans="1:24" ht="7.5" customHeight="1" x14ac:dyDescent="0.15">
      <c r="B92" s="151"/>
      <c r="C92" s="108"/>
      <c r="D92" s="111"/>
      <c r="E92" s="104" t="s">
        <v>10</v>
      </c>
      <c r="F92" s="31">
        <f>SUM(F90:F91)</f>
        <v>140141</v>
      </c>
      <c r="G92" s="32">
        <f>SUM(G90:G91)</f>
        <v>33</v>
      </c>
      <c r="H92" s="33">
        <f t="shared" si="25"/>
        <v>140174</v>
      </c>
      <c r="I92" s="34">
        <f>SUM(I90:I91)</f>
        <v>328582</v>
      </c>
      <c r="J92" s="34">
        <f>SUM(J90:J91)</f>
        <v>4553</v>
      </c>
      <c r="K92" s="31">
        <f>SUM(K90:K91)</f>
        <v>18298</v>
      </c>
      <c r="L92" s="33">
        <f t="shared" si="26"/>
        <v>473309</v>
      </c>
      <c r="N92" s="116"/>
      <c r="O92" s="121" t="s">
        <v>195</v>
      </c>
      <c r="P92" s="122"/>
      <c r="Q92" s="123"/>
      <c r="R92" s="31">
        <v>11618</v>
      </c>
      <c r="S92" s="32">
        <v>0</v>
      </c>
      <c r="T92" s="33">
        <f t="shared" si="43"/>
        <v>11618</v>
      </c>
      <c r="U92" s="34">
        <v>21962</v>
      </c>
      <c r="V92" s="34">
        <v>228</v>
      </c>
      <c r="W92" s="31">
        <v>136</v>
      </c>
      <c r="X92" s="33">
        <f t="shared" si="44"/>
        <v>33808</v>
      </c>
    </row>
    <row r="93" spans="1:24" ht="7.5" customHeight="1" x14ac:dyDescent="0.15">
      <c r="B93" s="151"/>
      <c r="C93" s="108"/>
      <c r="D93" s="124" t="s">
        <v>196</v>
      </c>
      <c r="E93" s="123"/>
      <c r="F93" s="31">
        <v>74928</v>
      </c>
      <c r="G93" s="32">
        <v>11</v>
      </c>
      <c r="H93" s="33">
        <f t="shared" si="25"/>
        <v>74939</v>
      </c>
      <c r="I93" s="34">
        <v>225741</v>
      </c>
      <c r="J93" s="34">
        <v>1619</v>
      </c>
      <c r="K93" s="31">
        <v>4490</v>
      </c>
      <c r="L93" s="33">
        <f t="shared" si="26"/>
        <v>302299</v>
      </c>
      <c r="N93" s="116"/>
      <c r="O93" s="121" t="s">
        <v>197</v>
      </c>
      <c r="P93" s="122"/>
      <c r="Q93" s="123"/>
      <c r="R93" s="31">
        <v>10946</v>
      </c>
      <c r="S93" s="32">
        <v>0</v>
      </c>
      <c r="T93" s="33">
        <f t="shared" si="43"/>
        <v>10946</v>
      </c>
      <c r="U93" s="34">
        <v>19748</v>
      </c>
      <c r="V93" s="34">
        <v>193</v>
      </c>
      <c r="W93" s="31">
        <v>200</v>
      </c>
      <c r="X93" s="33">
        <f t="shared" si="44"/>
        <v>30887</v>
      </c>
    </row>
    <row r="94" spans="1:24" ht="7.5" customHeight="1" x14ac:dyDescent="0.15">
      <c r="B94" s="151"/>
      <c r="C94" s="108"/>
      <c r="D94" s="124" t="s">
        <v>198</v>
      </c>
      <c r="E94" s="123"/>
      <c r="F94" s="31">
        <v>66223</v>
      </c>
      <c r="G94" s="32">
        <v>20</v>
      </c>
      <c r="H94" s="33">
        <f t="shared" si="25"/>
        <v>66243</v>
      </c>
      <c r="I94" s="34">
        <v>201991</v>
      </c>
      <c r="J94" s="34">
        <v>1558</v>
      </c>
      <c r="K94" s="31">
        <v>6343</v>
      </c>
      <c r="L94" s="33">
        <f t="shared" si="26"/>
        <v>269792</v>
      </c>
      <c r="N94" s="117"/>
      <c r="O94" s="112" t="s">
        <v>37</v>
      </c>
      <c r="P94" s="113"/>
      <c r="Q94" s="114"/>
      <c r="R94" s="41">
        <f>SUM(R91:R93)</f>
        <v>141977</v>
      </c>
      <c r="S94" s="44">
        <f>SUM(S91:S93)</f>
        <v>3</v>
      </c>
      <c r="T94" s="43">
        <f t="shared" si="43"/>
        <v>141980</v>
      </c>
      <c r="U94" s="45">
        <f>SUM(U91:U93)</f>
        <v>472973</v>
      </c>
      <c r="V94" s="45">
        <f>SUM(V91:V93)</f>
        <v>2910</v>
      </c>
      <c r="W94" s="41">
        <f>SUM(W91:W93)</f>
        <v>3010</v>
      </c>
      <c r="X94" s="43">
        <f t="shared" si="44"/>
        <v>617863</v>
      </c>
    </row>
    <row r="95" spans="1:24" ht="7.5" customHeight="1" x14ac:dyDescent="0.15">
      <c r="B95" s="151"/>
      <c r="C95" s="108" t="s">
        <v>199</v>
      </c>
      <c r="D95" s="125" t="s">
        <v>200</v>
      </c>
      <c r="E95" s="126"/>
      <c r="F95" s="31">
        <v>97768</v>
      </c>
      <c r="G95" s="32">
        <v>23</v>
      </c>
      <c r="H95" s="33">
        <f t="shared" si="25"/>
        <v>97791</v>
      </c>
      <c r="I95" s="34">
        <v>204565</v>
      </c>
      <c r="J95" s="34">
        <v>1484</v>
      </c>
      <c r="K95" s="31">
        <v>1946</v>
      </c>
      <c r="L95" s="33">
        <f t="shared" si="26"/>
        <v>303840</v>
      </c>
      <c r="N95" s="127" t="s">
        <v>201</v>
      </c>
      <c r="O95" s="128"/>
      <c r="P95" s="128"/>
      <c r="Q95" s="129"/>
      <c r="R95" s="63">
        <f>SUM(F40,F19,F98,R16,R42,R56,R69,R76,R90,R94)</f>
        <v>8368517</v>
      </c>
      <c r="S95" s="63">
        <f>SUM(G40,G19,G98,S16,S42,S56,S69,S76,S90,S94)</f>
        <v>1202</v>
      </c>
      <c r="T95" s="64">
        <f t="shared" si="43"/>
        <v>8369719</v>
      </c>
      <c r="U95" s="65">
        <f t="shared" ref="U95:W95" si="45">SUM(I40,I19,I98,U16,U42,U56,U69,U76,U90,U94)</f>
        <v>23226180</v>
      </c>
      <c r="V95" s="65">
        <f t="shared" si="45"/>
        <v>159894</v>
      </c>
      <c r="W95" s="66">
        <f t="shared" si="45"/>
        <v>347529</v>
      </c>
      <c r="X95" s="64">
        <f t="shared" si="44"/>
        <v>31755793</v>
      </c>
    </row>
    <row r="96" spans="1:24" ht="7.5" customHeight="1" x14ac:dyDescent="0.15">
      <c r="B96" s="151"/>
      <c r="C96" s="108"/>
      <c r="D96" s="125" t="s">
        <v>202</v>
      </c>
      <c r="E96" s="126"/>
      <c r="F96" s="31">
        <v>11420</v>
      </c>
      <c r="G96" s="32">
        <v>4</v>
      </c>
      <c r="H96" s="33">
        <f t="shared" si="25"/>
        <v>11424</v>
      </c>
      <c r="I96" s="34">
        <v>27364</v>
      </c>
      <c r="J96" s="34">
        <v>209</v>
      </c>
      <c r="K96" s="31">
        <v>142</v>
      </c>
      <c r="L96" s="33">
        <f t="shared" si="26"/>
        <v>38997</v>
      </c>
      <c r="N96" s="67"/>
      <c r="O96" s="67"/>
      <c r="P96" s="67"/>
      <c r="Q96" s="67"/>
      <c r="R96" s="56"/>
      <c r="S96" s="56"/>
      <c r="T96" s="56"/>
      <c r="U96" s="56"/>
      <c r="V96" s="56"/>
      <c r="W96" s="56"/>
      <c r="X96" s="56"/>
    </row>
    <row r="97" spans="2:24" ht="7.5" customHeight="1" x14ac:dyDescent="0.15">
      <c r="B97" s="151"/>
      <c r="C97" s="108"/>
      <c r="D97" s="125" t="s">
        <v>10</v>
      </c>
      <c r="E97" s="126"/>
      <c r="F97" s="47">
        <f>SUM(F95:F96)</f>
        <v>109188</v>
      </c>
      <c r="G97" s="32">
        <f>SUM(G95:G96)</f>
        <v>27</v>
      </c>
      <c r="H97" s="33">
        <f t="shared" si="25"/>
        <v>109215</v>
      </c>
      <c r="I97" s="31">
        <f>SUM(I95:I96)</f>
        <v>231929</v>
      </c>
      <c r="J97" s="31">
        <f>SUM(J95:J96)</f>
        <v>1693</v>
      </c>
      <c r="K97" s="31">
        <f>SUM(K95:K96)</f>
        <v>2088</v>
      </c>
      <c r="L97" s="33">
        <f t="shared" si="26"/>
        <v>342837</v>
      </c>
      <c r="N97" s="67"/>
      <c r="O97" s="67"/>
      <c r="P97" s="68"/>
      <c r="Q97" s="68"/>
      <c r="R97" s="69"/>
      <c r="S97" s="69"/>
      <c r="T97" s="69"/>
      <c r="U97" s="69"/>
      <c r="V97" s="69"/>
      <c r="W97" s="69"/>
      <c r="X97" s="69"/>
    </row>
    <row r="98" spans="2:24" ht="7.5" customHeight="1" x14ac:dyDescent="0.15">
      <c r="B98" s="152"/>
      <c r="C98" s="107" t="s">
        <v>37</v>
      </c>
      <c r="D98" s="107"/>
      <c r="E98" s="107"/>
      <c r="F98" s="50">
        <f>SUM(F41,F44,F47:F48,F52,F55,F58,F61:F62,F65,F69,F72,F76,F79,F83,F87:F89,F92:F94,F97)</f>
        <v>1942203</v>
      </c>
      <c r="G98" s="44">
        <f>SUM(G41,G44,G47:G48,G52,G55,G58,G61:G62,G65,G69,G72,G76,G79,G83,G87:G89,G92:G94,G97)</f>
        <v>341</v>
      </c>
      <c r="H98" s="43">
        <f t="shared" si="25"/>
        <v>1942544</v>
      </c>
      <c r="I98" s="41">
        <f t="shared" ref="I98:K98" si="46">SUM(I41,I44,I47:I48,I52,I55,I58,I61:I62,I65,I69,I72,I76,I79,I83,I87:I89,I92:I94,I97)</f>
        <v>5253468</v>
      </c>
      <c r="J98" s="41">
        <f t="shared" si="46"/>
        <v>40680</v>
      </c>
      <c r="K98" s="41">
        <f t="shared" si="46"/>
        <v>135321</v>
      </c>
      <c r="L98" s="43">
        <f t="shared" si="26"/>
        <v>7236692</v>
      </c>
      <c r="N98" s="67"/>
      <c r="O98" s="67"/>
      <c r="P98" s="68"/>
      <c r="Q98" s="68"/>
      <c r="R98" s="69"/>
      <c r="S98" s="69"/>
      <c r="T98" s="69"/>
      <c r="U98" s="69"/>
      <c r="V98" s="69"/>
      <c r="W98" s="69"/>
      <c r="X98" s="69"/>
    </row>
    <row r="99" spans="2:24" x14ac:dyDescent="0.15">
      <c r="B99" s="60"/>
      <c r="C99" s="60"/>
      <c r="D99" s="70"/>
      <c r="E99" s="70"/>
      <c r="F99" s="71"/>
      <c r="G99" s="71"/>
      <c r="H99" s="71"/>
      <c r="I99" s="71"/>
      <c r="J99" s="71"/>
      <c r="K99" s="71"/>
      <c r="L99" s="71"/>
      <c r="N99" s="67"/>
      <c r="O99" s="67"/>
      <c r="P99" s="68"/>
      <c r="Q99" s="68"/>
      <c r="R99" s="69"/>
      <c r="S99" s="69"/>
      <c r="T99" s="69"/>
      <c r="U99" s="69"/>
      <c r="V99" s="69"/>
      <c r="W99" s="69"/>
      <c r="X99" s="69"/>
    </row>
    <row r="100" spans="2:24" x14ac:dyDescent="0.15">
      <c r="B100" s="60"/>
      <c r="C100" s="60"/>
      <c r="D100" s="70"/>
      <c r="E100" s="70"/>
      <c r="F100" s="71"/>
      <c r="G100" s="71"/>
      <c r="H100" s="71"/>
      <c r="I100" s="71"/>
      <c r="J100" s="71"/>
      <c r="K100" s="71"/>
      <c r="L100" s="71"/>
      <c r="N100" s="67"/>
      <c r="O100" s="67"/>
      <c r="P100" s="68"/>
      <c r="Q100" s="68"/>
      <c r="R100" s="69"/>
      <c r="S100" s="69"/>
      <c r="T100" s="69"/>
      <c r="U100" s="69"/>
      <c r="V100" s="69"/>
      <c r="W100" s="69"/>
      <c r="X100" s="69"/>
    </row>
    <row r="101" spans="2:24" ht="19.5" hidden="1" x14ac:dyDescent="0.15">
      <c r="B101" s="60"/>
      <c r="C101" s="60"/>
      <c r="D101" s="70"/>
      <c r="E101" s="70"/>
      <c r="F101" s="71"/>
      <c r="G101" s="71"/>
      <c r="H101" s="71"/>
      <c r="I101" s="71"/>
      <c r="J101" s="71"/>
      <c r="K101" s="71"/>
      <c r="L101" s="71"/>
      <c r="N101" s="72" t="s">
        <v>203</v>
      </c>
      <c r="O101" s="73" t="s">
        <v>186</v>
      </c>
      <c r="P101" s="72" t="s">
        <v>204</v>
      </c>
      <c r="Q101" s="106" t="s">
        <v>186</v>
      </c>
      <c r="R101" s="75">
        <v>728</v>
      </c>
      <c r="S101" s="75">
        <v>0</v>
      </c>
      <c r="T101" s="75">
        <f>SUM(R101:S101)</f>
        <v>728</v>
      </c>
      <c r="U101" s="75">
        <v>324</v>
      </c>
      <c r="V101" s="75">
        <v>3</v>
      </c>
      <c r="W101" s="75">
        <v>14</v>
      </c>
      <c r="X101" s="75">
        <f t="shared" ref="X101:X102" si="47">SUM(T101:V101)</f>
        <v>1055</v>
      </c>
    </row>
    <row r="102" spans="2:24" hidden="1" x14ac:dyDescent="0.15">
      <c r="B102" s="60"/>
      <c r="C102" s="60"/>
      <c r="D102" s="70"/>
      <c r="E102" s="70"/>
      <c r="F102" s="71"/>
      <c r="G102" s="71"/>
      <c r="H102" s="71"/>
      <c r="I102" s="71"/>
      <c r="J102" s="71"/>
      <c r="K102" s="71"/>
      <c r="L102" s="71"/>
      <c r="N102" s="72"/>
      <c r="O102" s="73"/>
      <c r="P102" s="72"/>
      <c r="Q102" s="106" t="s">
        <v>205</v>
      </c>
      <c r="R102" s="75">
        <v>23640</v>
      </c>
      <c r="S102" s="75">
        <v>0</v>
      </c>
      <c r="T102" s="75">
        <f>SUM(R102:S102)</f>
        <v>23640</v>
      </c>
      <c r="U102" s="75">
        <v>35156</v>
      </c>
      <c r="V102" s="75">
        <v>272</v>
      </c>
      <c r="W102" s="75">
        <v>361</v>
      </c>
      <c r="X102" s="75">
        <f t="shared" si="47"/>
        <v>59068</v>
      </c>
    </row>
    <row r="103" spans="2:24" x14ac:dyDescent="0.15">
      <c r="B103" s="60"/>
      <c r="C103" s="60"/>
      <c r="D103" s="70"/>
      <c r="E103" s="70"/>
      <c r="F103" s="71"/>
      <c r="G103" s="71"/>
      <c r="H103" s="71"/>
      <c r="I103" s="71"/>
      <c r="J103" s="71"/>
      <c r="K103" s="71"/>
      <c r="L103" s="71"/>
      <c r="P103" s="61"/>
      <c r="Q103" s="61"/>
      <c r="R103" s="5"/>
      <c r="S103" s="5"/>
      <c r="T103" s="5"/>
      <c r="U103" s="5"/>
    </row>
  </sheetData>
  <mergeCells count="183">
    <mergeCell ref="C95:C97"/>
    <mergeCell ref="D95:E95"/>
    <mergeCell ref="N95:Q95"/>
    <mergeCell ref="D96:E96"/>
    <mergeCell ref="D97:E97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O74:Q74"/>
    <mergeCell ref="O75:Q75"/>
    <mergeCell ref="O76:Q76"/>
    <mergeCell ref="C77:C89"/>
    <mergeCell ref="D77:D79"/>
    <mergeCell ref="N77:N90"/>
    <mergeCell ref="O77:O80"/>
    <mergeCell ref="P77:Q77"/>
    <mergeCell ref="P78:Q78"/>
    <mergeCell ref="P79:Q79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C63:C76"/>
    <mergeCell ref="D63:D65"/>
    <mergeCell ref="P63:Q63"/>
    <mergeCell ref="O64:O65"/>
    <mergeCell ref="P64:Q64"/>
    <mergeCell ref="P65:Q65"/>
    <mergeCell ref="D66:D69"/>
    <mergeCell ref="O66:O68"/>
    <mergeCell ref="P66:Q66"/>
    <mergeCell ref="P67:Q6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P38:Q38"/>
    <mergeCell ref="D39:E39"/>
    <mergeCell ref="P39:Q39"/>
    <mergeCell ref="C40:E40"/>
    <mergeCell ref="P40:Q40"/>
    <mergeCell ref="B41:B98"/>
    <mergeCell ref="C41:C44"/>
    <mergeCell ref="D41:E41"/>
    <mergeCell ref="P41:Q41"/>
    <mergeCell ref="D42:D44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D25:E25"/>
    <mergeCell ref="D26:E26"/>
    <mergeCell ref="D27:E27"/>
    <mergeCell ref="O27:O36"/>
    <mergeCell ref="P27:Q27"/>
    <mergeCell ref="C28:C30"/>
    <mergeCell ref="D28:E28"/>
    <mergeCell ref="P28:Q28"/>
    <mergeCell ref="D29:E29"/>
    <mergeCell ref="P29:P32"/>
    <mergeCell ref="B20:B40"/>
    <mergeCell ref="C20:C23"/>
    <mergeCell ref="D20:D22"/>
    <mergeCell ref="P20:Q20"/>
    <mergeCell ref="O21:O26"/>
    <mergeCell ref="P21:Q21"/>
    <mergeCell ref="P22:Q22"/>
    <mergeCell ref="D23:E23"/>
    <mergeCell ref="P23:P26"/>
    <mergeCell ref="C24:C27"/>
    <mergeCell ref="O16:Q16"/>
    <mergeCell ref="D17:E17"/>
    <mergeCell ref="N17:N42"/>
    <mergeCell ref="O17:Q17"/>
    <mergeCell ref="D18:E18"/>
    <mergeCell ref="O18:O20"/>
    <mergeCell ref="P18:Q18"/>
    <mergeCell ref="C19:E19"/>
    <mergeCell ref="P19:Q19"/>
    <mergeCell ref="D24:E24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</mergeCells>
  <phoneticPr fontId="2"/>
  <printOptions horizontalCentered="1"/>
  <pageMargins left="0" right="0" top="0.19685039370078741" bottom="0.19685039370078741" header="0" footer="0"/>
  <pageSetup paperSize="9" scale="84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/>
  </sheetViews>
  <sheetFormatPr defaultRowHeight="11.25" x14ac:dyDescent="0.15"/>
  <cols>
    <col min="1" max="1" width="0.25" style="61" hidden="1" customWidth="1"/>
    <col min="2" max="2" width="2.75" style="61" customWidth="1"/>
    <col min="3" max="3" width="3.125" style="61" customWidth="1"/>
    <col min="4" max="4" width="3.125" style="76" customWidth="1"/>
    <col min="5" max="5" width="6.625" style="76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61" customWidth="1"/>
    <col min="15" max="15" width="3.125" style="61" customWidth="1"/>
    <col min="16" max="16" width="3.125" style="76" customWidth="1"/>
    <col min="17" max="17" width="6.625" style="76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206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58" t="s">
        <v>2</v>
      </c>
      <c r="G4" s="159"/>
      <c r="H4" s="160"/>
      <c r="I4" s="161" t="s">
        <v>3</v>
      </c>
      <c r="J4" s="162" t="s">
        <v>4</v>
      </c>
      <c r="K4" s="158" t="s">
        <v>5</v>
      </c>
      <c r="L4" s="163"/>
      <c r="M4" s="17"/>
      <c r="N4" s="115" t="s">
        <v>6</v>
      </c>
      <c r="O4" s="134" t="s">
        <v>7</v>
      </c>
      <c r="P4" s="154" t="s">
        <v>6</v>
      </c>
      <c r="Q4" s="155"/>
      <c r="R4" s="18">
        <v>111268</v>
      </c>
      <c r="S4" s="19">
        <v>4</v>
      </c>
      <c r="T4" s="20">
        <f t="shared" ref="T4:T15" si="0">SUM(R4:S4)</f>
        <v>111272</v>
      </c>
      <c r="U4" s="21">
        <v>382964</v>
      </c>
      <c r="V4" s="21">
        <v>2229</v>
      </c>
      <c r="W4" s="18">
        <v>2603</v>
      </c>
      <c r="X4" s="20">
        <f t="shared" ref="X4:X77" si="1">SUM(T4:V4)</f>
        <v>496465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61"/>
      <c r="J5" s="162"/>
      <c r="K5" s="26" t="s">
        <v>11</v>
      </c>
      <c r="L5" s="29"/>
      <c r="M5" s="17"/>
      <c r="N5" s="116"/>
      <c r="O5" s="131"/>
      <c r="P5" s="136" t="s">
        <v>12</v>
      </c>
      <c r="Q5" s="36" t="s">
        <v>13</v>
      </c>
      <c r="R5" s="31">
        <v>63174</v>
      </c>
      <c r="S5" s="32">
        <v>4</v>
      </c>
      <c r="T5" s="33">
        <f t="shared" si="0"/>
        <v>63178</v>
      </c>
      <c r="U5" s="34">
        <v>169981</v>
      </c>
      <c r="V5" s="34">
        <v>1145</v>
      </c>
      <c r="W5" s="31">
        <v>1055</v>
      </c>
      <c r="X5" s="33">
        <f t="shared" si="1"/>
        <v>234304</v>
      </c>
    </row>
    <row r="6" spans="1:24" s="22" customFormat="1" ht="7.5" customHeight="1" x14ac:dyDescent="0.15">
      <c r="A6" s="13"/>
      <c r="B6" s="115" t="s">
        <v>14</v>
      </c>
      <c r="C6" s="118" t="s">
        <v>15</v>
      </c>
      <c r="D6" s="119"/>
      <c r="E6" s="120"/>
      <c r="F6" s="18">
        <v>91695</v>
      </c>
      <c r="G6" s="19">
        <v>9</v>
      </c>
      <c r="H6" s="20">
        <f t="shared" ref="H6:H51" si="2">SUM(F6:G6)</f>
        <v>91704</v>
      </c>
      <c r="I6" s="21">
        <v>405663</v>
      </c>
      <c r="J6" s="21">
        <v>3625</v>
      </c>
      <c r="K6" s="18">
        <v>11406</v>
      </c>
      <c r="L6" s="20">
        <f t="shared" ref="L6:L51" si="3">SUM(H6:J6)</f>
        <v>500992</v>
      </c>
      <c r="M6" s="17"/>
      <c r="N6" s="116"/>
      <c r="O6" s="131"/>
      <c r="P6" s="142"/>
      <c r="Q6" s="37" t="s">
        <v>16</v>
      </c>
      <c r="R6" s="31">
        <v>31651</v>
      </c>
      <c r="S6" s="32">
        <v>2</v>
      </c>
      <c r="T6" s="33">
        <f t="shared" si="0"/>
        <v>31653</v>
      </c>
      <c r="U6" s="34">
        <v>78410</v>
      </c>
      <c r="V6" s="34">
        <v>347</v>
      </c>
      <c r="W6" s="31">
        <v>501</v>
      </c>
      <c r="X6" s="33">
        <f t="shared" si="1"/>
        <v>110410</v>
      </c>
    </row>
    <row r="7" spans="1:24" s="22" customFormat="1" ht="7.5" customHeight="1" x14ac:dyDescent="0.15">
      <c r="A7" s="13"/>
      <c r="B7" s="116"/>
      <c r="C7" s="121" t="s">
        <v>17</v>
      </c>
      <c r="D7" s="122"/>
      <c r="E7" s="123"/>
      <c r="F7" s="31">
        <v>28595</v>
      </c>
      <c r="G7" s="32">
        <v>2</v>
      </c>
      <c r="H7" s="33">
        <f t="shared" si="2"/>
        <v>28597</v>
      </c>
      <c r="I7" s="34">
        <v>96657</v>
      </c>
      <c r="J7" s="34">
        <v>533</v>
      </c>
      <c r="K7" s="31">
        <v>1064</v>
      </c>
      <c r="L7" s="33">
        <f t="shared" si="3"/>
        <v>125787</v>
      </c>
      <c r="M7" s="17"/>
      <c r="N7" s="116"/>
      <c r="O7" s="132"/>
      <c r="P7" s="143"/>
      <c r="Q7" s="37" t="s">
        <v>10</v>
      </c>
      <c r="R7" s="31">
        <f>SUM(R5:R6)</f>
        <v>94825</v>
      </c>
      <c r="S7" s="32">
        <f>SUM(S5:S6)</f>
        <v>6</v>
      </c>
      <c r="T7" s="33">
        <f t="shared" si="0"/>
        <v>94831</v>
      </c>
      <c r="U7" s="34">
        <f t="shared" ref="U7:W7" si="4">SUM(U5:U6)</f>
        <v>248391</v>
      </c>
      <c r="V7" s="34">
        <f t="shared" si="4"/>
        <v>1492</v>
      </c>
      <c r="W7" s="31">
        <f t="shared" si="4"/>
        <v>1556</v>
      </c>
      <c r="X7" s="33">
        <f t="shared" si="1"/>
        <v>344714</v>
      </c>
    </row>
    <row r="8" spans="1:24" s="22" customFormat="1" ht="7.5" customHeight="1" x14ac:dyDescent="0.15">
      <c r="A8" s="13"/>
      <c r="B8" s="116"/>
      <c r="C8" s="121" t="s">
        <v>18</v>
      </c>
      <c r="D8" s="122"/>
      <c r="E8" s="123"/>
      <c r="F8" s="31">
        <v>41572</v>
      </c>
      <c r="G8" s="32">
        <v>4</v>
      </c>
      <c r="H8" s="33">
        <f t="shared" si="2"/>
        <v>41576</v>
      </c>
      <c r="I8" s="34">
        <v>123551</v>
      </c>
      <c r="J8" s="34">
        <v>861</v>
      </c>
      <c r="K8" s="31">
        <v>1693</v>
      </c>
      <c r="L8" s="33">
        <f t="shared" si="3"/>
        <v>165988</v>
      </c>
      <c r="M8" s="17"/>
      <c r="N8" s="116"/>
      <c r="O8" s="156" t="s">
        <v>19</v>
      </c>
      <c r="P8" s="125"/>
      <c r="Q8" s="126"/>
      <c r="R8" s="31">
        <v>83989</v>
      </c>
      <c r="S8" s="32">
        <v>9</v>
      </c>
      <c r="T8" s="33">
        <f t="shared" si="0"/>
        <v>83998</v>
      </c>
      <c r="U8" s="34">
        <v>290393</v>
      </c>
      <c r="V8" s="34">
        <v>1281</v>
      </c>
      <c r="W8" s="31">
        <v>2028</v>
      </c>
      <c r="X8" s="33">
        <f t="shared" si="1"/>
        <v>375672</v>
      </c>
    </row>
    <row r="9" spans="1:24" s="22" customFormat="1" ht="7.5" customHeight="1" x14ac:dyDescent="0.15">
      <c r="A9" s="13"/>
      <c r="B9" s="116"/>
      <c r="C9" s="130" t="s">
        <v>20</v>
      </c>
      <c r="D9" s="124" t="s">
        <v>21</v>
      </c>
      <c r="E9" s="123"/>
      <c r="F9" s="31">
        <v>21902</v>
      </c>
      <c r="G9" s="32">
        <v>2</v>
      </c>
      <c r="H9" s="33">
        <f t="shared" si="2"/>
        <v>21904</v>
      </c>
      <c r="I9" s="34">
        <v>56862</v>
      </c>
      <c r="J9" s="34">
        <v>309</v>
      </c>
      <c r="K9" s="31">
        <v>568</v>
      </c>
      <c r="L9" s="33">
        <f t="shared" si="3"/>
        <v>79075</v>
      </c>
      <c r="M9" s="17"/>
      <c r="N9" s="116"/>
      <c r="O9" s="108" t="s">
        <v>22</v>
      </c>
      <c r="P9" s="125" t="s">
        <v>23</v>
      </c>
      <c r="Q9" s="126"/>
      <c r="R9" s="31">
        <v>54793</v>
      </c>
      <c r="S9" s="32">
        <v>5</v>
      </c>
      <c r="T9" s="33">
        <f t="shared" si="0"/>
        <v>54798</v>
      </c>
      <c r="U9" s="34">
        <v>152271</v>
      </c>
      <c r="V9" s="34">
        <v>786</v>
      </c>
      <c r="W9" s="31">
        <v>1052</v>
      </c>
      <c r="X9" s="33">
        <f t="shared" si="1"/>
        <v>207855</v>
      </c>
    </row>
    <row r="10" spans="1:24" s="22" customFormat="1" ht="7.5" customHeight="1" x14ac:dyDescent="0.15">
      <c r="A10" s="13"/>
      <c r="B10" s="116"/>
      <c r="C10" s="131"/>
      <c r="D10" s="125" t="s">
        <v>24</v>
      </c>
      <c r="E10" s="126"/>
      <c r="F10" s="31">
        <v>6299</v>
      </c>
      <c r="G10" s="32">
        <v>1</v>
      </c>
      <c r="H10" s="33">
        <f>SUM(F10:G10)</f>
        <v>6300</v>
      </c>
      <c r="I10" s="34">
        <v>37155</v>
      </c>
      <c r="J10" s="34">
        <v>188</v>
      </c>
      <c r="K10" s="31">
        <v>408</v>
      </c>
      <c r="L10" s="33">
        <f>SUM(H10:J10)</f>
        <v>43643</v>
      </c>
      <c r="M10" s="17"/>
      <c r="N10" s="116"/>
      <c r="O10" s="108"/>
      <c r="P10" s="125" t="s">
        <v>25</v>
      </c>
      <c r="Q10" s="126"/>
      <c r="R10" s="31">
        <v>28043</v>
      </c>
      <c r="S10" s="32">
        <v>10</v>
      </c>
      <c r="T10" s="33">
        <f t="shared" si="0"/>
        <v>28053</v>
      </c>
      <c r="U10" s="31">
        <v>127818</v>
      </c>
      <c r="V10" s="31">
        <v>765</v>
      </c>
      <c r="W10" s="31">
        <v>1550</v>
      </c>
      <c r="X10" s="33">
        <f t="shared" si="1"/>
        <v>156636</v>
      </c>
    </row>
    <row r="11" spans="1:24" s="22" customFormat="1" ht="7.5" customHeight="1" x14ac:dyDescent="0.15">
      <c r="A11" s="13"/>
      <c r="B11" s="116"/>
      <c r="C11" s="132"/>
      <c r="D11" s="125" t="s">
        <v>10</v>
      </c>
      <c r="E11" s="126"/>
      <c r="F11" s="31">
        <f>SUM(F9:F10)</f>
        <v>28201</v>
      </c>
      <c r="G11" s="32">
        <f>SUM(G9:G10)</f>
        <v>3</v>
      </c>
      <c r="H11" s="33">
        <f>SUM(F11:G11)</f>
        <v>28204</v>
      </c>
      <c r="I11" s="34">
        <f t="shared" ref="I11:K11" si="5">SUM(I9:I10)</f>
        <v>94017</v>
      </c>
      <c r="J11" s="34">
        <f t="shared" si="5"/>
        <v>497</v>
      </c>
      <c r="K11" s="31">
        <f t="shared" si="5"/>
        <v>976</v>
      </c>
      <c r="L11" s="33">
        <f>SUM(H11:J11)</f>
        <v>122718</v>
      </c>
      <c r="M11" s="17"/>
      <c r="N11" s="116"/>
      <c r="O11" s="108"/>
      <c r="P11" s="125" t="s">
        <v>10</v>
      </c>
      <c r="Q11" s="126"/>
      <c r="R11" s="31">
        <f>SUM(R9:R10)</f>
        <v>82836</v>
      </c>
      <c r="S11" s="32">
        <f>SUM(S9:S10)</f>
        <v>15</v>
      </c>
      <c r="T11" s="33">
        <f t="shared" si="0"/>
        <v>82851</v>
      </c>
      <c r="U11" s="34">
        <f t="shared" ref="U11:W11" si="6">SUM(U9:U10)</f>
        <v>280089</v>
      </c>
      <c r="V11" s="34">
        <f t="shared" si="6"/>
        <v>1551</v>
      </c>
      <c r="W11" s="31">
        <f t="shared" si="6"/>
        <v>2602</v>
      </c>
      <c r="X11" s="33">
        <f t="shared" si="1"/>
        <v>364491</v>
      </c>
    </row>
    <row r="12" spans="1:24" s="22" customFormat="1" ht="7.5" customHeight="1" x14ac:dyDescent="0.15">
      <c r="A12" s="13"/>
      <c r="B12" s="116"/>
      <c r="C12" s="144" t="s">
        <v>26</v>
      </c>
      <c r="D12" s="124" t="s">
        <v>27</v>
      </c>
      <c r="E12" s="123"/>
      <c r="F12" s="31">
        <v>16069</v>
      </c>
      <c r="G12" s="32">
        <v>1</v>
      </c>
      <c r="H12" s="33">
        <f t="shared" si="2"/>
        <v>16070</v>
      </c>
      <c r="I12" s="34">
        <v>58595</v>
      </c>
      <c r="J12" s="34">
        <v>297</v>
      </c>
      <c r="K12" s="31">
        <v>624</v>
      </c>
      <c r="L12" s="33">
        <f t="shared" si="3"/>
        <v>74962</v>
      </c>
      <c r="M12" s="17"/>
      <c r="N12" s="116"/>
      <c r="O12" s="108" t="s">
        <v>28</v>
      </c>
      <c r="P12" s="125" t="s">
        <v>29</v>
      </c>
      <c r="Q12" s="126"/>
      <c r="R12" s="31">
        <v>151393</v>
      </c>
      <c r="S12" s="32">
        <v>30</v>
      </c>
      <c r="T12" s="33">
        <f t="shared" si="0"/>
        <v>151423</v>
      </c>
      <c r="U12" s="34">
        <v>293382</v>
      </c>
      <c r="V12" s="34">
        <v>2075</v>
      </c>
      <c r="W12" s="31">
        <v>2547</v>
      </c>
      <c r="X12" s="33">
        <f t="shared" si="1"/>
        <v>446880</v>
      </c>
    </row>
    <row r="13" spans="1:24" s="22" customFormat="1" ht="7.5" customHeight="1" x14ac:dyDescent="0.15">
      <c r="A13" s="13"/>
      <c r="B13" s="116"/>
      <c r="C13" s="164"/>
      <c r="D13" s="124" t="s">
        <v>30</v>
      </c>
      <c r="E13" s="123"/>
      <c r="F13" s="31">
        <v>5633</v>
      </c>
      <c r="G13" s="32">
        <v>0</v>
      </c>
      <c r="H13" s="33">
        <f t="shared" si="2"/>
        <v>5633</v>
      </c>
      <c r="I13" s="34">
        <v>10328</v>
      </c>
      <c r="J13" s="34">
        <v>75</v>
      </c>
      <c r="K13" s="31">
        <v>132</v>
      </c>
      <c r="L13" s="33">
        <f t="shared" si="3"/>
        <v>16036</v>
      </c>
      <c r="M13" s="17"/>
      <c r="N13" s="116"/>
      <c r="O13" s="108"/>
      <c r="P13" s="133" t="s">
        <v>31</v>
      </c>
      <c r="Q13" s="37" t="s">
        <v>32</v>
      </c>
      <c r="R13" s="38">
        <v>125534</v>
      </c>
      <c r="S13" s="39">
        <v>21</v>
      </c>
      <c r="T13" s="33">
        <f t="shared" si="0"/>
        <v>125555</v>
      </c>
      <c r="U13" s="40">
        <v>244322</v>
      </c>
      <c r="V13" s="40">
        <v>1696</v>
      </c>
      <c r="W13" s="38">
        <v>2313</v>
      </c>
      <c r="X13" s="33">
        <f t="shared" si="1"/>
        <v>371573</v>
      </c>
    </row>
    <row r="14" spans="1:24" s="22" customFormat="1" ht="7.5" customHeight="1" x14ac:dyDescent="0.15">
      <c r="A14" s="13"/>
      <c r="B14" s="116"/>
      <c r="C14" s="165"/>
      <c r="D14" s="125" t="s">
        <v>10</v>
      </c>
      <c r="E14" s="126"/>
      <c r="F14" s="31">
        <f>SUM(F12:F13)</f>
        <v>21702</v>
      </c>
      <c r="G14" s="32">
        <f>SUM(G12:G13)</f>
        <v>1</v>
      </c>
      <c r="H14" s="33">
        <f t="shared" si="2"/>
        <v>21703</v>
      </c>
      <c r="I14" s="34">
        <f t="shared" ref="I14:K14" si="7">SUM(I12:I13)</f>
        <v>68923</v>
      </c>
      <c r="J14" s="34">
        <f t="shared" si="7"/>
        <v>372</v>
      </c>
      <c r="K14" s="31">
        <f t="shared" si="7"/>
        <v>756</v>
      </c>
      <c r="L14" s="33">
        <f t="shared" si="3"/>
        <v>90998</v>
      </c>
      <c r="M14" s="17"/>
      <c r="N14" s="116"/>
      <c r="O14" s="108"/>
      <c r="P14" s="153"/>
      <c r="Q14" s="37" t="s">
        <v>33</v>
      </c>
      <c r="R14" s="38">
        <v>25777</v>
      </c>
      <c r="S14" s="39">
        <v>7</v>
      </c>
      <c r="T14" s="33">
        <f t="shared" si="0"/>
        <v>25784</v>
      </c>
      <c r="U14" s="40">
        <v>58300</v>
      </c>
      <c r="V14" s="40">
        <v>376</v>
      </c>
      <c r="W14" s="38">
        <v>509</v>
      </c>
      <c r="X14" s="33">
        <f t="shared" si="1"/>
        <v>84460</v>
      </c>
    </row>
    <row r="15" spans="1:24" s="22" customFormat="1" ht="7.5" customHeight="1" x14ac:dyDescent="0.15">
      <c r="A15" s="13"/>
      <c r="B15" s="116"/>
      <c r="C15" s="121" t="s">
        <v>34</v>
      </c>
      <c r="D15" s="122"/>
      <c r="E15" s="123"/>
      <c r="F15" s="31">
        <v>26720</v>
      </c>
      <c r="G15" s="32">
        <v>3</v>
      </c>
      <c r="H15" s="33">
        <f t="shared" si="2"/>
        <v>26723</v>
      </c>
      <c r="I15" s="34">
        <v>79378</v>
      </c>
      <c r="J15" s="34">
        <v>403</v>
      </c>
      <c r="K15" s="31">
        <v>928</v>
      </c>
      <c r="L15" s="33">
        <f t="shared" si="3"/>
        <v>106504</v>
      </c>
      <c r="M15" s="17"/>
      <c r="N15" s="116"/>
      <c r="O15" s="108"/>
      <c r="P15" s="153"/>
      <c r="Q15" s="37" t="s">
        <v>10</v>
      </c>
      <c r="R15" s="31">
        <f>SUM(R13:R14)</f>
        <v>151311</v>
      </c>
      <c r="S15" s="32">
        <f>SUM(S13:S14)</f>
        <v>28</v>
      </c>
      <c r="T15" s="33">
        <f t="shared" si="0"/>
        <v>151339</v>
      </c>
      <c r="U15" s="34">
        <f>SUM(U13:U14)</f>
        <v>302622</v>
      </c>
      <c r="V15" s="34">
        <f t="shared" ref="V15:W15" si="8">SUM(V13:V14)</f>
        <v>2072</v>
      </c>
      <c r="W15" s="31">
        <f t="shared" si="8"/>
        <v>2822</v>
      </c>
      <c r="X15" s="33">
        <f t="shared" si="1"/>
        <v>456033</v>
      </c>
    </row>
    <row r="16" spans="1:24" s="22" customFormat="1" ht="7.5" customHeight="1" x14ac:dyDescent="0.15">
      <c r="A16" s="13"/>
      <c r="B16" s="116"/>
      <c r="C16" s="144" t="s">
        <v>35</v>
      </c>
      <c r="D16" s="124" t="s">
        <v>36</v>
      </c>
      <c r="E16" s="123"/>
      <c r="F16" s="31">
        <v>22025</v>
      </c>
      <c r="G16" s="32">
        <v>3</v>
      </c>
      <c r="H16" s="33">
        <f t="shared" si="2"/>
        <v>22028</v>
      </c>
      <c r="I16" s="34">
        <v>59266</v>
      </c>
      <c r="J16" s="34">
        <v>377</v>
      </c>
      <c r="K16" s="31">
        <v>643</v>
      </c>
      <c r="L16" s="33">
        <f t="shared" si="3"/>
        <v>81671</v>
      </c>
      <c r="M16" s="17"/>
      <c r="N16" s="117"/>
      <c r="O16" s="112" t="s">
        <v>37</v>
      </c>
      <c r="P16" s="113"/>
      <c r="Q16" s="114"/>
      <c r="R16" s="41">
        <f>SUM(R4,R11:R12,R15,R7:R8)</f>
        <v>675622</v>
      </c>
      <c r="S16" s="42">
        <f>SUM(S4,S11:S12,S15,S7:S8)</f>
        <v>92</v>
      </c>
      <c r="T16" s="43">
        <f t="shared" ref="T16" si="9">SUM(R16:S16)</f>
        <v>675714</v>
      </c>
      <c r="U16" s="41">
        <f t="shared" ref="U16:W16" si="10">SUM(U4,U11:U12,U15,U7:U8)</f>
        <v>1797841</v>
      </c>
      <c r="V16" s="41">
        <f t="shared" si="10"/>
        <v>10700</v>
      </c>
      <c r="W16" s="41">
        <f t="shared" si="10"/>
        <v>14158</v>
      </c>
      <c r="X16" s="43">
        <f t="shared" ref="X16" si="11">SUM(T16:V16)</f>
        <v>2484255</v>
      </c>
    </row>
    <row r="17" spans="1:24" s="22" customFormat="1" ht="7.5" customHeight="1" x14ac:dyDescent="0.15">
      <c r="A17" s="13"/>
      <c r="B17" s="116"/>
      <c r="C17" s="164"/>
      <c r="D17" s="124" t="s">
        <v>30</v>
      </c>
      <c r="E17" s="123"/>
      <c r="F17" s="31">
        <v>2826</v>
      </c>
      <c r="G17" s="32">
        <v>0</v>
      </c>
      <c r="H17" s="33">
        <f t="shared" si="2"/>
        <v>2826</v>
      </c>
      <c r="I17" s="34">
        <v>4297</v>
      </c>
      <c r="J17" s="34">
        <v>40</v>
      </c>
      <c r="K17" s="31">
        <v>52</v>
      </c>
      <c r="L17" s="33">
        <f t="shared" si="3"/>
        <v>7163</v>
      </c>
      <c r="M17" s="17"/>
      <c r="N17" s="115" t="s">
        <v>38</v>
      </c>
      <c r="O17" s="118" t="s">
        <v>39</v>
      </c>
      <c r="P17" s="119"/>
      <c r="Q17" s="120"/>
      <c r="R17" s="31">
        <v>78674</v>
      </c>
      <c r="S17" s="32">
        <v>4</v>
      </c>
      <c r="T17" s="33">
        <f t="shared" ref="T17:T88" si="12">SUM(R17:S17)</f>
        <v>78678</v>
      </c>
      <c r="U17" s="34">
        <v>210475</v>
      </c>
      <c r="V17" s="34">
        <v>1187</v>
      </c>
      <c r="W17" s="31">
        <v>1359</v>
      </c>
      <c r="X17" s="33">
        <f t="shared" si="1"/>
        <v>290340</v>
      </c>
    </row>
    <row r="18" spans="1:24" s="22" customFormat="1" ht="7.5" customHeight="1" x14ac:dyDescent="0.15">
      <c r="A18" s="13"/>
      <c r="B18" s="116"/>
      <c r="C18" s="165"/>
      <c r="D18" s="125" t="s">
        <v>10</v>
      </c>
      <c r="E18" s="126"/>
      <c r="F18" s="31">
        <f>SUM(F16:F17)</f>
        <v>24851</v>
      </c>
      <c r="G18" s="32">
        <f>SUM(G16:G17)</f>
        <v>3</v>
      </c>
      <c r="H18" s="33">
        <f t="shared" si="2"/>
        <v>24854</v>
      </c>
      <c r="I18" s="34">
        <f t="shared" ref="I18:K18" si="13">SUM(I16:I17)</f>
        <v>63563</v>
      </c>
      <c r="J18" s="34">
        <f t="shared" si="13"/>
        <v>417</v>
      </c>
      <c r="K18" s="31">
        <f t="shared" si="13"/>
        <v>695</v>
      </c>
      <c r="L18" s="33">
        <f t="shared" si="3"/>
        <v>88834</v>
      </c>
      <c r="M18" s="17"/>
      <c r="N18" s="116"/>
      <c r="O18" s="130" t="s">
        <v>40</v>
      </c>
      <c r="P18" s="124" t="s">
        <v>41</v>
      </c>
      <c r="Q18" s="123"/>
      <c r="R18" s="31">
        <v>149262</v>
      </c>
      <c r="S18" s="32">
        <v>28</v>
      </c>
      <c r="T18" s="33">
        <f t="shared" si="12"/>
        <v>149290</v>
      </c>
      <c r="U18" s="34">
        <v>471285</v>
      </c>
      <c r="V18" s="34">
        <v>2468</v>
      </c>
      <c r="W18" s="31">
        <v>3829</v>
      </c>
      <c r="X18" s="33">
        <f t="shared" si="1"/>
        <v>623043</v>
      </c>
    </row>
    <row r="19" spans="1:24" s="22" customFormat="1" ht="7.5" customHeight="1" x14ac:dyDescent="0.15">
      <c r="A19" s="13"/>
      <c r="B19" s="117"/>
      <c r="C19" s="112" t="s">
        <v>37</v>
      </c>
      <c r="D19" s="113"/>
      <c r="E19" s="114"/>
      <c r="F19" s="41">
        <f>SUM(F6:F8,F11,F14:F15,F18)</f>
        <v>263336</v>
      </c>
      <c r="G19" s="44">
        <f>SUM(G6:G8,G11,G14:G15,G18)</f>
        <v>25</v>
      </c>
      <c r="H19" s="43">
        <f t="shared" si="2"/>
        <v>263361</v>
      </c>
      <c r="I19" s="45">
        <f t="shared" ref="I19:K19" si="14">SUM(I6:I8,I11,I14:I15,I18)</f>
        <v>931752</v>
      </c>
      <c r="J19" s="45">
        <f t="shared" si="14"/>
        <v>6708</v>
      </c>
      <c r="K19" s="41">
        <f t="shared" si="14"/>
        <v>17518</v>
      </c>
      <c r="L19" s="43">
        <f t="shared" si="3"/>
        <v>1201821</v>
      </c>
      <c r="M19" s="17"/>
      <c r="N19" s="116"/>
      <c r="O19" s="131"/>
      <c r="P19" s="124" t="s">
        <v>42</v>
      </c>
      <c r="Q19" s="123"/>
      <c r="R19" s="31">
        <v>22501</v>
      </c>
      <c r="S19" s="32">
        <v>6</v>
      </c>
      <c r="T19" s="33">
        <f t="shared" si="12"/>
        <v>22507</v>
      </c>
      <c r="U19" s="34">
        <v>39362</v>
      </c>
      <c r="V19" s="34">
        <v>297</v>
      </c>
      <c r="W19" s="31">
        <v>279</v>
      </c>
      <c r="X19" s="33">
        <f t="shared" si="1"/>
        <v>62166</v>
      </c>
    </row>
    <row r="20" spans="1:24" s="22" customFormat="1" ht="7.5" customHeight="1" x14ac:dyDescent="0.15">
      <c r="A20" s="13"/>
      <c r="B20" s="115" t="s">
        <v>43</v>
      </c>
      <c r="C20" s="134" t="s">
        <v>44</v>
      </c>
      <c r="D20" s="133" t="s">
        <v>45</v>
      </c>
      <c r="E20" s="37" t="s">
        <v>46</v>
      </c>
      <c r="F20" s="31">
        <v>65931</v>
      </c>
      <c r="G20" s="32">
        <v>3</v>
      </c>
      <c r="H20" s="33">
        <f t="shared" si="2"/>
        <v>65934</v>
      </c>
      <c r="I20" s="34">
        <v>161170</v>
      </c>
      <c r="J20" s="34">
        <v>1228</v>
      </c>
      <c r="K20" s="31">
        <v>1370</v>
      </c>
      <c r="L20" s="33">
        <f t="shared" si="3"/>
        <v>228332</v>
      </c>
      <c r="M20" s="17"/>
      <c r="N20" s="116"/>
      <c r="O20" s="132"/>
      <c r="P20" s="124" t="s">
        <v>10</v>
      </c>
      <c r="Q20" s="123"/>
      <c r="R20" s="31">
        <f>SUM(R18:R19)</f>
        <v>171763</v>
      </c>
      <c r="S20" s="32">
        <f>SUM(S18:S19)</f>
        <v>34</v>
      </c>
      <c r="T20" s="33">
        <f t="shared" si="12"/>
        <v>171797</v>
      </c>
      <c r="U20" s="34">
        <f t="shared" ref="U20:W20" si="15">SUM(U18:U19)</f>
        <v>510647</v>
      </c>
      <c r="V20" s="34">
        <f t="shared" si="15"/>
        <v>2765</v>
      </c>
      <c r="W20" s="31">
        <f t="shared" si="15"/>
        <v>4108</v>
      </c>
      <c r="X20" s="33">
        <f t="shared" si="1"/>
        <v>685209</v>
      </c>
    </row>
    <row r="21" spans="1:24" s="22" customFormat="1" ht="7.5" customHeight="1" x14ac:dyDescent="0.15">
      <c r="A21" s="13"/>
      <c r="B21" s="116"/>
      <c r="C21" s="131"/>
      <c r="D21" s="153"/>
      <c r="E21" s="37" t="s">
        <v>47</v>
      </c>
      <c r="F21" s="31">
        <v>17444</v>
      </c>
      <c r="G21" s="32">
        <v>0</v>
      </c>
      <c r="H21" s="33">
        <f t="shared" si="2"/>
        <v>17444</v>
      </c>
      <c r="I21" s="34">
        <v>44998</v>
      </c>
      <c r="J21" s="34">
        <v>311</v>
      </c>
      <c r="K21" s="31">
        <v>320</v>
      </c>
      <c r="L21" s="33">
        <f t="shared" si="3"/>
        <v>62753</v>
      </c>
      <c r="M21" s="17"/>
      <c r="N21" s="116"/>
      <c r="O21" s="130" t="s">
        <v>48</v>
      </c>
      <c r="P21" s="124" t="s">
        <v>49</v>
      </c>
      <c r="Q21" s="123"/>
      <c r="R21" s="31">
        <v>75383</v>
      </c>
      <c r="S21" s="32">
        <v>15</v>
      </c>
      <c r="T21" s="33">
        <f t="shared" si="12"/>
        <v>75398</v>
      </c>
      <c r="U21" s="34">
        <v>266783</v>
      </c>
      <c r="V21" s="34">
        <v>1273</v>
      </c>
      <c r="W21" s="31">
        <v>2267</v>
      </c>
      <c r="X21" s="33">
        <f t="shared" si="1"/>
        <v>343454</v>
      </c>
    </row>
    <row r="22" spans="1:24" s="22" customFormat="1" ht="7.5" customHeight="1" x14ac:dyDescent="0.15">
      <c r="A22" s="13"/>
      <c r="B22" s="116"/>
      <c r="C22" s="131"/>
      <c r="D22" s="153"/>
      <c r="E22" s="37" t="s">
        <v>10</v>
      </c>
      <c r="F22" s="31">
        <f>SUM(F20:F21)</f>
        <v>83375</v>
      </c>
      <c r="G22" s="32">
        <f>SUM(G20:G21)</f>
        <v>3</v>
      </c>
      <c r="H22" s="33">
        <f t="shared" si="2"/>
        <v>83378</v>
      </c>
      <c r="I22" s="34">
        <f t="shared" ref="I22:K22" si="16">SUM(I20:I21)</f>
        <v>206168</v>
      </c>
      <c r="J22" s="34">
        <f t="shared" si="16"/>
        <v>1539</v>
      </c>
      <c r="K22" s="31">
        <f t="shared" si="16"/>
        <v>1690</v>
      </c>
      <c r="L22" s="33">
        <f t="shared" si="3"/>
        <v>291085</v>
      </c>
      <c r="M22" s="17"/>
      <c r="N22" s="116"/>
      <c r="O22" s="131"/>
      <c r="P22" s="124" t="s">
        <v>50</v>
      </c>
      <c r="Q22" s="123"/>
      <c r="R22" s="38">
        <v>102041</v>
      </c>
      <c r="S22" s="39">
        <v>17</v>
      </c>
      <c r="T22" s="46">
        <f t="shared" si="12"/>
        <v>102058</v>
      </c>
      <c r="U22" s="40">
        <v>363749</v>
      </c>
      <c r="V22" s="40">
        <v>1355</v>
      </c>
      <c r="W22" s="38">
        <v>3120</v>
      </c>
      <c r="X22" s="46">
        <f t="shared" si="1"/>
        <v>467162</v>
      </c>
    </row>
    <row r="23" spans="1:24" s="22" customFormat="1" ht="7.5" customHeight="1" x14ac:dyDescent="0.15">
      <c r="A23" s="13"/>
      <c r="B23" s="116"/>
      <c r="C23" s="132"/>
      <c r="D23" s="124" t="s">
        <v>51</v>
      </c>
      <c r="E23" s="123"/>
      <c r="F23" s="31">
        <v>50900</v>
      </c>
      <c r="G23" s="32">
        <v>0</v>
      </c>
      <c r="H23" s="33">
        <f t="shared" si="2"/>
        <v>50900</v>
      </c>
      <c r="I23" s="34">
        <v>119011</v>
      </c>
      <c r="J23" s="34">
        <v>848</v>
      </c>
      <c r="K23" s="31">
        <v>886</v>
      </c>
      <c r="L23" s="33">
        <f t="shared" si="3"/>
        <v>170759</v>
      </c>
      <c r="M23" s="17"/>
      <c r="N23" s="116"/>
      <c r="O23" s="131"/>
      <c r="P23" s="136" t="s">
        <v>52</v>
      </c>
      <c r="Q23" s="37" t="s">
        <v>52</v>
      </c>
      <c r="R23" s="38">
        <v>17295</v>
      </c>
      <c r="S23" s="39">
        <v>1</v>
      </c>
      <c r="T23" s="46">
        <f t="shared" si="12"/>
        <v>17296</v>
      </c>
      <c r="U23" s="40">
        <v>60313</v>
      </c>
      <c r="V23" s="40">
        <v>345</v>
      </c>
      <c r="W23" s="38">
        <v>711</v>
      </c>
      <c r="X23" s="46">
        <f t="shared" si="1"/>
        <v>77954</v>
      </c>
    </row>
    <row r="24" spans="1:24" s="22" customFormat="1" ht="7.5" customHeight="1" x14ac:dyDescent="0.15">
      <c r="A24" s="13"/>
      <c r="B24" s="116"/>
      <c r="C24" s="108" t="s">
        <v>53</v>
      </c>
      <c r="D24" s="145" t="s">
        <v>54</v>
      </c>
      <c r="E24" s="146"/>
      <c r="F24" s="31">
        <v>76275</v>
      </c>
      <c r="G24" s="32">
        <v>9</v>
      </c>
      <c r="H24" s="33">
        <f t="shared" si="2"/>
        <v>76284</v>
      </c>
      <c r="I24" s="34">
        <v>147726</v>
      </c>
      <c r="J24" s="34">
        <v>1009</v>
      </c>
      <c r="K24" s="31">
        <v>1172</v>
      </c>
      <c r="L24" s="33">
        <f t="shared" si="3"/>
        <v>225019</v>
      </c>
      <c r="M24" s="17"/>
      <c r="N24" s="116"/>
      <c r="O24" s="131"/>
      <c r="P24" s="142"/>
      <c r="Q24" s="37" t="s">
        <v>55</v>
      </c>
      <c r="R24" s="38">
        <v>36775</v>
      </c>
      <c r="S24" s="39">
        <v>3</v>
      </c>
      <c r="T24" s="46">
        <f t="shared" si="12"/>
        <v>36778</v>
      </c>
      <c r="U24" s="40">
        <v>91540</v>
      </c>
      <c r="V24" s="40">
        <v>576</v>
      </c>
      <c r="W24" s="38">
        <v>722</v>
      </c>
      <c r="X24" s="46">
        <f t="shared" si="1"/>
        <v>128894</v>
      </c>
    </row>
    <row r="25" spans="1:24" s="22" customFormat="1" ht="7.5" customHeight="1" x14ac:dyDescent="0.15">
      <c r="A25" s="13"/>
      <c r="B25" s="116"/>
      <c r="C25" s="108"/>
      <c r="D25" s="124" t="s">
        <v>56</v>
      </c>
      <c r="E25" s="123"/>
      <c r="F25" s="31">
        <v>30866</v>
      </c>
      <c r="G25" s="32">
        <v>1</v>
      </c>
      <c r="H25" s="33">
        <f t="shared" si="2"/>
        <v>30867</v>
      </c>
      <c r="I25" s="34">
        <v>97719</v>
      </c>
      <c r="J25" s="34">
        <v>590</v>
      </c>
      <c r="K25" s="31">
        <v>1089</v>
      </c>
      <c r="L25" s="33">
        <f t="shared" si="3"/>
        <v>129176</v>
      </c>
      <c r="M25" s="17"/>
      <c r="N25" s="116"/>
      <c r="O25" s="131"/>
      <c r="P25" s="142"/>
      <c r="Q25" s="37" t="s">
        <v>57</v>
      </c>
      <c r="R25" s="38">
        <v>42531</v>
      </c>
      <c r="S25" s="32">
        <v>10</v>
      </c>
      <c r="T25" s="33">
        <f t="shared" si="12"/>
        <v>42541</v>
      </c>
      <c r="U25" s="34">
        <v>142370</v>
      </c>
      <c r="V25" s="34">
        <v>716</v>
      </c>
      <c r="W25" s="31">
        <v>1083</v>
      </c>
      <c r="X25" s="33">
        <f t="shared" si="1"/>
        <v>185627</v>
      </c>
    </row>
    <row r="26" spans="1:24" s="22" customFormat="1" ht="7.5" customHeight="1" x14ac:dyDescent="0.15">
      <c r="A26" s="13"/>
      <c r="B26" s="116"/>
      <c r="C26" s="108"/>
      <c r="D26" s="124" t="s">
        <v>58</v>
      </c>
      <c r="E26" s="123"/>
      <c r="F26" s="31">
        <v>35340</v>
      </c>
      <c r="G26" s="32">
        <v>1</v>
      </c>
      <c r="H26" s="33">
        <f t="shared" si="2"/>
        <v>35341</v>
      </c>
      <c r="I26" s="34">
        <v>72938</v>
      </c>
      <c r="J26" s="34">
        <v>376</v>
      </c>
      <c r="K26" s="31">
        <v>450</v>
      </c>
      <c r="L26" s="33">
        <f t="shared" si="3"/>
        <v>108655</v>
      </c>
      <c r="M26" s="17"/>
      <c r="N26" s="116"/>
      <c r="O26" s="132"/>
      <c r="P26" s="143"/>
      <c r="Q26" s="37" t="s">
        <v>10</v>
      </c>
      <c r="R26" s="31">
        <f>SUM(R23:R25)</f>
        <v>96601</v>
      </c>
      <c r="S26" s="32">
        <f>SUM(S23:S25)</f>
        <v>14</v>
      </c>
      <c r="T26" s="46">
        <f t="shared" si="12"/>
        <v>96615</v>
      </c>
      <c r="U26" s="34">
        <f t="shared" ref="U26:W26" si="17">SUM(U23:U25)</f>
        <v>294223</v>
      </c>
      <c r="V26" s="34">
        <f t="shared" si="17"/>
        <v>1637</v>
      </c>
      <c r="W26" s="31">
        <f t="shared" si="17"/>
        <v>2516</v>
      </c>
      <c r="X26" s="46">
        <f t="shared" si="1"/>
        <v>392475</v>
      </c>
    </row>
    <row r="27" spans="1:24" s="22" customFormat="1" ht="7.5" customHeight="1" x14ac:dyDescent="0.15">
      <c r="A27" s="13"/>
      <c r="B27" s="116"/>
      <c r="C27" s="108"/>
      <c r="D27" s="148" t="s">
        <v>10</v>
      </c>
      <c r="E27" s="149"/>
      <c r="F27" s="47">
        <f>SUM(F24:F26)</f>
        <v>142481</v>
      </c>
      <c r="G27" s="32">
        <f>SUM(G24:G26)</f>
        <v>11</v>
      </c>
      <c r="H27" s="33">
        <f t="shared" si="2"/>
        <v>142492</v>
      </c>
      <c r="I27" s="34">
        <f>SUM(I24:I26)</f>
        <v>318383</v>
      </c>
      <c r="J27" s="34">
        <f>SUM(J24:J26)</f>
        <v>1975</v>
      </c>
      <c r="K27" s="31">
        <f>SUM(K24:K26)</f>
        <v>2711</v>
      </c>
      <c r="L27" s="33">
        <f>SUM(H27:J27)</f>
        <v>462850</v>
      </c>
      <c r="M27" s="17"/>
      <c r="N27" s="116"/>
      <c r="O27" s="130" t="s">
        <v>59</v>
      </c>
      <c r="P27" s="124" t="s">
        <v>60</v>
      </c>
      <c r="Q27" s="123"/>
      <c r="R27" s="31">
        <v>128829</v>
      </c>
      <c r="S27" s="32">
        <v>29</v>
      </c>
      <c r="T27" s="33">
        <f t="shared" si="12"/>
        <v>128858</v>
      </c>
      <c r="U27" s="34">
        <v>497316</v>
      </c>
      <c r="V27" s="34">
        <v>3574</v>
      </c>
      <c r="W27" s="31">
        <v>10032</v>
      </c>
      <c r="X27" s="46">
        <f t="shared" si="1"/>
        <v>629748</v>
      </c>
    </row>
    <row r="28" spans="1:24" s="22" customFormat="1" ht="7.5" customHeight="1" x14ac:dyDescent="0.15">
      <c r="A28" s="13"/>
      <c r="B28" s="116"/>
      <c r="C28" s="130" t="s">
        <v>61</v>
      </c>
      <c r="D28" s="124" t="s">
        <v>62</v>
      </c>
      <c r="E28" s="123"/>
      <c r="F28" s="31">
        <v>123294</v>
      </c>
      <c r="G28" s="32">
        <v>9</v>
      </c>
      <c r="H28" s="33">
        <f t="shared" si="2"/>
        <v>123303</v>
      </c>
      <c r="I28" s="34">
        <v>324669</v>
      </c>
      <c r="J28" s="34">
        <v>2657</v>
      </c>
      <c r="K28" s="31">
        <v>2728</v>
      </c>
      <c r="L28" s="33">
        <f t="shared" si="3"/>
        <v>450629</v>
      </c>
      <c r="M28" s="17"/>
      <c r="N28" s="116"/>
      <c r="O28" s="131"/>
      <c r="P28" s="124" t="s">
        <v>63</v>
      </c>
      <c r="Q28" s="123"/>
      <c r="R28" s="31">
        <v>65722</v>
      </c>
      <c r="S28" s="32">
        <v>9</v>
      </c>
      <c r="T28" s="33">
        <f t="shared" si="12"/>
        <v>65731</v>
      </c>
      <c r="U28" s="34">
        <v>183952</v>
      </c>
      <c r="V28" s="34">
        <v>777</v>
      </c>
      <c r="W28" s="31">
        <v>1562</v>
      </c>
      <c r="X28" s="46">
        <f t="shared" si="1"/>
        <v>250460</v>
      </c>
    </row>
    <row r="29" spans="1:24" s="22" customFormat="1" ht="7.5" customHeight="1" x14ac:dyDescent="0.15">
      <c r="A29" s="13"/>
      <c r="B29" s="116"/>
      <c r="C29" s="131"/>
      <c r="D29" s="124" t="s">
        <v>64</v>
      </c>
      <c r="E29" s="123"/>
      <c r="F29" s="31">
        <v>33788</v>
      </c>
      <c r="G29" s="32">
        <v>3</v>
      </c>
      <c r="H29" s="33">
        <f t="shared" si="2"/>
        <v>33791</v>
      </c>
      <c r="I29" s="34">
        <v>154287</v>
      </c>
      <c r="J29" s="34">
        <v>951</v>
      </c>
      <c r="K29" s="31">
        <v>3127</v>
      </c>
      <c r="L29" s="33">
        <f t="shared" si="3"/>
        <v>189029</v>
      </c>
      <c r="M29" s="17"/>
      <c r="N29" s="116"/>
      <c r="O29" s="131"/>
      <c r="P29" s="136" t="s">
        <v>65</v>
      </c>
      <c r="Q29" s="37" t="s">
        <v>65</v>
      </c>
      <c r="R29" s="31">
        <v>45880</v>
      </c>
      <c r="S29" s="32">
        <v>10</v>
      </c>
      <c r="T29" s="33">
        <f t="shared" si="12"/>
        <v>45890</v>
      </c>
      <c r="U29" s="34">
        <v>164099</v>
      </c>
      <c r="V29" s="34">
        <v>822</v>
      </c>
      <c r="W29" s="31">
        <v>1988</v>
      </c>
      <c r="X29" s="46">
        <f t="shared" si="1"/>
        <v>210811</v>
      </c>
    </row>
    <row r="30" spans="1:24" s="22" customFormat="1" ht="7.5" customHeight="1" x14ac:dyDescent="0.15">
      <c r="A30" s="13"/>
      <c r="B30" s="116"/>
      <c r="C30" s="132"/>
      <c r="D30" s="124" t="s">
        <v>10</v>
      </c>
      <c r="E30" s="123"/>
      <c r="F30" s="47">
        <f>SUM(F28:F29)</f>
        <v>157082</v>
      </c>
      <c r="G30" s="32">
        <f>SUM(G28:G29)</f>
        <v>12</v>
      </c>
      <c r="H30" s="33">
        <f t="shared" si="2"/>
        <v>157094</v>
      </c>
      <c r="I30" s="31">
        <f>SUM(I28:I29)</f>
        <v>478956</v>
      </c>
      <c r="J30" s="31">
        <f>SUM(J28:J29)</f>
        <v>3608</v>
      </c>
      <c r="K30" s="31">
        <f>SUM(K28:K29)</f>
        <v>5855</v>
      </c>
      <c r="L30" s="33">
        <f t="shared" si="3"/>
        <v>639658</v>
      </c>
      <c r="M30" s="17"/>
      <c r="N30" s="116"/>
      <c r="O30" s="131"/>
      <c r="P30" s="142"/>
      <c r="Q30" s="37" t="s">
        <v>66</v>
      </c>
      <c r="R30" s="31">
        <v>23256</v>
      </c>
      <c r="S30" s="32">
        <v>6</v>
      </c>
      <c r="T30" s="33">
        <f t="shared" si="12"/>
        <v>23262</v>
      </c>
      <c r="U30" s="34">
        <v>90871</v>
      </c>
      <c r="V30" s="34">
        <v>373</v>
      </c>
      <c r="W30" s="31">
        <v>1133</v>
      </c>
      <c r="X30" s="46">
        <f t="shared" si="1"/>
        <v>114506</v>
      </c>
    </row>
    <row r="31" spans="1:24" s="22" customFormat="1" ht="7.5" customHeight="1" x14ac:dyDescent="0.15">
      <c r="A31" s="13"/>
      <c r="B31" s="116"/>
      <c r="C31" s="121" t="s">
        <v>67</v>
      </c>
      <c r="D31" s="122"/>
      <c r="E31" s="123"/>
      <c r="F31" s="31">
        <v>119889</v>
      </c>
      <c r="G31" s="32">
        <v>6</v>
      </c>
      <c r="H31" s="33">
        <f t="shared" si="2"/>
        <v>119895</v>
      </c>
      <c r="I31" s="34">
        <v>250061</v>
      </c>
      <c r="J31" s="34">
        <v>1956</v>
      </c>
      <c r="K31" s="31">
        <v>2031</v>
      </c>
      <c r="L31" s="33">
        <f t="shared" si="3"/>
        <v>371912</v>
      </c>
      <c r="M31" s="17"/>
      <c r="N31" s="116"/>
      <c r="O31" s="131"/>
      <c r="P31" s="142"/>
      <c r="Q31" s="37" t="s">
        <v>68</v>
      </c>
      <c r="R31" s="47">
        <v>25287</v>
      </c>
      <c r="S31" s="32">
        <v>11</v>
      </c>
      <c r="T31" s="33">
        <f t="shared" si="12"/>
        <v>25298</v>
      </c>
      <c r="U31" s="31">
        <v>82423</v>
      </c>
      <c r="V31" s="31">
        <v>448</v>
      </c>
      <c r="W31" s="31">
        <v>928</v>
      </c>
      <c r="X31" s="33">
        <f t="shared" si="1"/>
        <v>108169</v>
      </c>
    </row>
    <row r="32" spans="1:24" s="22" customFormat="1" ht="7.5" customHeight="1" x14ac:dyDescent="0.15">
      <c r="A32" s="13"/>
      <c r="B32" s="116"/>
      <c r="C32" s="130" t="s">
        <v>69</v>
      </c>
      <c r="D32" s="124" t="s">
        <v>70</v>
      </c>
      <c r="E32" s="123"/>
      <c r="F32" s="31">
        <v>91868</v>
      </c>
      <c r="G32" s="32">
        <v>7</v>
      </c>
      <c r="H32" s="33">
        <f t="shared" si="2"/>
        <v>91875</v>
      </c>
      <c r="I32" s="34">
        <v>212163</v>
      </c>
      <c r="J32" s="34">
        <v>1595</v>
      </c>
      <c r="K32" s="31">
        <v>1794</v>
      </c>
      <c r="L32" s="33">
        <f t="shared" si="3"/>
        <v>305633</v>
      </c>
      <c r="M32" s="17"/>
      <c r="N32" s="116"/>
      <c r="O32" s="131"/>
      <c r="P32" s="143"/>
      <c r="Q32" s="37" t="s">
        <v>10</v>
      </c>
      <c r="R32" s="31">
        <f>SUM(R29:R31)</f>
        <v>94423</v>
      </c>
      <c r="S32" s="32">
        <f>SUM(S29:S31)</f>
        <v>27</v>
      </c>
      <c r="T32" s="33">
        <f t="shared" si="12"/>
        <v>94450</v>
      </c>
      <c r="U32" s="34">
        <f t="shared" ref="U32:W32" si="18">SUM(U29:U31)</f>
        <v>337393</v>
      </c>
      <c r="V32" s="34">
        <f t="shared" si="18"/>
        <v>1643</v>
      </c>
      <c r="W32" s="31">
        <f t="shared" si="18"/>
        <v>4049</v>
      </c>
      <c r="X32" s="46">
        <f t="shared" si="1"/>
        <v>433486</v>
      </c>
    </row>
    <row r="33" spans="1:24" s="22" customFormat="1" ht="7.5" customHeight="1" x14ac:dyDescent="0.15">
      <c r="A33" s="48"/>
      <c r="B33" s="116"/>
      <c r="C33" s="132"/>
      <c r="D33" s="124" t="s">
        <v>71</v>
      </c>
      <c r="E33" s="123"/>
      <c r="F33" s="31">
        <v>32447</v>
      </c>
      <c r="G33" s="32">
        <v>2</v>
      </c>
      <c r="H33" s="33">
        <f t="shared" si="2"/>
        <v>32449</v>
      </c>
      <c r="I33" s="34">
        <v>75954</v>
      </c>
      <c r="J33" s="34">
        <v>709</v>
      </c>
      <c r="K33" s="31">
        <v>419</v>
      </c>
      <c r="L33" s="33">
        <f t="shared" si="3"/>
        <v>109112</v>
      </c>
      <c r="M33" s="17"/>
      <c r="N33" s="116"/>
      <c r="O33" s="131"/>
      <c r="P33" s="136" t="s">
        <v>72</v>
      </c>
      <c r="Q33" s="37" t="s">
        <v>73</v>
      </c>
      <c r="R33" s="31">
        <v>42146</v>
      </c>
      <c r="S33" s="32">
        <v>10</v>
      </c>
      <c r="T33" s="33">
        <f t="shared" si="12"/>
        <v>42156</v>
      </c>
      <c r="U33" s="34">
        <v>186801</v>
      </c>
      <c r="V33" s="34">
        <v>1039</v>
      </c>
      <c r="W33" s="31">
        <v>2668</v>
      </c>
      <c r="X33" s="46">
        <f t="shared" si="1"/>
        <v>229996</v>
      </c>
    </row>
    <row r="34" spans="1:24" s="22" customFormat="1" ht="7.5" customHeight="1" x14ac:dyDescent="0.15">
      <c r="A34" s="49"/>
      <c r="B34" s="116"/>
      <c r="C34" s="130" t="s">
        <v>74</v>
      </c>
      <c r="D34" s="136" t="s">
        <v>75</v>
      </c>
      <c r="E34" s="37" t="s">
        <v>75</v>
      </c>
      <c r="F34" s="31">
        <v>82419</v>
      </c>
      <c r="G34" s="32">
        <v>4</v>
      </c>
      <c r="H34" s="33">
        <f t="shared" si="2"/>
        <v>82423</v>
      </c>
      <c r="I34" s="34">
        <v>192807</v>
      </c>
      <c r="J34" s="34">
        <v>1273</v>
      </c>
      <c r="K34" s="31">
        <v>1344</v>
      </c>
      <c r="L34" s="33">
        <f t="shared" si="3"/>
        <v>276503</v>
      </c>
      <c r="M34" s="17"/>
      <c r="N34" s="116"/>
      <c r="O34" s="131"/>
      <c r="P34" s="142"/>
      <c r="Q34" s="37" t="s">
        <v>76</v>
      </c>
      <c r="R34" s="31">
        <v>14137</v>
      </c>
      <c r="S34" s="32">
        <v>6</v>
      </c>
      <c r="T34" s="33">
        <f t="shared" si="12"/>
        <v>14143</v>
      </c>
      <c r="U34" s="34">
        <v>79835</v>
      </c>
      <c r="V34" s="34">
        <v>519</v>
      </c>
      <c r="W34" s="31">
        <v>1048</v>
      </c>
      <c r="X34" s="46">
        <f t="shared" si="1"/>
        <v>94497</v>
      </c>
    </row>
    <row r="35" spans="1:24" s="22" customFormat="1" ht="7.5" customHeight="1" x14ac:dyDescent="0.15">
      <c r="A35" s="49"/>
      <c r="B35" s="116"/>
      <c r="C35" s="131"/>
      <c r="D35" s="142"/>
      <c r="E35" s="37" t="s">
        <v>77</v>
      </c>
      <c r="F35" s="31">
        <v>34441</v>
      </c>
      <c r="G35" s="32">
        <v>2</v>
      </c>
      <c r="H35" s="33">
        <f t="shared" si="2"/>
        <v>34443</v>
      </c>
      <c r="I35" s="34">
        <v>61947</v>
      </c>
      <c r="J35" s="34">
        <v>785</v>
      </c>
      <c r="K35" s="31">
        <v>558</v>
      </c>
      <c r="L35" s="33">
        <f t="shared" si="3"/>
        <v>97175</v>
      </c>
      <c r="M35" s="17"/>
      <c r="N35" s="116"/>
      <c r="O35" s="131"/>
      <c r="P35" s="142"/>
      <c r="Q35" s="37" t="s">
        <v>78</v>
      </c>
      <c r="R35" s="31">
        <v>10768</v>
      </c>
      <c r="S35" s="32">
        <v>3</v>
      </c>
      <c r="T35" s="33">
        <f t="shared" si="12"/>
        <v>10771</v>
      </c>
      <c r="U35" s="34">
        <v>55399</v>
      </c>
      <c r="V35" s="34">
        <v>263</v>
      </c>
      <c r="W35" s="31">
        <v>668</v>
      </c>
      <c r="X35" s="33">
        <f t="shared" si="1"/>
        <v>66433</v>
      </c>
    </row>
    <row r="36" spans="1:24" s="22" customFormat="1" ht="7.5" customHeight="1" x14ac:dyDescent="0.15">
      <c r="A36" s="49"/>
      <c r="B36" s="116"/>
      <c r="C36" s="131"/>
      <c r="D36" s="142"/>
      <c r="E36" s="37" t="s">
        <v>79</v>
      </c>
      <c r="F36" s="31">
        <v>22540</v>
      </c>
      <c r="G36" s="32">
        <v>0</v>
      </c>
      <c r="H36" s="33">
        <f t="shared" si="2"/>
        <v>22540</v>
      </c>
      <c r="I36" s="34">
        <v>74270</v>
      </c>
      <c r="J36" s="34">
        <v>498</v>
      </c>
      <c r="K36" s="31">
        <v>876</v>
      </c>
      <c r="L36" s="33">
        <f t="shared" si="3"/>
        <v>97308</v>
      </c>
      <c r="M36" s="17"/>
      <c r="N36" s="116"/>
      <c r="O36" s="132"/>
      <c r="P36" s="143"/>
      <c r="Q36" s="37" t="s">
        <v>10</v>
      </c>
      <c r="R36" s="31">
        <f>SUM(R33:R35)</f>
        <v>67051</v>
      </c>
      <c r="S36" s="32">
        <f>SUM(S33:S35)</f>
        <v>19</v>
      </c>
      <c r="T36" s="33">
        <f t="shared" si="12"/>
        <v>67070</v>
      </c>
      <c r="U36" s="34">
        <f t="shared" ref="U36:W36" si="19">SUM(U33:U35)</f>
        <v>322035</v>
      </c>
      <c r="V36" s="34">
        <f t="shared" si="19"/>
        <v>1821</v>
      </c>
      <c r="W36" s="31">
        <f t="shared" si="19"/>
        <v>4384</v>
      </c>
      <c r="X36" s="46">
        <f t="shared" si="1"/>
        <v>390926</v>
      </c>
    </row>
    <row r="37" spans="1:24" s="22" customFormat="1" ht="7.5" customHeight="1" x14ac:dyDescent="0.15">
      <c r="A37" s="49"/>
      <c r="B37" s="116"/>
      <c r="C37" s="131"/>
      <c r="D37" s="142"/>
      <c r="E37" s="37" t="s">
        <v>80</v>
      </c>
      <c r="F37" s="47">
        <v>11981</v>
      </c>
      <c r="G37" s="32">
        <v>0</v>
      </c>
      <c r="H37" s="33">
        <f t="shared" si="2"/>
        <v>11981</v>
      </c>
      <c r="I37" s="47">
        <v>27479</v>
      </c>
      <c r="J37" s="47">
        <v>213</v>
      </c>
      <c r="K37" s="31">
        <v>231</v>
      </c>
      <c r="L37" s="33">
        <f t="shared" si="3"/>
        <v>39673</v>
      </c>
      <c r="M37" s="17"/>
      <c r="N37" s="116"/>
      <c r="O37" s="130" t="s">
        <v>81</v>
      </c>
      <c r="P37" s="124" t="s">
        <v>82</v>
      </c>
      <c r="Q37" s="123"/>
      <c r="R37" s="31">
        <v>101172</v>
      </c>
      <c r="S37" s="32">
        <v>10</v>
      </c>
      <c r="T37" s="33">
        <f t="shared" ref="T37:T39" si="20">SUM(R37:S37)</f>
        <v>101182</v>
      </c>
      <c r="U37" s="34">
        <v>268503</v>
      </c>
      <c r="V37" s="34">
        <v>2007</v>
      </c>
      <c r="W37" s="31">
        <v>2131</v>
      </c>
      <c r="X37" s="46">
        <f t="shared" si="1"/>
        <v>371692</v>
      </c>
    </row>
    <row r="38" spans="1:24" s="22" customFormat="1" ht="7.5" customHeight="1" x14ac:dyDescent="0.15">
      <c r="A38" s="49"/>
      <c r="B38" s="116"/>
      <c r="C38" s="131"/>
      <c r="D38" s="143"/>
      <c r="E38" s="37" t="s">
        <v>10</v>
      </c>
      <c r="F38" s="47">
        <f>SUM(F34:F37)</f>
        <v>151381</v>
      </c>
      <c r="G38" s="32">
        <f>SUM(G34:G37)</f>
        <v>6</v>
      </c>
      <c r="H38" s="33">
        <f t="shared" si="2"/>
        <v>151387</v>
      </c>
      <c r="I38" s="31">
        <f>SUM(I34:I37)</f>
        <v>356503</v>
      </c>
      <c r="J38" s="31">
        <f>SUM(J34:J37)</f>
        <v>2769</v>
      </c>
      <c r="K38" s="31">
        <f>SUM(K34:K37)</f>
        <v>3009</v>
      </c>
      <c r="L38" s="33">
        <f t="shared" si="3"/>
        <v>510659</v>
      </c>
      <c r="M38" s="17"/>
      <c r="N38" s="116"/>
      <c r="O38" s="131"/>
      <c r="P38" s="124" t="s">
        <v>83</v>
      </c>
      <c r="Q38" s="123"/>
      <c r="R38" s="31">
        <v>23191</v>
      </c>
      <c r="S38" s="32">
        <v>5</v>
      </c>
      <c r="T38" s="33">
        <f t="shared" si="20"/>
        <v>23196</v>
      </c>
      <c r="U38" s="34">
        <v>70850</v>
      </c>
      <c r="V38" s="34">
        <v>358</v>
      </c>
      <c r="W38" s="31">
        <v>620</v>
      </c>
      <c r="X38" s="46">
        <f t="shared" si="1"/>
        <v>94404</v>
      </c>
    </row>
    <row r="39" spans="1:24" s="22" customFormat="1" ht="7.5" customHeight="1" x14ac:dyDescent="0.15">
      <c r="A39" s="49"/>
      <c r="B39" s="116"/>
      <c r="C39" s="132"/>
      <c r="D39" s="124" t="s">
        <v>207</v>
      </c>
      <c r="E39" s="123"/>
      <c r="F39" s="31">
        <v>45408</v>
      </c>
      <c r="G39" s="32">
        <v>2</v>
      </c>
      <c r="H39" s="33">
        <f t="shared" si="2"/>
        <v>45410</v>
      </c>
      <c r="I39" s="34">
        <v>110824</v>
      </c>
      <c r="J39" s="34">
        <v>675</v>
      </c>
      <c r="K39" s="31">
        <v>821</v>
      </c>
      <c r="L39" s="33">
        <f t="shared" si="3"/>
        <v>156909</v>
      </c>
      <c r="M39" s="17"/>
      <c r="N39" s="116"/>
      <c r="O39" s="131"/>
      <c r="P39" s="124" t="s">
        <v>85</v>
      </c>
      <c r="Q39" s="123"/>
      <c r="R39" s="31">
        <v>28528</v>
      </c>
      <c r="S39" s="32">
        <v>1</v>
      </c>
      <c r="T39" s="33">
        <f t="shared" si="20"/>
        <v>28529</v>
      </c>
      <c r="U39" s="34">
        <v>71288</v>
      </c>
      <c r="V39" s="34">
        <v>589</v>
      </c>
      <c r="W39" s="31">
        <v>404</v>
      </c>
      <c r="X39" s="46">
        <f t="shared" si="1"/>
        <v>100406</v>
      </c>
    </row>
    <row r="40" spans="1:24" s="22" customFormat="1" ht="7.5" customHeight="1" x14ac:dyDescent="0.15">
      <c r="A40" s="49"/>
      <c r="B40" s="117"/>
      <c r="C40" s="112" t="s">
        <v>37</v>
      </c>
      <c r="D40" s="113"/>
      <c r="E40" s="114"/>
      <c r="F40" s="50">
        <f>SUM(F22:F23,F27,F30:F33,F38:F39)</f>
        <v>874831</v>
      </c>
      <c r="G40" s="44">
        <f>SUM(G22:G23,G27,G30:G33,G38:G39)</f>
        <v>49</v>
      </c>
      <c r="H40" s="43">
        <f t="shared" si="2"/>
        <v>874880</v>
      </c>
      <c r="I40" s="41">
        <f t="shared" ref="I40:K40" si="21">SUM(I22:I23,I27,I30:I33,I38:I39)</f>
        <v>2128023</v>
      </c>
      <c r="J40" s="41">
        <f t="shared" si="21"/>
        <v>15674</v>
      </c>
      <c r="K40" s="41">
        <f t="shared" si="21"/>
        <v>19216</v>
      </c>
      <c r="L40" s="51">
        <f t="shared" si="3"/>
        <v>3018577</v>
      </c>
      <c r="M40" s="17"/>
      <c r="N40" s="116"/>
      <c r="O40" s="131"/>
      <c r="P40" s="124" t="s">
        <v>86</v>
      </c>
      <c r="Q40" s="123"/>
      <c r="R40" s="38">
        <v>22603</v>
      </c>
      <c r="S40" s="39">
        <v>14</v>
      </c>
      <c r="T40" s="33">
        <f t="shared" si="12"/>
        <v>22617</v>
      </c>
      <c r="U40" s="40">
        <v>74307</v>
      </c>
      <c r="V40" s="40">
        <v>569</v>
      </c>
      <c r="W40" s="38">
        <v>852</v>
      </c>
      <c r="X40" s="46">
        <f t="shared" si="1"/>
        <v>97493</v>
      </c>
    </row>
    <row r="41" spans="1:24" s="22" customFormat="1" ht="7.5" customHeight="1" x14ac:dyDescent="0.15">
      <c r="A41" s="49"/>
      <c r="B41" s="150" t="s">
        <v>87</v>
      </c>
      <c r="C41" s="134" t="s">
        <v>88</v>
      </c>
      <c r="D41" s="135" t="s">
        <v>89</v>
      </c>
      <c r="E41" s="120"/>
      <c r="F41" s="31">
        <v>133124</v>
      </c>
      <c r="G41" s="32">
        <v>10</v>
      </c>
      <c r="H41" s="33">
        <f t="shared" si="2"/>
        <v>133134</v>
      </c>
      <c r="I41" s="34">
        <v>332130</v>
      </c>
      <c r="J41" s="34">
        <v>1770</v>
      </c>
      <c r="K41" s="31">
        <v>2637</v>
      </c>
      <c r="L41" s="33">
        <f t="shared" si="3"/>
        <v>467034</v>
      </c>
      <c r="M41" s="17"/>
      <c r="N41" s="116"/>
      <c r="O41" s="132"/>
      <c r="P41" s="124" t="s">
        <v>10</v>
      </c>
      <c r="Q41" s="123"/>
      <c r="R41" s="31">
        <f>SUM(R37:R40)</f>
        <v>175494</v>
      </c>
      <c r="S41" s="32">
        <f>SUM(S37:S40)</f>
        <v>30</v>
      </c>
      <c r="T41" s="33">
        <f t="shared" si="12"/>
        <v>175524</v>
      </c>
      <c r="U41" s="34">
        <f t="shared" ref="U41:W41" si="22">SUM(U37:U40)</f>
        <v>484948</v>
      </c>
      <c r="V41" s="34">
        <f t="shared" si="22"/>
        <v>3523</v>
      </c>
      <c r="W41" s="31">
        <f t="shared" si="22"/>
        <v>4007</v>
      </c>
      <c r="X41" s="33">
        <f t="shared" si="1"/>
        <v>663995</v>
      </c>
    </row>
    <row r="42" spans="1:24" s="22" customFormat="1" ht="7.5" customHeight="1" x14ac:dyDescent="0.15">
      <c r="A42" s="49"/>
      <c r="B42" s="151"/>
      <c r="C42" s="131"/>
      <c r="D42" s="136" t="s">
        <v>90</v>
      </c>
      <c r="E42" s="37" t="s">
        <v>91</v>
      </c>
      <c r="F42" s="31">
        <v>53178</v>
      </c>
      <c r="G42" s="32">
        <v>4</v>
      </c>
      <c r="H42" s="33">
        <f t="shared" si="2"/>
        <v>53182</v>
      </c>
      <c r="I42" s="34">
        <v>151588</v>
      </c>
      <c r="J42" s="34">
        <v>805</v>
      </c>
      <c r="K42" s="31">
        <v>1651</v>
      </c>
      <c r="L42" s="33">
        <f t="shared" si="3"/>
        <v>205575</v>
      </c>
      <c r="M42" s="17"/>
      <c r="N42" s="117"/>
      <c r="O42" s="112" t="s">
        <v>37</v>
      </c>
      <c r="P42" s="113"/>
      <c r="Q42" s="114"/>
      <c r="R42" s="41">
        <f>SUM(R17,R20:R22,R26:R28,R32,R36,R41)</f>
        <v>1055981</v>
      </c>
      <c r="S42" s="42">
        <f>SUM(S17,S20:S22,S26:S28,S32,S36,S41)</f>
        <v>198</v>
      </c>
      <c r="T42" s="43">
        <f t="shared" si="12"/>
        <v>1056179</v>
      </c>
      <c r="U42" s="41">
        <f t="shared" ref="U42:W42" si="23">SUM(U17,U20:U22,U26:U28,U32,U36,U41)</f>
        <v>3471521</v>
      </c>
      <c r="V42" s="41">
        <f t="shared" si="23"/>
        <v>19555</v>
      </c>
      <c r="W42" s="41">
        <f t="shared" si="23"/>
        <v>37404</v>
      </c>
      <c r="X42" s="43">
        <f t="shared" si="1"/>
        <v>4547255</v>
      </c>
    </row>
    <row r="43" spans="1:24" s="22" customFormat="1" ht="7.5" customHeight="1" x14ac:dyDescent="0.15">
      <c r="A43" s="49"/>
      <c r="B43" s="151"/>
      <c r="C43" s="131"/>
      <c r="D43" s="142"/>
      <c r="E43" s="37" t="s">
        <v>208</v>
      </c>
      <c r="F43" s="31">
        <v>83086</v>
      </c>
      <c r="G43" s="32">
        <v>8</v>
      </c>
      <c r="H43" s="33">
        <f t="shared" si="2"/>
        <v>83094</v>
      </c>
      <c r="I43" s="34">
        <v>211192</v>
      </c>
      <c r="J43" s="34">
        <v>945</v>
      </c>
      <c r="K43" s="31">
        <v>1995</v>
      </c>
      <c r="L43" s="33">
        <f t="shared" si="3"/>
        <v>295231</v>
      </c>
      <c r="M43" s="17"/>
      <c r="N43" s="115" t="s">
        <v>93</v>
      </c>
      <c r="O43" s="118" t="s">
        <v>94</v>
      </c>
      <c r="P43" s="119"/>
      <c r="Q43" s="120"/>
      <c r="R43" s="31">
        <v>115137</v>
      </c>
      <c r="S43" s="32">
        <v>13</v>
      </c>
      <c r="T43" s="33">
        <f t="shared" si="12"/>
        <v>115150</v>
      </c>
      <c r="U43" s="34">
        <v>356085</v>
      </c>
      <c r="V43" s="34">
        <v>2371</v>
      </c>
      <c r="W43" s="31">
        <v>3350</v>
      </c>
      <c r="X43" s="33">
        <f t="shared" si="1"/>
        <v>473606</v>
      </c>
    </row>
    <row r="44" spans="1:24" s="22" customFormat="1" ht="7.5" customHeight="1" x14ac:dyDescent="0.15">
      <c r="A44" s="49"/>
      <c r="B44" s="151"/>
      <c r="C44" s="132"/>
      <c r="D44" s="143"/>
      <c r="E44" s="37" t="s">
        <v>10</v>
      </c>
      <c r="F44" s="47">
        <f>SUM(F42:F43)</f>
        <v>136264</v>
      </c>
      <c r="G44" s="32">
        <f>SUM(G42:G43)</f>
        <v>12</v>
      </c>
      <c r="H44" s="33">
        <f t="shared" si="2"/>
        <v>136276</v>
      </c>
      <c r="I44" s="31">
        <f>SUM(I42:I43)</f>
        <v>362780</v>
      </c>
      <c r="J44" s="31">
        <f>SUM(J42:J43)</f>
        <v>1750</v>
      </c>
      <c r="K44" s="31">
        <f>SUM(K42:K43)</f>
        <v>3646</v>
      </c>
      <c r="L44" s="33">
        <f t="shared" si="3"/>
        <v>500806</v>
      </c>
      <c r="M44" s="17"/>
      <c r="N44" s="116"/>
      <c r="O44" s="121" t="s">
        <v>95</v>
      </c>
      <c r="P44" s="122"/>
      <c r="Q44" s="123"/>
      <c r="R44" s="31">
        <v>146738</v>
      </c>
      <c r="S44" s="32">
        <v>27</v>
      </c>
      <c r="T44" s="33">
        <f t="shared" si="12"/>
        <v>146765</v>
      </c>
      <c r="U44" s="34">
        <v>372270</v>
      </c>
      <c r="V44" s="34">
        <v>3603</v>
      </c>
      <c r="W44" s="31">
        <v>7384</v>
      </c>
      <c r="X44" s="33">
        <f t="shared" si="1"/>
        <v>522638</v>
      </c>
    </row>
    <row r="45" spans="1:24" s="22" customFormat="1" ht="7.5" customHeight="1" x14ac:dyDescent="0.15">
      <c r="A45" s="49"/>
      <c r="B45" s="151"/>
      <c r="C45" s="108" t="s">
        <v>96</v>
      </c>
      <c r="D45" s="133" t="s">
        <v>96</v>
      </c>
      <c r="E45" s="37" t="s">
        <v>97</v>
      </c>
      <c r="F45" s="31">
        <v>92525</v>
      </c>
      <c r="G45" s="32">
        <v>18</v>
      </c>
      <c r="H45" s="33">
        <f t="shared" si="2"/>
        <v>92543</v>
      </c>
      <c r="I45" s="34">
        <v>255455</v>
      </c>
      <c r="J45" s="34">
        <v>1435</v>
      </c>
      <c r="K45" s="31">
        <v>2298</v>
      </c>
      <c r="L45" s="33">
        <f t="shared" si="3"/>
        <v>349433</v>
      </c>
      <c r="M45" s="17"/>
      <c r="N45" s="116"/>
      <c r="O45" s="130" t="s">
        <v>98</v>
      </c>
      <c r="P45" s="124" t="s">
        <v>209</v>
      </c>
      <c r="Q45" s="123"/>
      <c r="R45" s="52">
        <v>84688</v>
      </c>
      <c r="S45" s="53">
        <v>17</v>
      </c>
      <c r="T45" s="54">
        <f t="shared" si="12"/>
        <v>84705</v>
      </c>
      <c r="U45" s="55">
        <v>135488</v>
      </c>
      <c r="V45" s="55">
        <v>3189</v>
      </c>
      <c r="W45" s="52">
        <v>9834</v>
      </c>
      <c r="X45" s="54">
        <f t="shared" si="1"/>
        <v>223382</v>
      </c>
    </row>
    <row r="46" spans="1:24" s="22" customFormat="1" ht="7.5" customHeight="1" x14ac:dyDescent="0.15">
      <c r="A46" s="49"/>
      <c r="B46" s="151"/>
      <c r="C46" s="108"/>
      <c r="D46" s="133"/>
      <c r="E46" s="37" t="s">
        <v>100</v>
      </c>
      <c r="F46" s="31">
        <v>24708</v>
      </c>
      <c r="G46" s="32">
        <v>5</v>
      </c>
      <c r="H46" s="33">
        <f t="shared" si="2"/>
        <v>24713</v>
      </c>
      <c r="I46" s="34">
        <v>58591</v>
      </c>
      <c r="J46" s="34">
        <v>313</v>
      </c>
      <c r="K46" s="31">
        <v>323</v>
      </c>
      <c r="L46" s="33">
        <f t="shared" si="3"/>
        <v>83617</v>
      </c>
      <c r="M46" s="17"/>
      <c r="N46" s="116"/>
      <c r="O46" s="131"/>
      <c r="P46" s="124" t="s">
        <v>101</v>
      </c>
      <c r="Q46" s="123"/>
      <c r="R46" s="31">
        <v>130153</v>
      </c>
      <c r="S46" s="32">
        <v>22</v>
      </c>
      <c r="T46" s="33">
        <f t="shared" si="12"/>
        <v>130175</v>
      </c>
      <c r="U46" s="34">
        <v>333525</v>
      </c>
      <c r="V46" s="34">
        <v>4023</v>
      </c>
      <c r="W46" s="31">
        <v>13412</v>
      </c>
      <c r="X46" s="33">
        <f t="shared" si="1"/>
        <v>467723</v>
      </c>
    </row>
    <row r="47" spans="1:24" s="22" customFormat="1" ht="7.5" customHeight="1" x14ac:dyDescent="0.15">
      <c r="A47" s="49"/>
      <c r="B47" s="151"/>
      <c r="C47" s="108"/>
      <c r="D47" s="133"/>
      <c r="E47" s="37" t="s">
        <v>10</v>
      </c>
      <c r="F47" s="47">
        <f>SUM(F45:F46)</f>
        <v>117233</v>
      </c>
      <c r="G47" s="32">
        <f>SUM(G45:G46)</f>
        <v>23</v>
      </c>
      <c r="H47" s="33">
        <f t="shared" si="2"/>
        <v>117256</v>
      </c>
      <c r="I47" s="31">
        <f>SUM(I45:I46)</f>
        <v>314046</v>
      </c>
      <c r="J47" s="31">
        <f>SUM(J45:J46)</f>
        <v>1748</v>
      </c>
      <c r="K47" s="31">
        <f>SUM(K45:K46)</f>
        <v>2621</v>
      </c>
      <c r="L47" s="33">
        <f t="shared" si="3"/>
        <v>433050</v>
      </c>
      <c r="M47" s="17"/>
      <c r="N47" s="116"/>
      <c r="O47" s="131"/>
      <c r="P47" s="136" t="s">
        <v>102</v>
      </c>
      <c r="Q47" s="37" t="s">
        <v>103</v>
      </c>
      <c r="R47" s="31">
        <v>84941</v>
      </c>
      <c r="S47" s="32">
        <v>17</v>
      </c>
      <c r="T47" s="33">
        <f t="shared" si="12"/>
        <v>84958</v>
      </c>
      <c r="U47" s="34">
        <v>282239</v>
      </c>
      <c r="V47" s="34">
        <v>2268</v>
      </c>
      <c r="W47" s="31">
        <v>4299</v>
      </c>
      <c r="X47" s="33">
        <f t="shared" si="1"/>
        <v>369465</v>
      </c>
    </row>
    <row r="48" spans="1:24" s="22" customFormat="1" ht="7.5" customHeight="1" x14ac:dyDescent="0.15">
      <c r="A48" s="49"/>
      <c r="B48" s="151"/>
      <c r="C48" s="108"/>
      <c r="D48" s="125" t="s">
        <v>210</v>
      </c>
      <c r="E48" s="126"/>
      <c r="F48" s="31">
        <v>44253</v>
      </c>
      <c r="G48" s="32">
        <v>1</v>
      </c>
      <c r="H48" s="33">
        <f t="shared" si="2"/>
        <v>44254</v>
      </c>
      <c r="I48" s="34">
        <v>155248</v>
      </c>
      <c r="J48" s="34">
        <v>778</v>
      </c>
      <c r="K48" s="31">
        <v>1202</v>
      </c>
      <c r="L48" s="33">
        <f t="shared" si="3"/>
        <v>200280</v>
      </c>
      <c r="M48" s="17"/>
      <c r="N48" s="116"/>
      <c r="O48" s="131"/>
      <c r="P48" s="142"/>
      <c r="Q48" s="37" t="s">
        <v>105</v>
      </c>
      <c r="R48" s="31">
        <v>37098</v>
      </c>
      <c r="S48" s="32">
        <v>7</v>
      </c>
      <c r="T48" s="33">
        <f t="shared" si="12"/>
        <v>37105</v>
      </c>
      <c r="U48" s="34">
        <v>108368</v>
      </c>
      <c r="V48" s="34">
        <v>975</v>
      </c>
      <c r="W48" s="31">
        <v>2460</v>
      </c>
      <c r="X48" s="33">
        <f t="shared" si="1"/>
        <v>146448</v>
      </c>
    </row>
    <row r="49" spans="1:24" s="22" customFormat="1" ht="7.5" customHeight="1" x14ac:dyDescent="0.15">
      <c r="A49" s="49"/>
      <c r="B49" s="151"/>
      <c r="C49" s="108" t="s">
        <v>106</v>
      </c>
      <c r="D49" s="145" t="s">
        <v>107</v>
      </c>
      <c r="E49" s="146"/>
      <c r="F49" s="31">
        <v>124920</v>
      </c>
      <c r="G49" s="32">
        <v>14</v>
      </c>
      <c r="H49" s="33">
        <f t="shared" si="2"/>
        <v>124934</v>
      </c>
      <c r="I49" s="34">
        <v>334912</v>
      </c>
      <c r="J49" s="34">
        <v>1969</v>
      </c>
      <c r="K49" s="31">
        <v>2362</v>
      </c>
      <c r="L49" s="33">
        <f t="shared" si="3"/>
        <v>461815</v>
      </c>
      <c r="M49" s="17"/>
      <c r="N49" s="116"/>
      <c r="O49" s="132"/>
      <c r="P49" s="143"/>
      <c r="Q49" s="37" t="s">
        <v>10</v>
      </c>
      <c r="R49" s="31">
        <f>SUM(R47:R48)</f>
        <v>122039</v>
      </c>
      <c r="S49" s="32">
        <f>SUM(S47:S48)</f>
        <v>24</v>
      </c>
      <c r="T49" s="33">
        <f t="shared" si="12"/>
        <v>122063</v>
      </c>
      <c r="U49" s="34">
        <f>SUM(U47:U48)</f>
        <v>390607</v>
      </c>
      <c r="V49" s="34">
        <f>SUM(V47:V48)</f>
        <v>3243</v>
      </c>
      <c r="W49" s="31">
        <f>SUM(W47:W48)</f>
        <v>6759</v>
      </c>
      <c r="X49" s="33">
        <f t="shared" si="1"/>
        <v>515913</v>
      </c>
    </row>
    <row r="50" spans="1:24" s="22" customFormat="1" ht="7.5" customHeight="1" x14ac:dyDescent="0.15">
      <c r="A50" s="49"/>
      <c r="B50" s="151"/>
      <c r="C50" s="108"/>
      <c r="D50" s="124" t="s">
        <v>108</v>
      </c>
      <c r="E50" s="123"/>
      <c r="F50" s="31">
        <v>34859</v>
      </c>
      <c r="G50" s="32">
        <v>8</v>
      </c>
      <c r="H50" s="33">
        <f t="shared" si="2"/>
        <v>34867</v>
      </c>
      <c r="I50" s="34">
        <v>102525</v>
      </c>
      <c r="J50" s="34">
        <v>616</v>
      </c>
      <c r="K50" s="31">
        <v>868</v>
      </c>
      <c r="L50" s="33">
        <f t="shared" si="3"/>
        <v>138008</v>
      </c>
      <c r="M50" s="17"/>
      <c r="N50" s="116"/>
      <c r="O50" s="147" t="s">
        <v>109</v>
      </c>
      <c r="P50" s="124" t="s">
        <v>110</v>
      </c>
      <c r="Q50" s="123"/>
      <c r="R50" s="31">
        <v>75675</v>
      </c>
      <c r="S50" s="32">
        <v>14</v>
      </c>
      <c r="T50" s="33">
        <f t="shared" si="12"/>
        <v>75689</v>
      </c>
      <c r="U50" s="34">
        <v>230092</v>
      </c>
      <c r="V50" s="34">
        <v>1943</v>
      </c>
      <c r="W50" s="31">
        <v>2736</v>
      </c>
      <c r="X50" s="33">
        <f t="shared" si="1"/>
        <v>307724</v>
      </c>
    </row>
    <row r="51" spans="1:24" s="22" customFormat="1" ht="7.5" customHeight="1" x14ac:dyDescent="0.15">
      <c r="A51" s="49"/>
      <c r="B51" s="151"/>
      <c r="C51" s="108"/>
      <c r="D51" s="124" t="s">
        <v>111</v>
      </c>
      <c r="E51" s="123"/>
      <c r="F51" s="47">
        <v>28129</v>
      </c>
      <c r="G51" s="32">
        <v>2</v>
      </c>
      <c r="H51" s="33">
        <f t="shared" si="2"/>
        <v>28131</v>
      </c>
      <c r="I51" s="47">
        <v>88280</v>
      </c>
      <c r="J51" s="47">
        <v>626</v>
      </c>
      <c r="K51" s="31">
        <v>810</v>
      </c>
      <c r="L51" s="33">
        <f t="shared" si="3"/>
        <v>117037</v>
      </c>
      <c r="M51" s="17"/>
      <c r="N51" s="116"/>
      <c r="O51" s="142"/>
      <c r="P51" s="124" t="s">
        <v>112</v>
      </c>
      <c r="Q51" s="123"/>
      <c r="R51" s="31">
        <v>11137</v>
      </c>
      <c r="S51" s="32">
        <v>3</v>
      </c>
      <c r="T51" s="33">
        <f t="shared" si="12"/>
        <v>11140</v>
      </c>
      <c r="U51" s="34">
        <v>39592</v>
      </c>
      <c r="V51" s="34">
        <v>228</v>
      </c>
      <c r="W51" s="31">
        <v>422</v>
      </c>
      <c r="X51" s="33">
        <f t="shared" ref="X51:X52" si="24">SUM(T51:V51)</f>
        <v>50960</v>
      </c>
    </row>
    <row r="52" spans="1:24" s="22" customFormat="1" ht="7.5" customHeight="1" x14ac:dyDescent="0.15">
      <c r="A52" s="49"/>
      <c r="B52" s="151"/>
      <c r="C52" s="108"/>
      <c r="D52" s="148" t="s">
        <v>10</v>
      </c>
      <c r="E52" s="149"/>
      <c r="F52" s="47">
        <f>SUM(F49:F51)</f>
        <v>187908</v>
      </c>
      <c r="G52" s="32">
        <f>SUM(G49:G51)</f>
        <v>24</v>
      </c>
      <c r="H52" s="33">
        <f t="shared" ref="H52:H98" si="25">SUM(F52:G52)</f>
        <v>187932</v>
      </c>
      <c r="I52" s="47">
        <f>SUM(I49:I51)</f>
        <v>525717</v>
      </c>
      <c r="J52" s="47">
        <f>SUM(J49:J51)</f>
        <v>3211</v>
      </c>
      <c r="K52" s="47">
        <f>SUM(K49:K51)</f>
        <v>4040</v>
      </c>
      <c r="L52" s="33">
        <f t="shared" ref="L52:L98" si="26">SUM(H52:J52)</f>
        <v>716860</v>
      </c>
      <c r="M52" s="17"/>
      <c r="N52" s="116"/>
      <c r="O52" s="143"/>
      <c r="P52" s="124" t="s">
        <v>10</v>
      </c>
      <c r="Q52" s="123"/>
      <c r="R52" s="31">
        <f>SUM(R50:R51)</f>
        <v>86812</v>
      </c>
      <c r="S52" s="32">
        <f>SUM(S50:S51)</f>
        <v>17</v>
      </c>
      <c r="T52" s="33">
        <f t="shared" si="12"/>
        <v>86829</v>
      </c>
      <c r="U52" s="34">
        <f t="shared" ref="U52:W52" si="27">SUM(U50:U51)</f>
        <v>269684</v>
      </c>
      <c r="V52" s="34">
        <f t="shared" si="27"/>
        <v>2171</v>
      </c>
      <c r="W52" s="31">
        <f t="shared" si="27"/>
        <v>3158</v>
      </c>
      <c r="X52" s="33">
        <f t="shared" si="24"/>
        <v>358684</v>
      </c>
    </row>
    <row r="53" spans="1:24" s="22" customFormat="1" ht="7.5" customHeight="1" x14ac:dyDescent="0.15">
      <c r="A53" s="49"/>
      <c r="B53" s="151"/>
      <c r="C53" s="130" t="s">
        <v>113</v>
      </c>
      <c r="D53" s="133" t="s">
        <v>114</v>
      </c>
      <c r="E53" s="37" t="s">
        <v>115</v>
      </c>
      <c r="F53" s="31">
        <v>63057</v>
      </c>
      <c r="G53" s="32">
        <v>13</v>
      </c>
      <c r="H53" s="33">
        <f t="shared" si="25"/>
        <v>63070</v>
      </c>
      <c r="I53" s="34">
        <v>227950</v>
      </c>
      <c r="J53" s="34">
        <v>1683</v>
      </c>
      <c r="K53" s="31">
        <v>6615</v>
      </c>
      <c r="L53" s="33">
        <f t="shared" si="26"/>
        <v>292703</v>
      </c>
      <c r="M53" s="17"/>
      <c r="N53" s="116"/>
      <c r="O53" s="121" t="s">
        <v>116</v>
      </c>
      <c r="P53" s="122"/>
      <c r="Q53" s="123"/>
      <c r="R53" s="31">
        <v>117634</v>
      </c>
      <c r="S53" s="32">
        <v>19</v>
      </c>
      <c r="T53" s="33">
        <f t="shared" si="12"/>
        <v>117653</v>
      </c>
      <c r="U53" s="34">
        <v>277089</v>
      </c>
      <c r="V53" s="34">
        <v>2548</v>
      </c>
      <c r="W53" s="31">
        <v>2013</v>
      </c>
      <c r="X53" s="33">
        <f t="shared" si="1"/>
        <v>397290</v>
      </c>
    </row>
    <row r="54" spans="1:24" s="22" customFormat="1" ht="7.5" customHeight="1" x14ac:dyDescent="0.15">
      <c r="A54" s="49"/>
      <c r="B54" s="151"/>
      <c r="C54" s="131"/>
      <c r="D54" s="133"/>
      <c r="E54" s="37" t="s">
        <v>117</v>
      </c>
      <c r="F54" s="31">
        <v>18177</v>
      </c>
      <c r="G54" s="32">
        <v>3</v>
      </c>
      <c r="H54" s="33">
        <f t="shared" si="25"/>
        <v>18180</v>
      </c>
      <c r="I54" s="34">
        <v>51240</v>
      </c>
      <c r="J54" s="34">
        <v>582</v>
      </c>
      <c r="K54" s="31">
        <v>2694</v>
      </c>
      <c r="L54" s="33">
        <f t="shared" si="26"/>
        <v>70002</v>
      </c>
      <c r="M54" s="17"/>
      <c r="N54" s="116"/>
      <c r="O54" s="130" t="s">
        <v>118</v>
      </c>
      <c r="P54" s="124" t="s">
        <v>119</v>
      </c>
      <c r="Q54" s="123"/>
      <c r="R54" s="31">
        <v>171633</v>
      </c>
      <c r="S54" s="32">
        <v>40</v>
      </c>
      <c r="T54" s="33">
        <f t="shared" si="12"/>
        <v>171673</v>
      </c>
      <c r="U54" s="34">
        <v>452763</v>
      </c>
      <c r="V54" s="34">
        <v>4176</v>
      </c>
      <c r="W54" s="31">
        <v>10555</v>
      </c>
      <c r="X54" s="33">
        <f t="shared" si="1"/>
        <v>628612</v>
      </c>
    </row>
    <row r="55" spans="1:24" s="22" customFormat="1" ht="7.5" customHeight="1" x14ac:dyDescent="0.15">
      <c r="A55" s="49"/>
      <c r="B55" s="151"/>
      <c r="C55" s="131"/>
      <c r="D55" s="133"/>
      <c r="E55" s="37" t="s">
        <v>10</v>
      </c>
      <c r="F55" s="47">
        <f>SUM(F53:F54)</f>
        <v>81234</v>
      </c>
      <c r="G55" s="32">
        <f>SUM(G53:G54)</f>
        <v>16</v>
      </c>
      <c r="H55" s="33">
        <f t="shared" si="25"/>
        <v>81250</v>
      </c>
      <c r="I55" s="47">
        <f>SUM(I53:I54)</f>
        <v>279190</v>
      </c>
      <c r="J55" s="47">
        <f>SUM(J53:J54)</f>
        <v>2265</v>
      </c>
      <c r="K55" s="47">
        <f>SUM(K53:K54)</f>
        <v>9309</v>
      </c>
      <c r="L55" s="33">
        <f t="shared" si="26"/>
        <v>362705</v>
      </c>
      <c r="M55" s="17"/>
      <c r="N55" s="116"/>
      <c r="O55" s="132"/>
      <c r="P55" s="124" t="s">
        <v>120</v>
      </c>
      <c r="Q55" s="123"/>
      <c r="R55" s="31">
        <v>122814</v>
      </c>
      <c r="S55" s="32">
        <v>33</v>
      </c>
      <c r="T55" s="33">
        <f t="shared" si="12"/>
        <v>122847</v>
      </c>
      <c r="U55" s="34">
        <v>354844</v>
      </c>
      <c r="V55" s="34">
        <v>2516</v>
      </c>
      <c r="W55" s="31">
        <v>2837</v>
      </c>
      <c r="X55" s="33">
        <f t="shared" si="1"/>
        <v>480207</v>
      </c>
    </row>
    <row r="56" spans="1:24" s="22" customFormat="1" ht="7.5" customHeight="1" x14ac:dyDescent="0.15">
      <c r="A56" s="49"/>
      <c r="B56" s="151"/>
      <c r="C56" s="131"/>
      <c r="D56" s="109" t="s">
        <v>121</v>
      </c>
      <c r="E56" s="37" t="s">
        <v>121</v>
      </c>
      <c r="F56" s="31">
        <v>44632</v>
      </c>
      <c r="G56" s="32">
        <v>7</v>
      </c>
      <c r="H56" s="33">
        <f t="shared" si="25"/>
        <v>44639</v>
      </c>
      <c r="I56" s="34">
        <v>165227</v>
      </c>
      <c r="J56" s="34">
        <v>1177</v>
      </c>
      <c r="K56" s="31">
        <v>4305</v>
      </c>
      <c r="L56" s="33">
        <f t="shared" si="26"/>
        <v>211043</v>
      </c>
      <c r="M56" s="17"/>
      <c r="N56" s="117"/>
      <c r="O56" s="112" t="s">
        <v>37</v>
      </c>
      <c r="P56" s="113"/>
      <c r="Q56" s="114"/>
      <c r="R56" s="41">
        <f>SUM(R43:R46,R52:R55,R49)</f>
        <v>1097648</v>
      </c>
      <c r="S56" s="42">
        <f>SUM(S43:S46,S52:S55,S49)</f>
        <v>212</v>
      </c>
      <c r="T56" s="43">
        <f t="shared" si="12"/>
        <v>1097860</v>
      </c>
      <c r="U56" s="41">
        <f t="shared" ref="U56:W56" si="28">SUM(U43:U46,U52:U55,U49)</f>
        <v>2942355</v>
      </c>
      <c r="V56" s="41">
        <f t="shared" si="28"/>
        <v>27840</v>
      </c>
      <c r="W56" s="41">
        <f t="shared" si="28"/>
        <v>59302</v>
      </c>
      <c r="X56" s="43">
        <f t="shared" si="1"/>
        <v>4068055</v>
      </c>
    </row>
    <row r="57" spans="1:24" s="22" customFormat="1" ht="7.5" customHeight="1" x14ac:dyDescent="0.15">
      <c r="A57" s="49"/>
      <c r="B57" s="151"/>
      <c r="C57" s="131"/>
      <c r="D57" s="110"/>
      <c r="E57" s="37" t="s">
        <v>122</v>
      </c>
      <c r="F57" s="31">
        <v>11263</v>
      </c>
      <c r="G57" s="32">
        <v>3</v>
      </c>
      <c r="H57" s="33">
        <f t="shared" si="25"/>
        <v>11266</v>
      </c>
      <c r="I57" s="34">
        <v>39849</v>
      </c>
      <c r="J57" s="34">
        <v>409</v>
      </c>
      <c r="K57" s="31">
        <v>1696</v>
      </c>
      <c r="L57" s="33">
        <f t="shared" si="26"/>
        <v>51524</v>
      </c>
      <c r="M57" s="17"/>
      <c r="N57" s="115" t="s">
        <v>123</v>
      </c>
      <c r="O57" s="118" t="s">
        <v>124</v>
      </c>
      <c r="P57" s="119"/>
      <c r="Q57" s="120"/>
      <c r="R57" s="31">
        <v>74663</v>
      </c>
      <c r="S57" s="32">
        <v>4</v>
      </c>
      <c r="T57" s="33">
        <f t="shared" si="12"/>
        <v>74667</v>
      </c>
      <c r="U57" s="34">
        <v>167064</v>
      </c>
      <c r="V57" s="34">
        <v>957</v>
      </c>
      <c r="W57" s="31">
        <v>1182</v>
      </c>
      <c r="X57" s="33">
        <f t="shared" si="1"/>
        <v>242688</v>
      </c>
    </row>
    <row r="58" spans="1:24" s="22" customFormat="1" ht="7.5" customHeight="1" x14ac:dyDescent="0.15">
      <c r="A58" s="49"/>
      <c r="B58" s="151"/>
      <c r="C58" s="131"/>
      <c r="D58" s="111"/>
      <c r="E58" s="37" t="s">
        <v>10</v>
      </c>
      <c r="F58" s="47">
        <f>SUM(F56:F57)</f>
        <v>55895</v>
      </c>
      <c r="G58" s="32">
        <f>SUM(G56:G57)</f>
        <v>10</v>
      </c>
      <c r="H58" s="33">
        <f t="shared" si="25"/>
        <v>55905</v>
      </c>
      <c r="I58" s="47">
        <f>SUM(I56:I57)</f>
        <v>205076</v>
      </c>
      <c r="J58" s="47">
        <f>SUM(J56:J57)</f>
        <v>1586</v>
      </c>
      <c r="K58" s="47">
        <f>SUM(K56:K57)</f>
        <v>6001</v>
      </c>
      <c r="L58" s="33">
        <f t="shared" si="26"/>
        <v>262567</v>
      </c>
      <c r="M58" s="17"/>
      <c r="N58" s="116"/>
      <c r="O58" s="144" t="s">
        <v>125</v>
      </c>
      <c r="P58" s="124" t="s">
        <v>126</v>
      </c>
      <c r="Q58" s="123"/>
      <c r="R58" s="31">
        <v>64694</v>
      </c>
      <c r="S58" s="32">
        <v>3</v>
      </c>
      <c r="T58" s="33">
        <f t="shared" si="12"/>
        <v>64697</v>
      </c>
      <c r="U58" s="34">
        <v>140719</v>
      </c>
      <c r="V58" s="34">
        <v>1161</v>
      </c>
      <c r="W58" s="31">
        <v>1153</v>
      </c>
      <c r="X58" s="33">
        <f t="shared" si="1"/>
        <v>206577</v>
      </c>
    </row>
    <row r="59" spans="1:24" ht="7.5" customHeight="1" x14ac:dyDescent="0.15">
      <c r="A59" s="49"/>
      <c r="B59" s="151"/>
      <c r="C59" s="131"/>
      <c r="D59" s="133" t="s">
        <v>127</v>
      </c>
      <c r="E59" s="37" t="s">
        <v>128</v>
      </c>
      <c r="F59" s="31">
        <v>56170</v>
      </c>
      <c r="G59" s="32">
        <v>18</v>
      </c>
      <c r="H59" s="33">
        <f t="shared" si="25"/>
        <v>56188</v>
      </c>
      <c r="I59" s="34">
        <v>195816</v>
      </c>
      <c r="J59" s="34">
        <v>1245</v>
      </c>
      <c r="K59" s="31">
        <v>5530</v>
      </c>
      <c r="L59" s="33">
        <f t="shared" si="26"/>
        <v>253249</v>
      </c>
      <c r="M59" s="17"/>
      <c r="N59" s="116"/>
      <c r="O59" s="131"/>
      <c r="P59" s="124" t="s">
        <v>129</v>
      </c>
      <c r="Q59" s="123"/>
      <c r="R59" s="38">
        <v>23947</v>
      </c>
      <c r="S59" s="39">
        <v>0</v>
      </c>
      <c r="T59" s="33">
        <f>SUM(R59:S59)</f>
        <v>23947</v>
      </c>
      <c r="U59" s="40">
        <v>60551</v>
      </c>
      <c r="V59" s="40">
        <v>422</v>
      </c>
      <c r="W59" s="38">
        <v>363</v>
      </c>
      <c r="X59" s="46">
        <f>SUM(T59:V59)</f>
        <v>84920</v>
      </c>
    </row>
    <row r="60" spans="1:24" ht="7.5" customHeight="1" x14ac:dyDescent="0.15">
      <c r="A60" s="49"/>
      <c r="B60" s="151"/>
      <c r="C60" s="131"/>
      <c r="D60" s="133"/>
      <c r="E60" s="37" t="s">
        <v>130</v>
      </c>
      <c r="F60" s="31">
        <v>25493</v>
      </c>
      <c r="G60" s="32">
        <v>6</v>
      </c>
      <c r="H60" s="33">
        <f t="shared" si="25"/>
        <v>25499</v>
      </c>
      <c r="I60" s="34">
        <v>100253</v>
      </c>
      <c r="J60" s="34">
        <v>448</v>
      </c>
      <c r="K60" s="31">
        <v>1699</v>
      </c>
      <c r="L60" s="33">
        <f t="shared" si="26"/>
        <v>126200</v>
      </c>
      <c r="M60" s="17"/>
      <c r="N60" s="116"/>
      <c r="O60" s="132"/>
      <c r="P60" s="124" t="s">
        <v>10</v>
      </c>
      <c r="Q60" s="123"/>
      <c r="R60" s="38">
        <f>SUM(R58:R59)</f>
        <v>88641</v>
      </c>
      <c r="S60" s="39">
        <f>SUM(S58:S59)</f>
        <v>3</v>
      </c>
      <c r="T60" s="33">
        <f>SUM(R60:S60)</f>
        <v>88644</v>
      </c>
      <c r="U60" s="40">
        <f t="shared" ref="U60:W60" si="29">SUM(U58:U59)</f>
        <v>201270</v>
      </c>
      <c r="V60" s="40">
        <f t="shared" si="29"/>
        <v>1583</v>
      </c>
      <c r="W60" s="38">
        <f t="shared" si="29"/>
        <v>1516</v>
      </c>
      <c r="X60" s="46">
        <f>SUM(T60:V60)</f>
        <v>291497</v>
      </c>
    </row>
    <row r="61" spans="1:24" ht="7.5" customHeight="1" x14ac:dyDescent="0.15">
      <c r="A61" s="49"/>
      <c r="B61" s="151"/>
      <c r="C61" s="131"/>
      <c r="D61" s="133"/>
      <c r="E61" s="37" t="s">
        <v>10</v>
      </c>
      <c r="F61" s="47">
        <f>SUM(F59:F60)</f>
        <v>81663</v>
      </c>
      <c r="G61" s="32">
        <f>SUM(G59:G60)</f>
        <v>24</v>
      </c>
      <c r="H61" s="33">
        <f t="shared" si="25"/>
        <v>81687</v>
      </c>
      <c r="I61" s="31">
        <f>SUM(I59:I60)</f>
        <v>296069</v>
      </c>
      <c r="J61" s="31">
        <f>SUM(J59:J60)</f>
        <v>1693</v>
      </c>
      <c r="K61" s="31">
        <f>SUM(K59:K60)</f>
        <v>7229</v>
      </c>
      <c r="L61" s="33">
        <f t="shared" si="26"/>
        <v>379449</v>
      </c>
      <c r="M61" s="17"/>
      <c r="N61" s="116"/>
      <c r="O61" s="130" t="s">
        <v>131</v>
      </c>
      <c r="P61" s="124" t="s">
        <v>132</v>
      </c>
      <c r="Q61" s="123"/>
      <c r="R61" s="38">
        <v>137814</v>
      </c>
      <c r="S61" s="39">
        <v>33</v>
      </c>
      <c r="T61" s="33">
        <f>SUM(R61:S61)</f>
        <v>137847</v>
      </c>
      <c r="U61" s="40">
        <v>344690</v>
      </c>
      <c r="V61" s="40">
        <v>2426</v>
      </c>
      <c r="W61" s="38">
        <v>3563</v>
      </c>
      <c r="X61" s="46">
        <f>SUM(T61:V61)</f>
        <v>484963</v>
      </c>
    </row>
    <row r="62" spans="1:24" ht="7.5" customHeight="1" x14ac:dyDescent="0.15">
      <c r="A62" s="49"/>
      <c r="B62" s="151"/>
      <c r="C62" s="132"/>
      <c r="D62" s="125" t="s">
        <v>133</v>
      </c>
      <c r="E62" s="126"/>
      <c r="F62" s="31">
        <v>99664</v>
      </c>
      <c r="G62" s="32">
        <v>16</v>
      </c>
      <c r="H62" s="33">
        <f t="shared" si="25"/>
        <v>99680</v>
      </c>
      <c r="I62" s="34">
        <v>308236</v>
      </c>
      <c r="J62" s="34">
        <v>1574</v>
      </c>
      <c r="K62" s="31">
        <v>2783</v>
      </c>
      <c r="L62" s="33">
        <f t="shared" si="26"/>
        <v>409490</v>
      </c>
      <c r="M62" s="17"/>
      <c r="N62" s="116"/>
      <c r="O62" s="131"/>
      <c r="P62" s="124" t="s">
        <v>134</v>
      </c>
      <c r="Q62" s="123"/>
      <c r="R62" s="38">
        <v>57369</v>
      </c>
      <c r="S62" s="39">
        <v>12</v>
      </c>
      <c r="T62" s="33">
        <f>SUM(R62:S62)</f>
        <v>57381</v>
      </c>
      <c r="U62" s="40">
        <v>188780</v>
      </c>
      <c r="V62" s="40">
        <v>898</v>
      </c>
      <c r="W62" s="38">
        <v>1363</v>
      </c>
      <c r="X62" s="46">
        <f>SUM(T62:V62)</f>
        <v>247059</v>
      </c>
    </row>
    <row r="63" spans="1:24" ht="7.5" customHeight="1" x14ac:dyDescent="0.15">
      <c r="A63" s="49"/>
      <c r="B63" s="151"/>
      <c r="C63" s="130" t="s">
        <v>135</v>
      </c>
      <c r="D63" s="136" t="s">
        <v>136</v>
      </c>
      <c r="E63" s="36" t="s">
        <v>137</v>
      </c>
      <c r="F63" s="31">
        <v>97156</v>
      </c>
      <c r="G63" s="32">
        <v>15</v>
      </c>
      <c r="H63" s="33">
        <f t="shared" si="25"/>
        <v>97171</v>
      </c>
      <c r="I63" s="34">
        <v>275523</v>
      </c>
      <c r="J63" s="34">
        <v>1634</v>
      </c>
      <c r="K63" s="31">
        <v>5249</v>
      </c>
      <c r="L63" s="33">
        <f t="shared" si="26"/>
        <v>374328</v>
      </c>
      <c r="M63" s="17"/>
      <c r="N63" s="116"/>
      <c r="O63" s="132"/>
      <c r="P63" s="124" t="s">
        <v>10</v>
      </c>
      <c r="Q63" s="123"/>
      <c r="R63" s="31">
        <f>SUM(R61:R62)</f>
        <v>195183</v>
      </c>
      <c r="S63" s="32">
        <f>SUM(S61:S62)</f>
        <v>45</v>
      </c>
      <c r="T63" s="33">
        <f t="shared" si="12"/>
        <v>195228</v>
      </c>
      <c r="U63" s="34">
        <f t="shared" ref="U63:W63" si="30">SUM(U61:U62)</f>
        <v>533470</v>
      </c>
      <c r="V63" s="34">
        <f t="shared" si="30"/>
        <v>3324</v>
      </c>
      <c r="W63" s="31">
        <f t="shared" si="30"/>
        <v>4926</v>
      </c>
      <c r="X63" s="33">
        <f t="shared" si="1"/>
        <v>732022</v>
      </c>
    </row>
    <row r="64" spans="1:24" ht="7.5" customHeight="1" x14ac:dyDescent="0.15">
      <c r="A64" s="49"/>
      <c r="B64" s="151"/>
      <c r="C64" s="131"/>
      <c r="D64" s="137"/>
      <c r="E64" s="36" t="s">
        <v>138</v>
      </c>
      <c r="F64" s="31">
        <v>32523</v>
      </c>
      <c r="G64" s="32">
        <v>1</v>
      </c>
      <c r="H64" s="33">
        <f t="shared" si="25"/>
        <v>32524</v>
      </c>
      <c r="I64" s="34">
        <v>69600</v>
      </c>
      <c r="J64" s="34">
        <v>385</v>
      </c>
      <c r="K64" s="31">
        <v>1136</v>
      </c>
      <c r="L64" s="33">
        <f t="shared" si="26"/>
        <v>102509</v>
      </c>
      <c r="M64" s="17"/>
      <c r="N64" s="116"/>
      <c r="O64" s="130" t="s">
        <v>139</v>
      </c>
      <c r="P64" s="124" t="s">
        <v>123</v>
      </c>
      <c r="Q64" s="123"/>
      <c r="R64" s="31">
        <v>125975</v>
      </c>
      <c r="S64" s="32">
        <v>20</v>
      </c>
      <c r="T64" s="33">
        <f t="shared" si="12"/>
        <v>125995</v>
      </c>
      <c r="U64" s="34">
        <v>401168</v>
      </c>
      <c r="V64" s="34">
        <v>2394</v>
      </c>
      <c r="W64" s="31">
        <v>5993</v>
      </c>
      <c r="X64" s="46">
        <f t="shared" si="1"/>
        <v>529557</v>
      </c>
    </row>
    <row r="65" spans="1:24" ht="7.5" customHeight="1" x14ac:dyDescent="0.15">
      <c r="A65" s="49"/>
      <c r="B65" s="151"/>
      <c r="C65" s="131"/>
      <c r="D65" s="137"/>
      <c r="E65" s="37" t="s">
        <v>10</v>
      </c>
      <c r="F65" s="47">
        <f>SUM(F63:F64)</f>
        <v>129679</v>
      </c>
      <c r="G65" s="32">
        <f>SUM(G63:G64)</f>
        <v>16</v>
      </c>
      <c r="H65" s="33">
        <f t="shared" si="25"/>
        <v>129695</v>
      </c>
      <c r="I65" s="31">
        <f>SUM(I63:I64)</f>
        <v>345123</v>
      </c>
      <c r="J65" s="31">
        <f>SUM(J63:J64)</f>
        <v>2019</v>
      </c>
      <c r="K65" s="31">
        <f>SUM(K63:K64)</f>
        <v>6385</v>
      </c>
      <c r="L65" s="33">
        <f t="shared" si="26"/>
        <v>476837</v>
      </c>
      <c r="M65" s="17"/>
      <c r="N65" s="116"/>
      <c r="O65" s="132"/>
      <c r="P65" s="124" t="s">
        <v>140</v>
      </c>
      <c r="Q65" s="123"/>
      <c r="R65" s="31">
        <v>75827</v>
      </c>
      <c r="S65" s="32">
        <v>13</v>
      </c>
      <c r="T65" s="33">
        <f t="shared" si="12"/>
        <v>75840</v>
      </c>
      <c r="U65" s="34">
        <v>228226</v>
      </c>
      <c r="V65" s="34">
        <v>1233</v>
      </c>
      <c r="W65" s="31">
        <v>1798</v>
      </c>
      <c r="X65" s="33">
        <f t="shared" si="1"/>
        <v>305299</v>
      </c>
    </row>
    <row r="66" spans="1:24" ht="7.5" customHeight="1" x14ac:dyDescent="0.15">
      <c r="A66" s="49"/>
      <c r="B66" s="151"/>
      <c r="C66" s="131"/>
      <c r="D66" s="136" t="s">
        <v>141</v>
      </c>
      <c r="E66" s="37" t="s">
        <v>142</v>
      </c>
      <c r="F66" s="31">
        <v>23926</v>
      </c>
      <c r="G66" s="32">
        <v>2</v>
      </c>
      <c r="H66" s="33">
        <f t="shared" ref="H66:H72" si="31">SUM(F66:G66)</f>
        <v>23928</v>
      </c>
      <c r="I66" s="34">
        <v>85739</v>
      </c>
      <c r="J66" s="34">
        <v>512</v>
      </c>
      <c r="K66" s="31">
        <v>2250</v>
      </c>
      <c r="L66" s="33">
        <f t="shared" ref="L66:L72" si="32">SUM(H66:J66)</f>
        <v>110179</v>
      </c>
      <c r="M66" s="17"/>
      <c r="N66" s="116"/>
      <c r="O66" s="130" t="s">
        <v>143</v>
      </c>
      <c r="P66" s="124" t="s">
        <v>144</v>
      </c>
      <c r="Q66" s="123"/>
      <c r="R66" s="31">
        <v>107298</v>
      </c>
      <c r="S66" s="32">
        <v>13</v>
      </c>
      <c r="T66" s="33">
        <f t="shared" si="12"/>
        <v>107311</v>
      </c>
      <c r="U66" s="34">
        <v>299047</v>
      </c>
      <c r="V66" s="34">
        <v>1632</v>
      </c>
      <c r="W66" s="31">
        <v>2017</v>
      </c>
      <c r="X66" s="33">
        <f t="shared" si="1"/>
        <v>407990</v>
      </c>
    </row>
    <row r="67" spans="1:24" ht="7.5" customHeight="1" x14ac:dyDescent="0.15">
      <c r="A67" s="49"/>
      <c r="B67" s="151"/>
      <c r="C67" s="131"/>
      <c r="D67" s="142"/>
      <c r="E67" s="37" t="s">
        <v>145</v>
      </c>
      <c r="F67" s="31">
        <v>10141</v>
      </c>
      <c r="G67" s="32">
        <v>1</v>
      </c>
      <c r="H67" s="33">
        <f t="shared" si="31"/>
        <v>10142</v>
      </c>
      <c r="I67" s="34">
        <v>26100</v>
      </c>
      <c r="J67" s="34">
        <v>235</v>
      </c>
      <c r="K67" s="31">
        <v>1676</v>
      </c>
      <c r="L67" s="33">
        <f t="shared" si="32"/>
        <v>36477</v>
      </c>
      <c r="M67" s="17"/>
      <c r="N67" s="116"/>
      <c r="O67" s="131"/>
      <c r="P67" s="124" t="s">
        <v>146</v>
      </c>
      <c r="Q67" s="123"/>
      <c r="R67" s="38">
        <v>20462</v>
      </c>
      <c r="S67" s="39">
        <v>0</v>
      </c>
      <c r="T67" s="33">
        <f t="shared" si="12"/>
        <v>20462</v>
      </c>
      <c r="U67" s="40">
        <v>66552</v>
      </c>
      <c r="V67" s="40">
        <v>370</v>
      </c>
      <c r="W67" s="38">
        <v>555</v>
      </c>
      <c r="X67" s="33">
        <f t="shared" si="1"/>
        <v>87384</v>
      </c>
    </row>
    <row r="68" spans="1:24" ht="7.5" customHeight="1" x14ac:dyDescent="0.15">
      <c r="A68" s="49"/>
      <c r="B68" s="151"/>
      <c r="C68" s="131"/>
      <c r="D68" s="142"/>
      <c r="E68" s="37" t="s">
        <v>147</v>
      </c>
      <c r="F68" s="31">
        <v>15089</v>
      </c>
      <c r="G68" s="32">
        <v>0</v>
      </c>
      <c r="H68" s="33">
        <f t="shared" si="31"/>
        <v>15089</v>
      </c>
      <c r="I68" s="34">
        <v>50777</v>
      </c>
      <c r="J68" s="34">
        <v>459</v>
      </c>
      <c r="K68" s="31">
        <v>2151</v>
      </c>
      <c r="L68" s="33">
        <f t="shared" si="32"/>
        <v>66325</v>
      </c>
      <c r="M68" s="17"/>
      <c r="N68" s="116"/>
      <c r="O68" s="132"/>
      <c r="P68" s="124" t="s">
        <v>10</v>
      </c>
      <c r="Q68" s="123"/>
      <c r="R68" s="31">
        <f>SUM(R66:R67)</f>
        <v>127760</v>
      </c>
      <c r="S68" s="32">
        <f>SUM(S66:S67)</f>
        <v>13</v>
      </c>
      <c r="T68" s="33">
        <f t="shared" si="12"/>
        <v>127773</v>
      </c>
      <c r="U68" s="34">
        <f>SUM(U66:U67)</f>
        <v>365599</v>
      </c>
      <c r="V68" s="34">
        <f>SUM(V66:V67)</f>
        <v>2002</v>
      </c>
      <c r="W68" s="31">
        <f>SUM(W66:W67)</f>
        <v>2572</v>
      </c>
      <c r="X68" s="33">
        <f t="shared" si="1"/>
        <v>495374</v>
      </c>
    </row>
    <row r="69" spans="1:24" ht="7.5" customHeight="1" x14ac:dyDescent="0.15">
      <c r="A69" s="49"/>
      <c r="B69" s="151"/>
      <c r="C69" s="131"/>
      <c r="D69" s="143"/>
      <c r="E69" s="37" t="s">
        <v>10</v>
      </c>
      <c r="F69" s="47">
        <f>SUM(F66:F68)</f>
        <v>49156</v>
      </c>
      <c r="G69" s="32">
        <f>SUM(G66:G68)</f>
        <v>3</v>
      </c>
      <c r="H69" s="33">
        <f t="shared" si="31"/>
        <v>49159</v>
      </c>
      <c r="I69" s="31">
        <f t="shared" ref="I69:K69" si="33">SUM(I66:I68)</f>
        <v>162616</v>
      </c>
      <c r="J69" s="31">
        <f t="shared" si="33"/>
        <v>1206</v>
      </c>
      <c r="K69" s="31">
        <f t="shared" si="33"/>
        <v>6077</v>
      </c>
      <c r="L69" s="33">
        <f t="shared" si="32"/>
        <v>212981</v>
      </c>
      <c r="M69" s="17"/>
      <c r="N69" s="117"/>
      <c r="O69" s="112" t="s">
        <v>37</v>
      </c>
      <c r="P69" s="113"/>
      <c r="Q69" s="114"/>
      <c r="R69" s="41">
        <f>SUM(R57,R63:R65,R68,R60)</f>
        <v>688049</v>
      </c>
      <c r="S69" s="42">
        <f>SUM(S57,S63:S65,S68,S60)</f>
        <v>98</v>
      </c>
      <c r="T69" s="43">
        <f t="shared" si="12"/>
        <v>688147</v>
      </c>
      <c r="U69" s="41">
        <f t="shared" ref="U69:W69" si="34">SUM(U57,U63:U65,U68,U60)</f>
        <v>1896797</v>
      </c>
      <c r="V69" s="41">
        <f t="shared" si="34"/>
        <v>11493</v>
      </c>
      <c r="W69" s="41">
        <f t="shared" si="34"/>
        <v>17987</v>
      </c>
      <c r="X69" s="43">
        <f t="shared" si="1"/>
        <v>2596437</v>
      </c>
    </row>
    <row r="70" spans="1:24" ht="7.5" customHeight="1" x14ac:dyDescent="0.15">
      <c r="A70" s="49"/>
      <c r="B70" s="151"/>
      <c r="C70" s="131"/>
      <c r="D70" s="109" t="s">
        <v>148</v>
      </c>
      <c r="E70" s="37" t="s">
        <v>211</v>
      </c>
      <c r="F70" s="31">
        <v>77071</v>
      </c>
      <c r="G70" s="32">
        <v>7</v>
      </c>
      <c r="H70" s="33">
        <f t="shared" si="31"/>
        <v>77078</v>
      </c>
      <c r="I70" s="34">
        <v>176659</v>
      </c>
      <c r="J70" s="34">
        <v>1013</v>
      </c>
      <c r="K70" s="31">
        <v>1435</v>
      </c>
      <c r="L70" s="33">
        <f t="shared" si="32"/>
        <v>254750</v>
      </c>
      <c r="M70" s="17"/>
      <c r="N70" s="115" t="s">
        <v>150</v>
      </c>
      <c r="O70" s="118" t="s">
        <v>151</v>
      </c>
      <c r="P70" s="119"/>
      <c r="Q70" s="120"/>
      <c r="R70" s="38">
        <v>89702</v>
      </c>
      <c r="S70" s="39">
        <v>12</v>
      </c>
      <c r="T70" s="46">
        <f t="shared" si="12"/>
        <v>89714</v>
      </c>
      <c r="U70" s="40">
        <v>210374</v>
      </c>
      <c r="V70" s="40">
        <v>1132</v>
      </c>
      <c r="W70" s="38">
        <v>1789</v>
      </c>
      <c r="X70" s="46">
        <f t="shared" si="1"/>
        <v>301220</v>
      </c>
    </row>
    <row r="71" spans="1:24" ht="7.5" customHeight="1" x14ac:dyDescent="0.15">
      <c r="A71" s="49"/>
      <c r="B71" s="151"/>
      <c r="C71" s="131"/>
      <c r="D71" s="110"/>
      <c r="E71" s="37" t="s">
        <v>152</v>
      </c>
      <c r="F71" s="31">
        <v>20144</v>
      </c>
      <c r="G71" s="32">
        <v>0</v>
      </c>
      <c r="H71" s="33">
        <f t="shared" si="31"/>
        <v>20144</v>
      </c>
      <c r="I71" s="34">
        <v>58499</v>
      </c>
      <c r="J71" s="34">
        <v>323</v>
      </c>
      <c r="K71" s="31">
        <v>746</v>
      </c>
      <c r="L71" s="33">
        <f t="shared" si="32"/>
        <v>78966</v>
      </c>
      <c r="M71" s="11"/>
      <c r="N71" s="116"/>
      <c r="O71" s="144" t="s">
        <v>153</v>
      </c>
      <c r="P71" s="124" t="s">
        <v>154</v>
      </c>
      <c r="Q71" s="123"/>
      <c r="R71" s="31">
        <v>70560</v>
      </c>
      <c r="S71" s="32">
        <v>16</v>
      </c>
      <c r="T71" s="33">
        <f t="shared" si="12"/>
        <v>70576</v>
      </c>
      <c r="U71" s="34">
        <v>173396</v>
      </c>
      <c r="V71" s="34">
        <v>1115</v>
      </c>
      <c r="W71" s="31">
        <v>1413</v>
      </c>
      <c r="X71" s="33">
        <f t="shared" si="1"/>
        <v>245087</v>
      </c>
    </row>
    <row r="72" spans="1:24" ht="7.5" customHeight="1" x14ac:dyDescent="0.15">
      <c r="A72" s="49"/>
      <c r="B72" s="151"/>
      <c r="C72" s="131"/>
      <c r="D72" s="111"/>
      <c r="E72" s="37" t="s">
        <v>10</v>
      </c>
      <c r="F72" s="47">
        <f>SUM(F70:F71)</f>
        <v>97215</v>
      </c>
      <c r="G72" s="32">
        <f>SUM(G70:G71)</f>
        <v>7</v>
      </c>
      <c r="H72" s="33">
        <f t="shared" si="31"/>
        <v>97222</v>
      </c>
      <c r="I72" s="31">
        <f>SUM(I70:I71)</f>
        <v>235158</v>
      </c>
      <c r="J72" s="31">
        <f>SUM(J70:J71)</f>
        <v>1336</v>
      </c>
      <c r="K72" s="31">
        <f>SUM(K70:K71)</f>
        <v>2181</v>
      </c>
      <c r="L72" s="33">
        <f t="shared" si="32"/>
        <v>333716</v>
      </c>
      <c r="M72" s="11"/>
      <c r="N72" s="116"/>
      <c r="O72" s="131"/>
      <c r="P72" s="124" t="s">
        <v>155</v>
      </c>
      <c r="Q72" s="123"/>
      <c r="R72" s="38">
        <v>29641</v>
      </c>
      <c r="S72" s="39">
        <v>9</v>
      </c>
      <c r="T72" s="33">
        <f t="shared" si="12"/>
        <v>29650</v>
      </c>
      <c r="U72" s="40">
        <v>105646</v>
      </c>
      <c r="V72" s="40">
        <v>684</v>
      </c>
      <c r="W72" s="38">
        <v>1356</v>
      </c>
      <c r="X72" s="46">
        <f t="shared" ref="X72:X73" si="35">SUM(T72:V72)</f>
        <v>135980</v>
      </c>
    </row>
    <row r="73" spans="1:24" ht="7.5" customHeight="1" x14ac:dyDescent="0.15">
      <c r="A73" s="49"/>
      <c r="B73" s="151"/>
      <c r="C73" s="131"/>
      <c r="D73" s="136" t="s">
        <v>156</v>
      </c>
      <c r="E73" s="37" t="s">
        <v>156</v>
      </c>
      <c r="F73" s="31">
        <v>13921</v>
      </c>
      <c r="G73" s="32">
        <v>2</v>
      </c>
      <c r="H73" s="33">
        <f t="shared" si="25"/>
        <v>13923</v>
      </c>
      <c r="I73" s="34">
        <v>53131</v>
      </c>
      <c r="J73" s="34">
        <v>303</v>
      </c>
      <c r="K73" s="31">
        <v>1049</v>
      </c>
      <c r="L73" s="33">
        <f t="shared" si="26"/>
        <v>67357</v>
      </c>
      <c r="M73" s="11"/>
      <c r="N73" s="116"/>
      <c r="O73" s="132"/>
      <c r="P73" s="124" t="s">
        <v>10</v>
      </c>
      <c r="Q73" s="123"/>
      <c r="R73" s="38">
        <f>SUM(R71:R72)</f>
        <v>100201</v>
      </c>
      <c r="S73" s="39">
        <f>SUM(S71:S72)</f>
        <v>25</v>
      </c>
      <c r="T73" s="33">
        <f t="shared" si="12"/>
        <v>100226</v>
      </c>
      <c r="U73" s="40">
        <f t="shared" ref="U73:W73" si="36">SUM(U71:U72)</f>
        <v>279042</v>
      </c>
      <c r="V73" s="40">
        <f t="shared" si="36"/>
        <v>1799</v>
      </c>
      <c r="W73" s="38">
        <f t="shared" si="36"/>
        <v>2769</v>
      </c>
      <c r="X73" s="46">
        <f t="shared" si="35"/>
        <v>381067</v>
      </c>
    </row>
    <row r="74" spans="1:24" ht="7.5" customHeight="1" x14ac:dyDescent="0.15">
      <c r="A74" s="49"/>
      <c r="B74" s="151"/>
      <c r="C74" s="131"/>
      <c r="D74" s="142"/>
      <c r="E74" s="37" t="s">
        <v>157</v>
      </c>
      <c r="F74" s="31">
        <v>17533</v>
      </c>
      <c r="G74" s="32">
        <v>1</v>
      </c>
      <c r="H74" s="33">
        <f t="shared" si="25"/>
        <v>17534</v>
      </c>
      <c r="I74" s="34">
        <v>64264</v>
      </c>
      <c r="J74" s="34">
        <v>440</v>
      </c>
      <c r="K74" s="31">
        <v>1834</v>
      </c>
      <c r="L74" s="33">
        <f t="shared" si="26"/>
        <v>82238</v>
      </c>
      <c r="M74" s="11"/>
      <c r="N74" s="116"/>
      <c r="O74" s="121" t="s">
        <v>158</v>
      </c>
      <c r="P74" s="122"/>
      <c r="Q74" s="123"/>
      <c r="R74" s="31">
        <v>150169</v>
      </c>
      <c r="S74" s="32">
        <v>27</v>
      </c>
      <c r="T74" s="33">
        <f t="shared" si="12"/>
        <v>150196</v>
      </c>
      <c r="U74" s="34">
        <v>368204</v>
      </c>
      <c r="V74" s="34">
        <v>2670</v>
      </c>
      <c r="W74" s="31">
        <v>3430</v>
      </c>
      <c r="X74" s="33">
        <f t="shared" si="1"/>
        <v>521070</v>
      </c>
    </row>
    <row r="75" spans="1:24" ht="7.5" customHeight="1" x14ac:dyDescent="0.15">
      <c r="A75" s="49"/>
      <c r="B75" s="151"/>
      <c r="C75" s="131"/>
      <c r="D75" s="142"/>
      <c r="E75" s="37" t="s">
        <v>159</v>
      </c>
      <c r="F75" s="52">
        <v>12895</v>
      </c>
      <c r="G75" s="53">
        <v>3</v>
      </c>
      <c r="H75" s="33">
        <f t="shared" si="25"/>
        <v>12898</v>
      </c>
      <c r="I75" s="55">
        <v>42201</v>
      </c>
      <c r="J75" s="55">
        <v>403</v>
      </c>
      <c r="K75" s="52">
        <v>1961</v>
      </c>
      <c r="L75" s="33">
        <f t="shared" si="26"/>
        <v>55502</v>
      </c>
      <c r="M75" s="11"/>
      <c r="N75" s="116"/>
      <c r="O75" s="121" t="s">
        <v>160</v>
      </c>
      <c r="P75" s="122"/>
      <c r="Q75" s="123"/>
      <c r="R75" s="31">
        <v>97255</v>
      </c>
      <c r="S75" s="32">
        <v>23</v>
      </c>
      <c r="T75" s="33">
        <f t="shared" si="12"/>
        <v>97278</v>
      </c>
      <c r="U75" s="34">
        <v>203630</v>
      </c>
      <c r="V75" s="34">
        <v>1203</v>
      </c>
      <c r="W75" s="31">
        <v>1698</v>
      </c>
      <c r="X75" s="33">
        <f t="shared" si="1"/>
        <v>302111</v>
      </c>
    </row>
    <row r="76" spans="1:24" ht="7.5" customHeight="1" x14ac:dyDescent="0.15">
      <c r="A76" s="49"/>
      <c r="B76" s="151"/>
      <c r="C76" s="132"/>
      <c r="D76" s="143"/>
      <c r="E76" s="37" t="s">
        <v>10</v>
      </c>
      <c r="F76" s="47">
        <f>SUM(F73:F75)</f>
        <v>44349</v>
      </c>
      <c r="G76" s="32">
        <f>SUM(G73:G75)</f>
        <v>6</v>
      </c>
      <c r="H76" s="33">
        <f t="shared" si="25"/>
        <v>44355</v>
      </c>
      <c r="I76" s="31">
        <f t="shared" ref="I76:K76" si="37">SUM(I73:I75)</f>
        <v>159596</v>
      </c>
      <c r="J76" s="31">
        <f t="shared" si="37"/>
        <v>1146</v>
      </c>
      <c r="K76" s="31">
        <f t="shared" si="37"/>
        <v>4844</v>
      </c>
      <c r="L76" s="33">
        <f t="shared" si="26"/>
        <v>205097</v>
      </c>
      <c r="M76" s="11"/>
      <c r="N76" s="117"/>
      <c r="O76" s="112" t="s">
        <v>37</v>
      </c>
      <c r="P76" s="113"/>
      <c r="Q76" s="114"/>
      <c r="R76" s="41">
        <f>SUM(R73:R75,R70)</f>
        <v>437327</v>
      </c>
      <c r="S76" s="44">
        <f>SUM(S73:S75,S70)</f>
        <v>87</v>
      </c>
      <c r="T76" s="43">
        <f t="shared" si="12"/>
        <v>437414</v>
      </c>
      <c r="U76" s="45">
        <f t="shared" ref="U76:W76" si="38">SUM(U73:U75,U70)</f>
        <v>1061250</v>
      </c>
      <c r="V76" s="45">
        <f t="shared" si="38"/>
        <v>6804</v>
      </c>
      <c r="W76" s="41">
        <f t="shared" si="38"/>
        <v>9686</v>
      </c>
      <c r="X76" s="43">
        <f t="shared" si="1"/>
        <v>1505468</v>
      </c>
    </row>
    <row r="77" spans="1:24" ht="7.5" customHeight="1" x14ac:dyDescent="0.15">
      <c r="A77" s="49"/>
      <c r="B77" s="151"/>
      <c r="C77" s="130" t="s">
        <v>161</v>
      </c>
      <c r="D77" s="133" t="s">
        <v>162</v>
      </c>
      <c r="E77" s="37" t="s">
        <v>163</v>
      </c>
      <c r="F77" s="52">
        <v>41561</v>
      </c>
      <c r="G77" s="53">
        <v>15</v>
      </c>
      <c r="H77" s="54">
        <f>SUM(F77:G77)</f>
        <v>41576</v>
      </c>
      <c r="I77" s="55">
        <v>40402</v>
      </c>
      <c r="J77" s="55">
        <v>1486</v>
      </c>
      <c r="K77" s="52">
        <v>7072</v>
      </c>
      <c r="L77" s="54">
        <f>SUM(H77:J77)</f>
        <v>83464</v>
      </c>
      <c r="M77" s="11"/>
      <c r="N77" s="115" t="s">
        <v>164</v>
      </c>
      <c r="O77" s="134" t="s">
        <v>165</v>
      </c>
      <c r="P77" s="135" t="s">
        <v>166</v>
      </c>
      <c r="Q77" s="120"/>
      <c r="R77" s="18">
        <v>105842</v>
      </c>
      <c r="S77" s="19">
        <v>7</v>
      </c>
      <c r="T77" s="20">
        <f t="shared" si="12"/>
        <v>105849</v>
      </c>
      <c r="U77" s="21">
        <v>383535</v>
      </c>
      <c r="V77" s="21">
        <v>2358</v>
      </c>
      <c r="W77" s="18">
        <v>8602</v>
      </c>
      <c r="X77" s="20">
        <f t="shared" si="1"/>
        <v>491742</v>
      </c>
    </row>
    <row r="78" spans="1:24" ht="7.5" customHeight="1" x14ac:dyDescent="0.15">
      <c r="A78" s="49"/>
      <c r="B78" s="151"/>
      <c r="C78" s="131"/>
      <c r="D78" s="133"/>
      <c r="E78" s="37" t="s">
        <v>167</v>
      </c>
      <c r="F78" s="52">
        <v>12707</v>
      </c>
      <c r="G78" s="53">
        <v>5</v>
      </c>
      <c r="H78" s="54">
        <f>SUM(F78:G78)</f>
        <v>12712</v>
      </c>
      <c r="I78" s="55">
        <v>14728</v>
      </c>
      <c r="J78" s="55">
        <v>425</v>
      </c>
      <c r="K78" s="52">
        <v>1911</v>
      </c>
      <c r="L78" s="54">
        <f>SUM(H78:J78)</f>
        <v>27865</v>
      </c>
      <c r="M78" s="11"/>
      <c r="N78" s="116"/>
      <c r="O78" s="131"/>
      <c r="P78" s="124" t="s">
        <v>168</v>
      </c>
      <c r="Q78" s="123"/>
      <c r="R78" s="31">
        <v>79867</v>
      </c>
      <c r="S78" s="32">
        <v>8</v>
      </c>
      <c r="T78" s="33">
        <f t="shared" si="12"/>
        <v>79875</v>
      </c>
      <c r="U78" s="34">
        <v>286773</v>
      </c>
      <c r="V78" s="34">
        <v>1412</v>
      </c>
      <c r="W78" s="31">
        <v>2862</v>
      </c>
      <c r="X78" s="33">
        <f t="shared" ref="X78:X88" si="39">SUM(T78:V78)</f>
        <v>368060</v>
      </c>
    </row>
    <row r="79" spans="1:24" ht="7.5" customHeight="1" x14ac:dyDescent="0.15">
      <c r="A79" s="49"/>
      <c r="B79" s="151"/>
      <c r="C79" s="131"/>
      <c r="D79" s="133"/>
      <c r="E79" s="37" t="s">
        <v>10</v>
      </c>
      <c r="F79" s="47">
        <f>SUM(F77:F78)</f>
        <v>54268</v>
      </c>
      <c r="G79" s="32">
        <f>SUM(G77:G78)</f>
        <v>20</v>
      </c>
      <c r="H79" s="33">
        <f>SUM(F79:G79)</f>
        <v>54288</v>
      </c>
      <c r="I79" s="47">
        <f>SUM(I77:I78)</f>
        <v>55130</v>
      </c>
      <c r="J79" s="47">
        <f>SUM(J77:J78)</f>
        <v>1911</v>
      </c>
      <c r="K79" s="47">
        <f>SUM(K77:K78)</f>
        <v>8983</v>
      </c>
      <c r="L79" s="54">
        <f>SUM(H79:J79)</f>
        <v>111329</v>
      </c>
      <c r="M79" s="11"/>
      <c r="N79" s="116"/>
      <c r="O79" s="131"/>
      <c r="P79" s="124" t="s">
        <v>169</v>
      </c>
      <c r="Q79" s="123"/>
      <c r="R79" s="31">
        <v>91829</v>
      </c>
      <c r="S79" s="32">
        <v>6</v>
      </c>
      <c r="T79" s="33">
        <f t="shared" si="12"/>
        <v>91835</v>
      </c>
      <c r="U79" s="34">
        <v>249841</v>
      </c>
      <c r="V79" s="34">
        <v>1215</v>
      </c>
      <c r="W79" s="31">
        <v>1927</v>
      </c>
      <c r="X79" s="33">
        <f t="shared" si="39"/>
        <v>342891</v>
      </c>
    </row>
    <row r="80" spans="1:24" ht="7.5" customHeight="1" x14ac:dyDescent="0.15">
      <c r="A80" s="49"/>
      <c r="B80" s="151"/>
      <c r="C80" s="131"/>
      <c r="D80" s="136" t="s">
        <v>170</v>
      </c>
      <c r="E80" s="37" t="s">
        <v>170</v>
      </c>
      <c r="F80" s="31">
        <v>35439</v>
      </c>
      <c r="G80" s="32">
        <v>6</v>
      </c>
      <c r="H80" s="33">
        <f t="shared" si="25"/>
        <v>35445</v>
      </c>
      <c r="I80" s="34">
        <v>44554</v>
      </c>
      <c r="J80" s="34">
        <v>1117</v>
      </c>
      <c r="K80" s="31">
        <v>5604</v>
      </c>
      <c r="L80" s="33">
        <f t="shared" si="26"/>
        <v>81116</v>
      </c>
      <c r="M80" s="11"/>
      <c r="N80" s="116"/>
      <c r="O80" s="132"/>
      <c r="P80" s="124" t="s">
        <v>171</v>
      </c>
      <c r="Q80" s="123"/>
      <c r="R80" s="31">
        <v>43480</v>
      </c>
      <c r="S80" s="32">
        <v>4</v>
      </c>
      <c r="T80" s="33">
        <f t="shared" si="12"/>
        <v>43484</v>
      </c>
      <c r="U80" s="34">
        <v>126389</v>
      </c>
      <c r="V80" s="34">
        <v>515</v>
      </c>
      <c r="W80" s="31">
        <v>903</v>
      </c>
      <c r="X80" s="33">
        <f t="shared" si="39"/>
        <v>170388</v>
      </c>
    </row>
    <row r="81" spans="1:24" ht="7.5" customHeight="1" x14ac:dyDescent="0.15">
      <c r="A81" s="49"/>
      <c r="B81" s="151"/>
      <c r="C81" s="131"/>
      <c r="D81" s="142"/>
      <c r="E81" s="37" t="s">
        <v>172</v>
      </c>
      <c r="F81" s="52">
        <v>7601</v>
      </c>
      <c r="G81" s="53">
        <v>2</v>
      </c>
      <c r="H81" s="54">
        <f>SUM(F81:G81)</f>
        <v>7603</v>
      </c>
      <c r="I81" s="55">
        <v>9524</v>
      </c>
      <c r="J81" s="55">
        <v>251</v>
      </c>
      <c r="K81" s="52">
        <v>1112</v>
      </c>
      <c r="L81" s="54">
        <f>SUM(H81:J81)</f>
        <v>17378</v>
      </c>
      <c r="M81" s="11"/>
      <c r="N81" s="116"/>
      <c r="O81" s="121" t="s">
        <v>173</v>
      </c>
      <c r="P81" s="122"/>
      <c r="Q81" s="123"/>
      <c r="R81" s="31">
        <v>89278</v>
      </c>
      <c r="S81" s="32">
        <v>15</v>
      </c>
      <c r="T81" s="33">
        <f t="shared" si="12"/>
        <v>89293</v>
      </c>
      <c r="U81" s="34">
        <v>251484</v>
      </c>
      <c r="V81" s="34">
        <v>1354</v>
      </c>
      <c r="W81" s="31">
        <v>1492</v>
      </c>
      <c r="X81" s="33">
        <f t="shared" si="39"/>
        <v>342131</v>
      </c>
    </row>
    <row r="82" spans="1:24" ht="7.5" customHeight="1" x14ac:dyDescent="0.15">
      <c r="A82" s="49"/>
      <c r="B82" s="151"/>
      <c r="C82" s="131"/>
      <c r="D82" s="142"/>
      <c r="E82" s="37" t="s">
        <v>174</v>
      </c>
      <c r="F82" s="52">
        <v>10138</v>
      </c>
      <c r="G82" s="53">
        <v>3</v>
      </c>
      <c r="H82" s="54">
        <f>SUM(F82:G82)</f>
        <v>10141</v>
      </c>
      <c r="I82" s="55">
        <v>13913</v>
      </c>
      <c r="J82" s="55">
        <v>328</v>
      </c>
      <c r="K82" s="52">
        <v>1812</v>
      </c>
      <c r="L82" s="54">
        <f>SUM(H82:J82)</f>
        <v>24382</v>
      </c>
      <c r="M82" s="11"/>
      <c r="N82" s="116"/>
      <c r="O82" s="130" t="s">
        <v>175</v>
      </c>
      <c r="P82" s="124" t="s">
        <v>176</v>
      </c>
      <c r="Q82" s="123"/>
      <c r="R82" s="31">
        <v>83060</v>
      </c>
      <c r="S82" s="32">
        <v>8</v>
      </c>
      <c r="T82" s="33">
        <f t="shared" si="12"/>
        <v>83068</v>
      </c>
      <c r="U82" s="34">
        <v>238396</v>
      </c>
      <c r="V82" s="34">
        <v>1276</v>
      </c>
      <c r="W82" s="31">
        <v>2223</v>
      </c>
      <c r="X82" s="33">
        <f t="shared" si="39"/>
        <v>322740</v>
      </c>
    </row>
    <row r="83" spans="1:24" ht="7.5" customHeight="1" x14ac:dyDescent="0.15">
      <c r="A83" s="49"/>
      <c r="B83" s="151"/>
      <c r="C83" s="131"/>
      <c r="D83" s="143"/>
      <c r="E83" s="37" t="s">
        <v>10</v>
      </c>
      <c r="F83" s="47">
        <f>SUM(F80:F82)</f>
        <v>53178</v>
      </c>
      <c r="G83" s="32">
        <f>SUM(G80:G82)</f>
        <v>11</v>
      </c>
      <c r="H83" s="33">
        <f>SUM(F83:G83)</f>
        <v>53189</v>
      </c>
      <c r="I83" s="47">
        <f t="shared" ref="I83:K83" si="40">SUM(I80:I82)</f>
        <v>67991</v>
      </c>
      <c r="J83" s="47">
        <f t="shared" si="40"/>
        <v>1696</v>
      </c>
      <c r="K83" s="47">
        <f t="shared" si="40"/>
        <v>8528</v>
      </c>
      <c r="L83" s="54">
        <f>SUM(H83:J83)</f>
        <v>122876</v>
      </c>
      <c r="M83" s="11"/>
      <c r="N83" s="116"/>
      <c r="O83" s="131"/>
      <c r="P83" s="124" t="s">
        <v>177</v>
      </c>
      <c r="Q83" s="123"/>
      <c r="R83" s="31">
        <v>41619</v>
      </c>
      <c r="S83" s="32">
        <v>4</v>
      </c>
      <c r="T83" s="33">
        <f t="shared" si="12"/>
        <v>41623</v>
      </c>
      <c r="U83" s="34">
        <v>109823</v>
      </c>
      <c r="V83" s="34">
        <v>483</v>
      </c>
      <c r="W83" s="31">
        <v>812</v>
      </c>
      <c r="X83" s="33">
        <f t="shared" si="39"/>
        <v>151929</v>
      </c>
    </row>
    <row r="84" spans="1:24" ht="7.5" customHeight="1" x14ac:dyDescent="0.15">
      <c r="A84" s="49"/>
      <c r="B84" s="151"/>
      <c r="C84" s="131"/>
      <c r="D84" s="136" t="s">
        <v>178</v>
      </c>
      <c r="E84" s="36" t="s">
        <v>178</v>
      </c>
      <c r="F84" s="52">
        <v>46858</v>
      </c>
      <c r="G84" s="53">
        <v>9</v>
      </c>
      <c r="H84" s="54">
        <f>SUM(F84:G84)</f>
        <v>46867</v>
      </c>
      <c r="I84" s="55">
        <v>70542</v>
      </c>
      <c r="J84" s="55">
        <v>1650</v>
      </c>
      <c r="K84" s="52">
        <v>8517</v>
      </c>
      <c r="L84" s="54">
        <f>SUM(H84:J84)</f>
        <v>119059</v>
      </c>
      <c r="M84" s="11"/>
      <c r="N84" s="116"/>
      <c r="O84" s="132"/>
      <c r="P84" s="124" t="s">
        <v>179</v>
      </c>
      <c r="Q84" s="123"/>
      <c r="R84" s="31">
        <v>12443</v>
      </c>
      <c r="S84" s="32">
        <v>0</v>
      </c>
      <c r="T84" s="33">
        <f t="shared" si="12"/>
        <v>12443</v>
      </c>
      <c r="U84" s="34">
        <v>20666</v>
      </c>
      <c r="V84" s="34">
        <v>176</v>
      </c>
      <c r="W84" s="31">
        <v>138</v>
      </c>
      <c r="X84" s="33">
        <f t="shared" si="39"/>
        <v>33285</v>
      </c>
    </row>
    <row r="85" spans="1:24" ht="7.5" customHeight="1" x14ac:dyDescent="0.15">
      <c r="A85" s="49"/>
      <c r="B85" s="151"/>
      <c r="C85" s="131"/>
      <c r="D85" s="142"/>
      <c r="E85" s="37" t="s">
        <v>180</v>
      </c>
      <c r="F85" s="52">
        <v>7585</v>
      </c>
      <c r="G85" s="53">
        <v>0</v>
      </c>
      <c r="H85" s="54">
        <f>SUM(F85:G85)</f>
        <v>7585</v>
      </c>
      <c r="I85" s="55">
        <v>7848</v>
      </c>
      <c r="J85" s="55">
        <v>490</v>
      </c>
      <c r="K85" s="52">
        <v>1924</v>
      </c>
      <c r="L85" s="54">
        <f>SUM(H85:J85)</f>
        <v>15923</v>
      </c>
      <c r="M85" s="56"/>
      <c r="N85" s="116"/>
      <c r="O85" s="121" t="s">
        <v>181</v>
      </c>
      <c r="P85" s="122"/>
      <c r="Q85" s="123"/>
      <c r="R85" s="31">
        <v>184319</v>
      </c>
      <c r="S85" s="32">
        <v>13</v>
      </c>
      <c r="T85" s="33">
        <f t="shared" si="12"/>
        <v>184332</v>
      </c>
      <c r="U85" s="34">
        <v>481584</v>
      </c>
      <c r="V85" s="34">
        <v>3394</v>
      </c>
      <c r="W85" s="31">
        <v>3829</v>
      </c>
      <c r="X85" s="33">
        <f t="shared" si="39"/>
        <v>669310</v>
      </c>
    </row>
    <row r="86" spans="1:24" ht="7.5" customHeight="1" x14ac:dyDescent="0.15">
      <c r="A86" s="49"/>
      <c r="B86" s="151"/>
      <c r="C86" s="131"/>
      <c r="D86" s="142"/>
      <c r="E86" s="37" t="s">
        <v>182</v>
      </c>
      <c r="F86" s="31">
        <v>9667</v>
      </c>
      <c r="G86" s="32">
        <v>4</v>
      </c>
      <c r="H86" s="33">
        <f t="shared" si="25"/>
        <v>9671</v>
      </c>
      <c r="I86" s="34">
        <v>17690</v>
      </c>
      <c r="J86" s="34">
        <v>308</v>
      </c>
      <c r="K86" s="31">
        <v>1847</v>
      </c>
      <c r="L86" s="33">
        <f t="shared" si="26"/>
        <v>27669</v>
      </c>
      <c r="M86" s="56"/>
      <c r="N86" s="116"/>
      <c r="O86" s="121" t="s">
        <v>183</v>
      </c>
      <c r="P86" s="122"/>
      <c r="Q86" s="123"/>
      <c r="R86" s="31">
        <v>124295</v>
      </c>
      <c r="S86" s="32">
        <v>14</v>
      </c>
      <c r="T86" s="33">
        <f t="shared" si="12"/>
        <v>124309</v>
      </c>
      <c r="U86" s="57">
        <v>322606</v>
      </c>
      <c r="V86" s="57">
        <v>1789</v>
      </c>
      <c r="W86" s="31">
        <v>2411</v>
      </c>
      <c r="X86" s="33">
        <f t="shared" si="39"/>
        <v>448704</v>
      </c>
    </row>
    <row r="87" spans="1:24" ht="7.5" customHeight="1" x14ac:dyDescent="0.15">
      <c r="A87" s="58"/>
      <c r="B87" s="151"/>
      <c r="C87" s="131"/>
      <c r="D87" s="143"/>
      <c r="E87" s="37" t="s">
        <v>10</v>
      </c>
      <c r="F87" s="47">
        <f>SUM(F84:F86)</f>
        <v>64110</v>
      </c>
      <c r="G87" s="32">
        <f>SUM(G84:G86)</f>
        <v>13</v>
      </c>
      <c r="H87" s="33">
        <f t="shared" si="25"/>
        <v>64123</v>
      </c>
      <c r="I87" s="47">
        <f t="shared" ref="I87:K87" si="41">SUM(I84:I86)</f>
        <v>96080</v>
      </c>
      <c r="J87" s="47">
        <f t="shared" si="41"/>
        <v>2448</v>
      </c>
      <c r="K87" s="47">
        <f t="shared" si="41"/>
        <v>12288</v>
      </c>
      <c r="L87" s="33">
        <f t="shared" si="26"/>
        <v>162651</v>
      </c>
      <c r="M87" s="56"/>
      <c r="N87" s="116"/>
      <c r="O87" s="121" t="s">
        <v>184</v>
      </c>
      <c r="P87" s="122"/>
      <c r="Q87" s="123"/>
      <c r="R87" s="31">
        <v>144810</v>
      </c>
      <c r="S87" s="32">
        <v>7</v>
      </c>
      <c r="T87" s="33">
        <f t="shared" si="12"/>
        <v>144817</v>
      </c>
      <c r="U87" s="57">
        <v>327270</v>
      </c>
      <c r="V87" s="57">
        <v>1700</v>
      </c>
      <c r="W87" s="59">
        <v>2012</v>
      </c>
      <c r="X87" s="33">
        <f t="shared" si="39"/>
        <v>473787</v>
      </c>
    </row>
    <row r="88" spans="1:24" ht="7.5" customHeight="1" x14ac:dyDescent="0.15">
      <c r="A88" s="60"/>
      <c r="B88" s="151"/>
      <c r="C88" s="131"/>
      <c r="D88" s="125" t="s">
        <v>185</v>
      </c>
      <c r="E88" s="126"/>
      <c r="F88" s="31">
        <v>48104</v>
      </c>
      <c r="G88" s="32">
        <v>13</v>
      </c>
      <c r="H88" s="33">
        <f t="shared" si="25"/>
        <v>48117</v>
      </c>
      <c r="I88" s="34">
        <v>146443</v>
      </c>
      <c r="J88" s="34">
        <v>1107</v>
      </c>
      <c r="K88" s="31">
        <v>4006</v>
      </c>
      <c r="L88" s="33">
        <f t="shared" si="26"/>
        <v>195667</v>
      </c>
      <c r="M88" s="56"/>
      <c r="N88" s="116"/>
      <c r="O88" s="138" t="s">
        <v>186</v>
      </c>
      <c r="P88" s="124" t="s">
        <v>187</v>
      </c>
      <c r="Q88" s="123"/>
      <c r="R88" s="31">
        <v>195252</v>
      </c>
      <c r="S88" s="32">
        <v>12</v>
      </c>
      <c r="T88" s="33">
        <f t="shared" si="12"/>
        <v>195264</v>
      </c>
      <c r="U88" s="57">
        <v>440169</v>
      </c>
      <c r="V88" s="57">
        <v>2218</v>
      </c>
      <c r="W88" s="59">
        <v>3174</v>
      </c>
      <c r="X88" s="33">
        <f t="shared" si="39"/>
        <v>637651</v>
      </c>
    </row>
    <row r="89" spans="1:24" ht="7.5" customHeight="1" x14ac:dyDescent="0.15">
      <c r="A89" s="60"/>
      <c r="B89" s="151"/>
      <c r="C89" s="132"/>
      <c r="D89" s="125" t="s">
        <v>188</v>
      </c>
      <c r="E89" s="126"/>
      <c r="F89" s="31">
        <v>76682</v>
      </c>
      <c r="G89" s="32">
        <v>22</v>
      </c>
      <c r="H89" s="33">
        <f t="shared" si="25"/>
        <v>76704</v>
      </c>
      <c r="I89" s="34">
        <v>191366</v>
      </c>
      <c r="J89" s="34">
        <v>1966</v>
      </c>
      <c r="K89" s="31">
        <v>9172</v>
      </c>
      <c r="L89" s="33">
        <f t="shared" si="26"/>
        <v>270036</v>
      </c>
      <c r="N89" s="116"/>
      <c r="O89" s="139"/>
      <c r="P89" s="140" t="s">
        <v>189</v>
      </c>
      <c r="Q89" s="141"/>
      <c r="R89" s="31">
        <f t="shared" ref="R89:W89" si="42">SUM(R101:R102)</f>
        <v>24559</v>
      </c>
      <c r="S89" s="32">
        <f t="shared" si="42"/>
        <v>0</v>
      </c>
      <c r="T89" s="33">
        <f>SUM(T101:T102)</f>
        <v>24559</v>
      </c>
      <c r="U89" s="57">
        <f>SUM(U101:U102)</f>
        <v>35741</v>
      </c>
      <c r="V89" s="57">
        <f t="shared" si="42"/>
        <v>280</v>
      </c>
      <c r="W89" s="59">
        <f t="shared" si="42"/>
        <v>376</v>
      </c>
      <c r="X89" s="33">
        <f>SUM(T89:V89)</f>
        <v>60580</v>
      </c>
    </row>
    <row r="90" spans="1:24" ht="7.5" customHeight="1" x14ac:dyDescent="0.15">
      <c r="A90" s="60"/>
      <c r="B90" s="151"/>
      <c r="C90" s="108" t="s">
        <v>190</v>
      </c>
      <c r="D90" s="109" t="s">
        <v>190</v>
      </c>
      <c r="E90" s="36" t="s">
        <v>191</v>
      </c>
      <c r="F90" s="31">
        <v>111627</v>
      </c>
      <c r="G90" s="32">
        <v>24</v>
      </c>
      <c r="H90" s="33">
        <f t="shared" si="25"/>
        <v>111651</v>
      </c>
      <c r="I90" s="34">
        <v>270061</v>
      </c>
      <c r="J90" s="34">
        <v>3586</v>
      </c>
      <c r="K90" s="31">
        <v>13212</v>
      </c>
      <c r="L90" s="33">
        <f t="shared" si="26"/>
        <v>385298</v>
      </c>
      <c r="N90" s="117"/>
      <c r="O90" s="112" t="s">
        <v>37</v>
      </c>
      <c r="P90" s="113"/>
      <c r="Q90" s="114"/>
      <c r="R90" s="41">
        <f>SUM(R77:R89)</f>
        <v>1220653</v>
      </c>
      <c r="S90" s="44">
        <f>SUM(S77:S89)</f>
        <v>98</v>
      </c>
      <c r="T90" s="43">
        <f t="shared" ref="T90:T95" si="43">SUM(R90:S90)</f>
        <v>1220751</v>
      </c>
      <c r="U90" s="51">
        <f>SUM(U77:U89)</f>
        <v>3274277</v>
      </c>
      <c r="V90" s="51">
        <f>SUM(V77:V89)</f>
        <v>18170</v>
      </c>
      <c r="W90" s="42">
        <f>SUM(W77:W89)</f>
        <v>30761</v>
      </c>
      <c r="X90" s="43">
        <f t="shared" ref="X90:X95" si="44">SUM(T90:V90)</f>
        <v>4513198</v>
      </c>
    </row>
    <row r="91" spans="1:24" ht="7.5" customHeight="1" x14ac:dyDescent="0.15">
      <c r="B91" s="151"/>
      <c r="C91" s="108"/>
      <c r="D91" s="110"/>
      <c r="E91" s="36" t="s">
        <v>192</v>
      </c>
      <c r="F91" s="31">
        <v>28710</v>
      </c>
      <c r="G91" s="32">
        <v>7</v>
      </c>
      <c r="H91" s="33">
        <f t="shared" si="25"/>
        <v>28717</v>
      </c>
      <c r="I91" s="34">
        <v>54419</v>
      </c>
      <c r="J91" s="34">
        <v>909</v>
      </c>
      <c r="K91" s="31">
        <v>4870</v>
      </c>
      <c r="L91" s="33">
        <f t="shared" si="26"/>
        <v>84045</v>
      </c>
      <c r="N91" s="115" t="s">
        <v>193</v>
      </c>
      <c r="O91" s="118" t="s">
        <v>194</v>
      </c>
      <c r="P91" s="119"/>
      <c r="Q91" s="120"/>
      <c r="R91" s="18">
        <v>119367</v>
      </c>
      <c r="S91" s="19">
        <v>3</v>
      </c>
      <c r="T91" s="20">
        <f t="shared" si="43"/>
        <v>119370</v>
      </c>
      <c r="U91" s="62">
        <v>431345</v>
      </c>
      <c r="V91" s="21">
        <v>2502</v>
      </c>
      <c r="W91" s="18">
        <v>2490</v>
      </c>
      <c r="X91" s="20">
        <f t="shared" si="44"/>
        <v>553217</v>
      </c>
    </row>
    <row r="92" spans="1:24" ht="7.5" customHeight="1" x14ac:dyDescent="0.15">
      <c r="B92" s="151"/>
      <c r="C92" s="108"/>
      <c r="D92" s="111"/>
      <c r="E92" s="36" t="s">
        <v>10</v>
      </c>
      <c r="F92" s="31">
        <f>SUM(F90:F91)</f>
        <v>140337</v>
      </c>
      <c r="G92" s="32">
        <f>SUM(G90:G91)</f>
        <v>31</v>
      </c>
      <c r="H92" s="33">
        <f t="shared" si="25"/>
        <v>140368</v>
      </c>
      <c r="I92" s="34">
        <f>SUM(I90:I91)</f>
        <v>324480</v>
      </c>
      <c r="J92" s="34">
        <f>SUM(J90:J91)</f>
        <v>4495</v>
      </c>
      <c r="K92" s="31">
        <f>SUM(K90:K91)</f>
        <v>18082</v>
      </c>
      <c r="L92" s="33">
        <f t="shared" si="26"/>
        <v>469343</v>
      </c>
      <c r="N92" s="116"/>
      <c r="O92" s="121" t="s">
        <v>195</v>
      </c>
      <c r="P92" s="122"/>
      <c r="Q92" s="123"/>
      <c r="R92" s="31">
        <v>11620</v>
      </c>
      <c r="S92" s="32">
        <v>0</v>
      </c>
      <c r="T92" s="33">
        <f t="shared" si="43"/>
        <v>11620</v>
      </c>
      <c r="U92" s="34">
        <v>22035</v>
      </c>
      <c r="V92" s="34">
        <v>223</v>
      </c>
      <c r="W92" s="31">
        <v>118</v>
      </c>
      <c r="X92" s="33">
        <f t="shared" si="44"/>
        <v>33878</v>
      </c>
    </row>
    <row r="93" spans="1:24" ht="7.5" customHeight="1" x14ac:dyDescent="0.15">
      <c r="B93" s="151"/>
      <c r="C93" s="108"/>
      <c r="D93" s="124" t="s">
        <v>196</v>
      </c>
      <c r="E93" s="123"/>
      <c r="F93" s="31">
        <v>74776</v>
      </c>
      <c r="G93" s="32">
        <v>11</v>
      </c>
      <c r="H93" s="33">
        <f t="shared" si="25"/>
        <v>74787</v>
      </c>
      <c r="I93" s="34">
        <v>223708</v>
      </c>
      <c r="J93" s="34">
        <v>1617</v>
      </c>
      <c r="K93" s="31">
        <v>4359</v>
      </c>
      <c r="L93" s="33">
        <f t="shared" si="26"/>
        <v>300112</v>
      </c>
      <c r="N93" s="116"/>
      <c r="O93" s="121" t="s">
        <v>197</v>
      </c>
      <c r="P93" s="122"/>
      <c r="Q93" s="123"/>
      <c r="R93" s="31">
        <v>10899</v>
      </c>
      <c r="S93" s="32">
        <v>0</v>
      </c>
      <c r="T93" s="33">
        <f t="shared" si="43"/>
        <v>10899</v>
      </c>
      <c r="U93" s="34">
        <v>19615</v>
      </c>
      <c r="V93" s="34">
        <v>193</v>
      </c>
      <c r="W93" s="31">
        <v>189</v>
      </c>
      <c r="X93" s="33">
        <f t="shared" si="44"/>
        <v>30707</v>
      </c>
    </row>
    <row r="94" spans="1:24" ht="7.5" customHeight="1" x14ac:dyDescent="0.15">
      <c r="B94" s="151"/>
      <c r="C94" s="108"/>
      <c r="D94" s="124" t="s">
        <v>198</v>
      </c>
      <c r="E94" s="123"/>
      <c r="F94" s="31">
        <v>66111</v>
      </c>
      <c r="G94" s="32">
        <v>23</v>
      </c>
      <c r="H94" s="33">
        <f t="shared" si="25"/>
        <v>66134</v>
      </c>
      <c r="I94" s="34">
        <v>200122</v>
      </c>
      <c r="J94" s="34">
        <v>1559</v>
      </c>
      <c r="K94" s="31">
        <v>6260</v>
      </c>
      <c r="L94" s="33">
        <f t="shared" si="26"/>
        <v>267815</v>
      </c>
      <c r="N94" s="117"/>
      <c r="O94" s="112" t="s">
        <v>37</v>
      </c>
      <c r="P94" s="113"/>
      <c r="Q94" s="114"/>
      <c r="R94" s="41">
        <f>SUM(R91:R93)</f>
        <v>141886</v>
      </c>
      <c r="S94" s="44">
        <f>SUM(S91:S93)</f>
        <v>3</v>
      </c>
      <c r="T94" s="43">
        <f t="shared" si="43"/>
        <v>141889</v>
      </c>
      <c r="U94" s="45">
        <f>SUM(U91:U93)</f>
        <v>472995</v>
      </c>
      <c r="V94" s="45">
        <f>SUM(V91:V93)</f>
        <v>2918</v>
      </c>
      <c r="W94" s="41">
        <f>SUM(W91:W93)</f>
        <v>2797</v>
      </c>
      <c r="X94" s="43">
        <f t="shared" si="44"/>
        <v>617802</v>
      </c>
    </row>
    <row r="95" spans="1:24" ht="7.5" customHeight="1" x14ac:dyDescent="0.15">
      <c r="B95" s="151"/>
      <c r="C95" s="108" t="s">
        <v>199</v>
      </c>
      <c r="D95" s="125" t="s">
        <v>200</v>
      </c>
      <c r="E95" s="126"/>
      <c r="F95" s="31">
        <v>97848</v>
      </c>
      <c r="G95" s="32">
        <v>23</v>
      </c>
      <c r="H95" s="33">
        <f t="shared" si="25"/>
        <v>97871</v>
      </c>
      <c r="I95" s="34">
        <v>204411</v>
      </c>
      <c r="J95" s="34">
        <v>1475</v>
      </c>
      <c r="K95" s="31">
        <v>1844</v>
      </c>
      <c r="L95" s="33">
        <f t="shared" si="26"/>
        <v>303757</v>
      </c>
      <c r="N95" s="127" t="s">
        <v>201</v>
      </c>
      <c r="O95" s="128"/>
      <c r="P95" s="128"/>
      <c r="Q95" s="129"/>
      <c r="R95" s="63">
        <f>SUM(F40,F19,F98,R16,R42,R56,R69,R76,R90,R94)</f>
        <v>8399785</v>
      </c>
      <c r="S95" s="63">
        <f>SUM(G40,G19,G98,S16,S42,S56,S69,S76,S90,S94)</f>
        <v>1201</v>
      </c>
      <c r="T95" s="64">
        <f t="shared" si="43"/>
        <v>8400986</v>
      </c>
      <c r="U95" s="65">
        <f t="shared" ref="U95:W95" si="45">SUM(I40,I19,I98,U16,U42,U56,U69,U76,U90,U94)</f>
        <v>23194836</v>
      </c>
      <c r="V95" s="65">
        <f t="shared" si="45"/>
        <v>160424</v>
      </c>
      <c r="W95" s="66">
        <f t="shared" si="45"/>
        <v>341447</v>
      </c>
      <c r="X95" s="64">
        <f t="shared" si="44"/>
        <v>31756246</v>
      </c>
    </row>
    <row r="96" spans="1:24" ht="7.5" customHeight="1" x14ac:dyDescent="0.15">
      <c r="B96" s="151"/>
      <c r="C96" s="108"/>
      <c r="D96" s="125" t="s">
        <v>202</v>
      </c>
      <c r="E96" s="126"/>
      <c r="F96" s="31">
        <v>11401</v>
      </c>
      <c r="G96" s="32">
        <v>4</v>
      </c>
      <c r="H96" s="33">
        <f t="shared" si="25"/>
        <v>11405</v>
      </c>
      <c r="I96" s="34">
        <v>27309</v>
      </c>
      <c r="J96" s="34">
        <v>206</v>
      </c>
      <c r="K96" s="31">
        <v>141</v>
      </c>
      <c r="L96" s="33">
        <f t="shared" si="26"/>
        <v>38920</v>
      </c>
      <c r="N96" s="67"/>
      <c r="O96" s="67"/>
      <c r="P96" s="67"/>
      <c r="Q96" s="67"/>
      <c r="R96" s="56"/>
      <c r="S96" s="56"/>
      <c r="T96" s="56"/>
      <c r="U96" s="56"/>
      <c r="V96" s="56"/>
      <c r="W96" s="56"/>
      <c r="X96" s="56"/>
    </row>
    <row r="97" spans="2:24" ht="7.5" customHeight="1" x14ac:dyDescent="0.15">
      <c r="B97" s="151"/>
      <c r="C97" s="108"/>
      <c r="D97" s="125" t="s">
        <v>10</v>
      </c>
      <c r="E97" s="126"/>
      <c r="F97" s="47">
        <f>SUM(F95:F96)</f>
        <v>109249</v>
      </c>
      <c r="G97" s="32">
        <f>SUM(G95:G96)</f>
        <v>27</v>
      </c>
      <c r="H97" s="33">
        <f t="shared" si="25"/>
        <v>109276</v>
      </c>
      <c r="I97" s="31">
        <f>SUM(I95:I96)</f>
        <v>231720</v>
      </c>
      <c r="J97" s="31">
        <f>SUM(J95:J96)</f>
        <v>1681</v>
      </c>
      <c r="K97" s="31">
        <f>SUM(K95:K96)</f>
        <v>1985</v>
      </c>
      <c r="L97" s="33">
        <f t="shared" si="26"/>
        <v>342677</v>
      </c>
      <c r="N97" s="67"/>
      <c r="O97" s="67"/>
      <c r="P97" s="68"/>
      <c r="Q97" s="68"/>
      <c r="R97" s="69"/>
      <c r="S97" s="69"/>
      <c r="T97" s="69"/>
      <c r="U97" s="69"/>
      <c r="V97" s="69"/>
      <c r="W97" s="69"/>
      <c r="X97" s="69"/>
    </row>
    <row r="98" spans="2:24" ht="7.5" customHeight="1" x14ac:dyDescent="0.15">
      <c r="B98" s="152"/>
      <c r="C98" s="107" t="s">
        <v>37</v>
      </c>
      <c r="D98" s="107"/>
      <c r="E98" s="107"/>
      <c r="F98" s="50">
        <f>SUM(F41,F44,F47:F48,F52,F55,F58,F61:F62,F65,F69,F72,F76,F79,F83,F87:F89,F92:F94,F97)</f>
        <v>1944452</v>
      </c>
      <c r="G98" s="44">
        <f>SUM(G41,G44,G47:G48,G52,G55,G58,G61:G62,G65,G69,G72,G76,G79,G83,G87:G89,G92:G94,G97)</f>
        <v>339</v>
      </c>
      <c r="H98" s="43">
        <f t="shared" si="25"/>
        <v>1944791</v>
      </c>
      <c r="I98" s="41">
        <f t="shared" ref="I98:K98" si="46">SUM(I41,I44,I47:I48,I52,I55,I58,I61:I62,I65,I69,I72,I76,I79,I83,I87:I89,I92:I94,I97)</f>
        <v>5218025</v>
      </c>
      <c r="J98" s="41">
        <f t="shared" si="46"/>
        <v>40562</v>
      </c>
      <c r="K98" s="41">
        <f t="shared" si="46"/>
        <v>132618</v>
      </c>
      <c r="L98" s="43">
        <f t="shared" si="26"/>
        <v>7203378</v>
      </c>
      <c r="N98" s="67"/>
      <c r="O98" s="67"/>
      <c r="P98" s="68"/>
      <c r="Q98" s="68"/>
      <c r="R98" s="69"/>
      <c r="S98" s="69"/>
      <c r="T98" s="69"/>
      <c r="U98" s="69"/>
      <c r="V98" s="69"/>
      <c r="W98" s="69"/>
      <c r="X98" s="69"/>
    </row>
    <row r="99" spans="2:24" x14ac:dyDescent="0.15">
      <c r="B99" s="60"/>
      <c r="C99" s="60"/>
      <c r="D99" s="70"/>
      <c r="E99" s="70"/>
      <c r="F99" s="71"/>
      <c r="G99" s="71"/>
      <c r="H99" s="71"/>
      <c r="I99" s="71"/>
      <c r="J99" s="71"/>
      <c r="K99" s="71"/>
      <c r="L99" s="71"/>
      <c r="N99" s="67"/>
      <c r="O99" s="67"/>
      <c r="P99" s="68"/>
      <c r="Q99" s="68"/>
      <c r="R99" s="69"/>
      <c r="S99" s="69"/>
      <c r="T99" s="69"/>
      <c r="U99" s="69"/>
      <c r="V99" s="69"/>
      <c r="W99" s="69"/>
      <c r="X99" s="69"/>
    </row>
    <row r="100" spans="2:24" x14ac:dyDescent="0.15">
      <c r="B100" s="60"/>
      <c r="C100" s="60"/>
      <c r="D100" s="70"/>
      <c r="E100" s="70"/>
      <c r="F100" s="71"/>
      <c r="G100" s="71"/>
      <c r="H100" s="71"/>
      <c r="I100" s="71"/>
      <c r="J100" s="71"/>
      <c r="K100" s="71"/>
      <c r="L100" s="71"/>
      <c r="N100" s="67"/>
      <c r="O100" s="67"/>
      <c r="P100" s="68"/>
      <c r="Q100" s="68"/>
      <c r="R100" s="69"/>
      <c r="S100" s="69"/>
      <c r="T100" s="69"/>
      <c r="U100" s="69"/>
      <c r="V100" s="69"/>
      <c r="W100" s="69"/>
      <c r="X100" s="69"/>
    </row>
    <row r="101" spans="2:24" ht="19.5" hidden="1" x14ac:dyDescent="0.15">
      <c r="B101" s="60"/>
      <c r="C101" s="60"/>
      <c r="D101" s="70"/>
      <c r="E101" s="70"/>
      <c r="F101" s="71"/>
      <c r="G101" s="71"/>
      <c r="H101" s="71"/>
      <c r="I101" s="71"/>
      <c r="J101" s="71"/>
      <c r="K101" s="71"/>
      <c r="L101" s="71"/>
      <c r="N101" s="72" t="s">
        <v>203</v>
      </c>
      <c r="O101" s="73" t="s">
        <v>186</v>
      </c>
      <c r="P101" s="72" t="s">
        <v>204</v>
      </c>
      <c r="Q101" s="74" t="s">
        <v>186</v>
      </c>
      <c r="R101" s="75">
        <v>742</v>
      </c>
      <c r="S101" s="75">
        <v>0</v>
      </c>
      <c r="T101" s="75">
        <f>SUM(R101:S101)</f>
        <v>742</v>
      </c>
      <c r="U101" s="75">
        <v>339</v>
      </c>
      <c r="V101" s="75">
        <v>3</v>
      </c>
      <c r="W101" s="75">
        <v>14</v>
      </c>
      <c r="X101" s="75">
        <f t="shared" ref="X101:X102" si="47">SUM(T101:V101)</f>
        <v>1084</v>
      </c>
    </row>
    <row r="102" spans="2:24" hidden="1" x14ac:dyDescent="0.15">
      <c r="B102" s="60"/>
      <c r="C102" s="60"/>
      <c r="D102" s="70"/>
      <c r="E102" s="70"/>
      <c r="F102" s="71"/>
      <c r="G102" s="71"/>
      <c r="H102" s="71"/>
      <c r="I102" s="71"/>
      <c r="J102" s="71"/>
      <c r="K102" s="71"/>
      <c r="L102" s="71"/>
      <c r="N102" s="72"/>
      <c r="O102" s="73"/>
      <c r="P102" s="72"/>
      <c r="Q102" s="74" t="s">
        <v>205</v>
      </c>
      <c r="R102" s="75">
        <v>23817</v>
      </c>
      <c r="S102" s="75">
        <v>0</v>
      </c>
      <c r="T102" s="75">
        <f>SUM(R102:S102)</f>
        <v>23817</v>
      </c>
      <c r="U102" s="75">
        <v>35402</v>
      </c>
      <c r="V102" s="75">
        <v>277</v>
      </c>
      <c r="W102" s="75">
        <v>362</v>
      </c>
      <c r="X102" s="75">
        <f t="shared" si="47"/>
        <v>59496</v>
      </c>
    </row>
    <row r="103" spans="2:24" x14ac:dyDescent="0.15">
      <c r="B103" s="60"/>
      <c r="C103" s="60"/>
      <c r="D103" s="70"/>
      <c r="E103" s="70"/>
      <c r="F103" s="71"/>
      <c r="G103" s="71"/>
      <c r="H103" s="71"/>
      <c r="I103" s="71"/>
      <c r="J103" s="71"/>
      <c r="K103" s="71"/>
      <c r="L103" s="71"/>
      <c r="P103" s="61"/>
      <c r="Q103" s="61"/>
      <c r="R103" s="5"/>
      <c r="S103" s="5"/>
      <c r="T103" s="5"/>
      <c r="U103" s="5"/>
    </row>
  </sheetData>
  <mergeCells count="183"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</mergeCells>
  <phoneticPr fontId="2"/>
  <printOptions horizontalCentered="1" verticalCentered="1"/>
  <pageMargins left="0" right="0" top="0.19685039370078741" bottom="0.19685039370078741" header="0" footer="0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/>
  </sheetViews>
  <sheetFormatPr defaultRowHeight="11.25" x14ac:dyDescent="0.15"/>
  <cols>
    <col min="1" max="1" width="0.25" style="61" hidden="1" customWidth="1"/>
    <col min="2" max="2" width="2.75" style="61" customWidth="1"/>
    <col min="3" max="3" width="3.125" style="61" customWidth="1"/>
    <col min="4" max="4" width="3.125" style="76" customWidth="1"/>
    <col min="5" max="5" width="6.625" style="76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61" customWidth="1"/>
    <col min="15" max="15" width="3.125" style="61" customWidth="1"/>
    <col min="16" max="16" width="3.125" style="76" customWidth="1"/>
    <col min="17" max="17" width="6.625" style="76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212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58" t="s">
        <v>2</v>
      </c>
      <c r="G4" s="159"/>
      <c r="H4" s="160"/>
      <c r="I4" s="161" t="s">
        <v>3</v>
      </c>
      <c r="J4" s="162" t="s">
        <v>4</v>
      </c>
      <c r="K4" s="158" t="s">
        <v>5</v>
      </c>
      <c r="L4" s="163"/>
      <c r="M4" s="17"/>
      <c r="N4" s="115" t="s">
        <v>6</v>
      </c>
      <c r="O4" s="134" t="s">
        <v>7</v>
      </c>
      <c r="P4" s="154" t="s">
        <v>6</v>
      </c>
      <c r="Q4" s="155"/>
      <c r="R4" s="18">
        <v>111334</v>
      </c>
      <c r="S4" s="19">
        <v>4</v>
      </c>
      <c r="T4" s="20">
        <f t="shared" ref="T4:T15" si="0">SUM(R4:S4)</f>
        <v>111338</v>
      </c>
      <c r="U4" s="21">
        <v>383735</v>
      </c>
      <c r="V4" s="21">
        <v>2226</v>
      </c>
      <c r="W4" s="18">
        <v>2632</v>
      </c>
      <c r="X4" s="20">
        <f t="shared" ref="X4:X77" si="1">SUM(T4:V4)</f>
        <v>497299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61"/>
      <c r="J5" s="162"/>
      <c r="K5" s="26" t="s">
        <v>11</v>
      </c>
      <c r="L5" s="29"/>
      <c r="M5" s="17"/>
      <c r="N5" s="116"/>
      <c r="O5" s="131"/>
      <c r="P5" s="136" t="s">
        <v>12</v>
      </c>
      <c r="Q5" s="77" t="s">
        <v>13</v>
      </c>
      <c r="R5" s="31">
        <v>63191</v>
      </c>
      <c r="S5" s="32">
        <v>4</v>
      </c>
      <c r="T5" s="33">
        <f t="shared" si="0"/>
        <v>63195</v>
      </c>
      <c r="U5" s="34">
        <v>170143</v>
      </c>
      <c r="V5" s="34">
        <v>1141</v>
      </c>
      <c r="W5" s="31">
        <v>1067</v>
      </c>
      <c r="X5" s="33">
        <f t="shared" si="1"/>
        <v>234479</v>
      </c>
    </row>
    <row r="6" spans="1:24" s="22" customFormat="1" ht="7.5" customHeight="1" x14ac:dyDescent="0.15">
      <c r="A6" s="13"/>
      <c r="B6" s="115" t="s">
        <v>14</v>
      </c>
      <c r="C6" s="118" t="s">
        <v>15</v>
      </c>
      <c r="D6" s="119"/>
      <c r="E6" s="120"/>
      <c r="F6" s="18">
        <v>91782</v>
      </c>
      <c r="G6" s="19">
        <v>9</v>
      </c>
      <c r="H6" s="20">
        <f t="shared" ref="H6:H51" si="2">SUM(F6:G6)</f>
        <v>91791</v>
      </c>
      <c r="I6" s="21">
        <v>406551</v>
      </c>
      <c r="J6" s="21">
        <v>3627</v>
      </c>
      <c r="K6" s="18">
        <v>11433</v>
      </c>
      <c r="L6" s="20">
        <f t="shared" ref="L6:L51" si="3">SUM(H6:J6)</f>
        <v>501969</v>
      </c>
      <c r="M6" s="17"/>
      <c r="N6" s="116"/>
      <c r="O6" s="131"/>
      <c r="P6" s="142"/>
      <c r="Q6" s="78" t="s">
        <v>16</v>
      </c>
      <c r="R6" s="31">
        <v>31672</v>
      </c>
      <c r="S6" s="32">
        <v>2</v>
      </c>
      <c r="T6" s="33">
        <f t="shared" si="0"/>
        <v>31674</v>
      </c>
      <c r="U6" s="34">
        <v>78571</v>
      </c>
      <c r="V6" s="34">
        <v>348</v>
      </c>
      <c r="W6" s="31">
        <v>506</v>
      </c>
      <c r="X6" s="33">
        <f t="shared" si="1"/>
        <v>110593</v>
      </c>
    </row>
    <row r="7" spans="1:24" s="22" customFormat="1" ht="7.5" customHeight="1" x14ac:dyDescent="0.15">
      <c r="A7" s="13"/>
      <c r="B7" s="116"/>
      <c r="C7" s="121" t="s">
        <v>17</v>
      </c>
      <c r="D7" s="122"/>
      <c r="E7" s="123"/>
      <c r="F7" s="31">
        <v>28593</v>
      </c>
      <c r="G7" s="32">
        <v>2</v>
      </c>
      <c r="H7" s="33">
        <f t="shared" si="2"/>
        <v>28595</v>
      </c>
      <c r="I7" s="34">
        <v>96883</v>
      </c>
      <c r="J7" s="34">
        <v>531</v>
      </c>
      <c r="K7" s="31">
        <v>1074</v>
      </c>
      <c r="L7" s="33">
        <f t="shared" si="3"/>
        <v>126009</v>
      </c>
      <c r="M7" s="17"/>
      <c r="N7" s="116"/>
      <c r="O7" s="132"/>
      <c r="P7" s="143"/>
      <c r="Q7" s="78" t="s">
        <v>10</v>
      </c>
      <c r="R7" s="31">
        <f>SUM(R5:R6)</f>
        <v>94863</v>
      </c>
      <c r="S7" s="32">
        <f>SUM(S5:S6)</f>
        <v>6</v>
      </c>
      <c r="T7" s="33">
        <f t="shared" si="0"/>
        <v>94869</v>
      </c>
      <c r="U7" s="34">
        <f t="shared" ref="U7:W7" si="4">SUM(U5:U6)</f>
        <v>248714</v>
      </c>
      <c r="V7" s="34">
        <f t="shared" si="4"/>
        <v>1489</v>
      </c>
      <c r="W7" s="31">
        <f t="shared" si="4"/>
        <v>1573</v>
      </c>
      <c r="X7" s="33">
        <f t="shared" si="1"/>
        <v>345072</v>
      </c>
    </row>
    <row r="8" spans="1:24" s="22" customFormat="1" ht="7.5" customHeight="1" x14ac:dyDescent="0.15">
      <c r="A8" s="13"/>
      <c r="B8" s="116"/>
      <c r="C8" s="121" t="s">
        <v>18</v>
      </c>
      <c r="D8" s="122"/>
      <c r="E8" s="123"/>
      <c r="F8" s="31">
        <v>41642</v>
      </c>
      <c r="G8" s="32">
        <v>4</v>
      </c>
      <c r="H8" s="33">
        <f t="shared" si="2"/>
        <v>41646</v>
      </c>
      <c r="I8" s="34">
        <v>123731</v>
      </c>
      <c r="J8" s="34">
        <v>855</v>
      </c>
      <c r="K8" s="31">
        <v>1698</v>
      </c>
      <c r="L8" s="33">
        <f t="shared" si="3"/>
        <v>166232</v>
      </c>
      <c r="M8" s="17"/>
      <c r="N8" s="116"/>
      <c r="O8" s="156" t="s">
        <v>19</v>
      </c>
      <c r="P8" s="125"/>
      <c r="Q8" s="126"/>
      <c r="R8" s="31">
        <v>84019</v>
      </c>
      <c r="S8" s="32">
        <v>9</v>
      </c>
      <c r="T8" s="33">
        <f t="shared" si="0"/>
        <v>84028</v>
      </c>
      <c r="U8" s="34">
        <v>290865</v>
      </c>
      <c r="V8" s="34">
        <v>1284</v>
      </c>
      <c r="W8" s="31">
        <v>2058</v>
      </c>
      <c r="X8" s="33">
        <f t="shared" si="1"/>
        <v>376177</v>
      </c>
    </row>
    <row r="9" spans="1:24" s="22" customFormat="1" ht="7.5" customHeight="1" x14ac:dyDescent="0.15">
      <c r="A9" s="13"/>
      <c r="B9" s="116"/>
      <c r="C9" s="130" t="s">
        <v>20</v>
      </c>
      <c r="D9" s="124" t="s">
        <v>21</v>
      </c>
      <c r="E9" s="123"/>
      <c r="F9" s="31">
        <v>21924</v>
      </c>
      <c r="G9" s="32">
        <v>2</v>
      </c>
      <c r="H9" s="33">
        <f t="shared" si="2"/>
        <v>21926</v>
      </c>
      <c r="I9" s="34">
        <v>56968</v>
      </c>
      <c r="J9" s="34">
        <v>309</v>
      </c>
      <c r="K9" s="31">
        <v>564</v>
      </c>
      <c r="L9" s="33">
        <f t="shared" si="3"/>
        <v>79203</v>
      </c>
      <c r="M9" s="17"/>
      <c r="N9" s="116"/>
      <c r="O9" s="108" t="s">
        <v>22</v>
      </c>
      <c r="P9" s="125" t="s">
        <v>23</v>
      </c>
      <c r="Q9" s="126"/>
      <c r="R9" s="31">
        <v>54835</v>
      </c>
      <c r="S9" s="32">
        <v>5</v>
      </c>
      <c r="T9" s="33">
        <f t="shared" si="0"/>
        <v>54840</v>
      </c>
      <c r="U9" s="34">
        <v>152421</v>
      </c>
      <c r="V9" s="34">
        <v>793</v>
      </c>
      <c r="W9" s="31">
        <v>1062</v>
      </c>
      <c r="X9" s="33">
        <f t="shared" si="1"/>
        <v>208054</v>
      </c>
    </row>
    <row r="10" spans="1:24" s="22" customFormat="1" ht="7.5" customHeight="1" x14ac:dyDescent="0.15">
      <c r="A10" s="13"/>
      <c r="B10" s="116"/>
      <c r="C10" s="131"/>
      <c r="D10" s="125" t="s">
        <v>24</v>
      </c>
      <c r="E10" s="126"/>
      <c r="F10" s="31">
        <v>6284</v>
      </c>
      <c r="G10" s="32">
        <v>1</v>
      </c>
      <c r="H10" s="33">
        <f>SUM(F10:G10)</f>
        <v>6285</v>
      </c>
      <c r="I10" s="34">
        <v>37181</v>
      </c>
      <c r="J10" s="34">
        <v>186</v>
      </c>
      <c r="K10" s="31">
        <v>404</v>
      </c>
      <c r="L10" s="33">
        <f>SUM(H10:J10)</f>
        <v>43652</v>
      </c>
      <c r="M10" s="17"/>
      <c r="N10" s="116"/>
      <c r="O10" s="108"/>
      <c r="P10" s="125" t="s">
        <v>25</v>
      </c>
      <c r="Q10" s="126"/>
      <c r="R10" s="31">
        <v>28086</v>
      </c>
      <c r="S10" s="32">
        <v>10</v>
      </c>
      <c r="T10" s="33">
        <f t="shared" si="0"/>
        <v>28096</v>
      </c>
      <c r="U10" s="31">
        <v>127968</v>
      </c>
      <c r="V10" s="31">
        <v>765</v>
      </c>
      <c r="W10" s="31">
        <v>1577</v>
      </c>
      <c r="X10" s="33">
        <f t="shared" si="1"/>
        <v>156829</v>
      </c>
    </row>
    <row r="11" spans="1:24" s="22" customFormat="1" ht="7.5" customHeight="1" x14ac:dyDescent="0.15">
      <c r="A11" s="13"/>
      <c r="B11" s="116"/>
      <c r="C11" s="132"/>
      <c r="D11" s="125" t="s">
        <v>10</v>
      </c>
      <c r="E11" s="126"/>
      <c r="F11" s="31">
        <f>SUM(F9:F10)</f>
        <v>28208</v>
      </c>
      <c r="G11" s="32">
        <f>SUM(G9:G10)</f>
        <v>3</v>
      </c>
      <c r="H11" s="33">
        <f>SUM(F11:G11)</f>
        <v>28211</v>
      </c>
      <c r="I11" s="34">
        <f t="shared" ref="I11:K11" si="5">SUM(I9:I10)</f>
        <v>94149</v>
      </c>
      <c r="J11" s="34">
        <f t="shared" si="5"/>
        <v>495</v>
      </c>
      <c r="K11" s="31">
        <f t="shared" si="5"/>
        <v>968</v>
      </c>
      <c r="L11" s="33">
        <f>SUM(H11:J11)</f>
        <v>122855</v>
      </c>
      <c r="M11" s="17"/>
      <c r="N11" s="116"/>
      <c r="O11" s="108"/>
      <c r="P11" s="125" t="s">
        <v>10</v>
      </c>
      <c r="Q11" s="126"/>
      <c r="R11" s="31">
        <f>SUM(R9:R10)</f>
        <v>82921</v>
      </c>
      <c r="S11" s="32">
        <f>SUM(S9:S10)</f>
        <v>15</v>
      </c>
      <c r="T11" s="33">
        <f t="shared" si="0"/>
        <v>82936</v>
      </c>
      <c r="U11" s="34">
        <f t="shared" ref="U11:W11" si="6">SUM(U9:U10)</f>
        <v>280389</v>
      </c>
      <c r="V11" s="34">
        <f t="shared" si="6"/>
        <v>1558</v>
      </c>
      <c r="W11" s="31">
        <f t="shared" si="6"/>
        <v>2639</v>
      </c>
      <c r="X11" s="33">
        <f t="shared" si="1"/>
        <v>364883</v>
      </c>
    </row>
    <row r="12" spans="1:24" s="22" customFormat="1" ht="7.5" customHeight="1" x14ac:dyDescent="0.15">
      <c r="A12" s="13"/>
      <c r="B12" s="116"/>
      <c r="C12" s="144" t="s">
        <v>26</v>
      </c>
      <c r="D12" s="124" t="s">
        <v>27</v>
      </c>
      <c r="E12" s="123"/>
      <c r="F12" s="31">
        <v>16090</v>
      </c>
      <c r="G12" s="32">
        <v>1</v>
      </c>
      <c r="H12" s="33">
        <f t="shared" si="2"/>
        <v>16091</v>
      </c>
      <c r="I12" s="34">
        <v>58711</v>
      </c>
      <c r="J12" s="34">
        <v>297</v>
      </c>
      <c r="K12" s="31">
        <v>626</v>
      </c>
      <c r="L12" s="33">
        <f t="shared" si="3"/>
        <v>75099</v>
      </c>
      <c r="M12" s="17"/>
      <c r="N12" s="116"/>
      <c r="O12" s="108" t="s">
        <v>28</v>
      </c>
      <c r="P12" s="125" t="s">
        <v>29</v>
      </c>
      <c r="Q12" s="126"/>
      <c r="R12" s="31">
        <v>151496</v>
      </c>
      <c r="S12" s="32">
        <v>30</v>
      </c>
      <c r="T12" s="33">
        <f t="shared" si="0"/>
        <v>151526</v>
      </c>
      <c r="U12" s="34">
        <v>293837</v>
      </c>
      <c r="V12" s="34">
        <v>2068</v>
      </c>
      <c r="W12" s="31">
        <v>2555</v>
      </c>
      <c r="X12" s="33">
        <f t="shared" si="1"/>
        <v>447431</v>
      </c>
    </row>
    <row r="13" spans="1:24" s="22" customFormat="1" ht="7.5" customHeight="1" x14ac:dyDescent="0.15">
      <c r="A13" s="13"/>
      <c r="B13" s="116"/>
      <c r="C13" s="164"/>
      <c r="D13" s="124" t="s">
        <v>30</v>
      </c>
      <c r="E13" s="123"/>
      <c r="F13" s="31">
        <v>5638</v>
      </c>
      <c r="G13" s="32">
        <v>0</v>
      </c>
      <c r="H13" s="33">
        <f t="shared" si="2"/>
        <v>5638</v>
      </c>
      <c r="I13" s="34">
        <v>10359</v>
      </c>
      <c r="J13" s="34">
        <v>75</v>
      </c>
      <c r="K13" s="31">
        <v>132</v>
      </c>
      <c r="L13" s="33">
        <f t="shared" si="3"/>
        <v>16072</v>
      </c>
      <c r="M13" s="17"/>
      <c r="N13" s="116"/>
      <c r="O13" s="108"/>
      <c r="P13" s="133" t="s">
        <v>31</v>
      </c>
      <c r="Q13" s="78" t="s">
        <v>32</v>
      </c>
      <c r="R13" s="38">
        <v>125627</v>
      </c>
      <c r="S13" s="39">
        <v>21</v>
      </c>
      <c r="T13" s="33">
        <f t="shared" si="0"/>
        <v>125648</v>
      </c>
      <c r="U13" s="40">
        <v>244855</v>
      </c>
      <c r="V13" s="40">
        <v>1695</v>
      </c>
      <c r="W13" s="38">
        <v>2333</v>
      </c>
      <c r="X13" s="33">
        <f t="shared" si="1"/>
        <v>372198</v>
      </c>
    </row>
    <row r="14" spans="1:24" s="22" customFormat="1" ht="7.5" customHeight="1" x14ac:dyDescent="0.15">
      <c r="A14" s="13"/>
      <c r="B14" s="116"/>
      <c r="C14" s="165"/>
      <c r="D14" s="125" t="s">
        <v>10</v>
      </c>
      <c r="E14" s="126"/>
      <c r="F14" s="31">
        <f>SUM(F12:F13)</f>
        <v>21728</v>
      </c>
      <c r="G14" s="32">
        <f>SUM(G12:G13)</f>
        <v>1</v>
      </c>
      <c r="H14" s="33">
        <f t="shared" si="2"/>
        <v>21729</v>
      </c>
      <c r="I14" s="34">
        <f t="shared" ref="I14:K14" si="7">SUM(I12:I13)</f>
        <v>69070</v>
      </c>
      <c r="J14" s="34">
        <f t="shared" si="7"/>
        <v>372</v>
      </c>
      <c r="K14" s="31">
        <f t="shared" si="7"/>
        <v>758</v>
      </c>
      <c r="L14" s="33">
        <f t="shared" si="3"/>
        <v>91171</v>
      </c>
      <c r="M14" s="17"/>
      <c r="N14" s="116"/>
      <c r="O14" s="108"/>
      <c r="P14" s="153"/>
      <c r="Q14" s="78" t="s">
        <v>33</v>
      </c>
      <c r="R14" s="38">
        <v>25796</v>
      </c>
      <c r="S14" s="39">
        <v>7</v>
      </c>
      <c r="T14" s="33">
        <f t="shared" si="0"/>
        <v>25803</v>
      </c>
      <c r="U14" s="40">
        <v>58397</v>
      </c>
      <c r="V14" s="40">
        <v>378</v>
      </c>
      <c r="W14" s="38">
        <v>517</v>
      </c>
      <c r="X14" s="33">
        <f t="shared" si="1"/>
        <v>84578</v>
      </c>
    </row>
    <row r="15" spans="1:24" s="22" customFormat="1" ht="7.5" customHeight="1" x14ac:dyDescent="0.15">
      <c r="A15" s="13"/>
      <c r="B15" s="116"/>
      <c r="C15" s="121" t="s">
        <v>34</v>
      </c>
      <c r="D15" s="122"/>
      <c r="E15" s="123"/>
      <c r="F15" s="31">
        <v>26770</v>
      </c>
      <c r="G15" s="32">
        <v>3</v>
      </c>
      <c r="H15" s="33">
        <f t="shared" si="2"/>
        <v>26773</v>
      </c>
      <c r="I15" s="34">
        <v>79562</v>
      </c>
      <c r="J15" s="34">
        <v>403</v>
      </c>
      <c r="K15" s="31">
        <v>935</v>
      </c>
      <c r="L15" s="33">
        <f t="shared" si="3"/>
        <v>106738</v>
      </c>
      <c r="M15" s="17"/>
      <c r="N15" s="116"/>
      <c r="O15" s="108"/>
      <c r="P15" s="153"/>
      <c r="Q15" s="78" t="s">
        <v>10</v>
      </c>
      <c r="R15" s="31">
        <f>SUM(R13:R14)</f>
        <v>151423</v>
      </c>
      <c r="S15" s="32">
        <f>SUM(S13:S14)</f>
        <v>28</v>
      </c>
      <c r="T15" s="33">
        <f t="shared" si="0"/>
        <v>151451</v>
      </c>
      <c r="U15" s="34">
        <f>SUM(U13:U14)</f>
        <v>303252</v>
      </c>
      <c r="V15" s="34">
        <f t="shared" ref="V15:W15" si="8">SUM(V13:V14)</f>
        <v>2073</v>
      </c>
      <c r="W15" s="31">
        <f t="shared" si="8"/>
        <v>2850</v>
      </c>
      <c r="X15" s="33">
        <f t="shared" si="1"/>
        <v>456776</v>
      </c>
    </row>
    <row r="16" spans="1:24" s="22" customFormat="1" ht="7.5" customHeight="1" x14ac:dyDescent="0.15">
      <c r="A16" s="13"/>
      <c r="B16" s="116"/>
      <c r="C16" s="144" t="s">
        <v>35</v>
      </c>
      <c r="D16" s="124" t="s">
        <v>36</v>
      </c>
      <c r="E16" s="123"/>
      <c r="F16" s="31">
        <v>22080</v>
      </c>
      <c r="G16" s="32">
        <v>3</v>
      </c>
      <c r="H16" s="33">
        <f t="shared" si="2"/>
        <v>22083</v>
      </c>
      <c r="I16" s="34">
        <v>59344</v>
      </c>
      <c r="J16" s="34">
        <v>377</v>
      </c>
      <c r="K16" s="31">
        <v>644</v>
      </c>
      <c r="L16" s="33">
        <f t="shared" si="3"/>
        <v>81804</v>
      </c>
      <c r="M16" s="17"/>
      <c r="N16" s="117"/>
      <c r="O16" s="112" t="s">
        <v>37</v>
      </c>
      <c r="P16" s="113"/>
      <c r="Q16" s="114"/>
      <c r="R16" s="41">
        <f>SUM(R4,R11:R12,R15,R7:R8)</f>
        <v>676056</v>
      </c>
      <c r="S16" s="42">
        <f>SUM(S4,S11:S12,S15,S7:S8)</f>
        <v>92</v>
      </c>
      <c r="T16" s="43">
        <f t="shared" ref="T16" si="9">SUM(R16:S16)</f>
        <v>676148</v>
      </c>
      <c r="U16" s="41">
        <f t="shared" ref="U16:W16" si="10">SUM(U4,U11:U12,U15,U7:U8)</f>
        <v>1800792</v>
      </c>
      <c r="V16" s="41">
        <f t="shared" si="10"/>
        <v>10698</v>
      </c>
      <c r="W16" s="41">
        <f t="shared" si="10"/>
        <v>14307</v>
      </c>
      <c r="X16" s="43">
        <f t="shared" ref="X16" si="11">SUM(T16:V16)</f>
        <v>2487638</v>
      </c>
    </row>
    <row r="17" spans="1:24" s="22" customFormat="1" ht="7.5" customHeight="1" x14ac:dyDescent="0.15">
      <c r="A17" s="13"/>
      <c r="B17" s="116"/>
      <c r="C17" s="164"/>
      <c r="D17" s="124" t="s">
        <v>30</v>
      </c>
      <c r="E17" s="123"/>
      <c r="F17" s="31">
        <v>2823</v>
      </c>
      <c r="G17" s="32">
        <v>0</v>
      </c>
      <c r="H17" s="33">
        <f t="shared" si="2"/>
        <v>2823</v>
      </c>
      <c r="I17" s="34">
        <v>4296</v>
      </c>
      <c r="J17" s="34">
        <v>40</v>
      </c>
      <c r="K17" s="31">
        <v>52</v>
      </c>
      <c r="L17" s="33">
        <f t="shared" si="3"/>
        <v>7159</v>
      </c>
      <c r="M17" s="17"/>
      <c r="N17" s="115" t="s">
        <v>38</v>
      </c>
      <c r="O17" s="118" t="s">
        <v>39</v>
      </c>
      <c r="P17" s="119"/>
      <c r="Q17" s="120"/>
      <c r="R17" s="31">
        <v>78724</v>
      </c>
      <c r="S17" s="32">
        <v>4</v>
      </c>
      <c r="T17" s="33">
        <f t="shared" ref="T17:T88" si="12">SUM(R17:S17)</f>
        <v>78728</v>
      </c>
      <c r="U17" s="34">
        <v>210756</v>
      </c>
      <c r="V17" s="34">
        <v>1181</v>
      </c>
      <c r="W17" s="31">
        <v>1384</v>
      </c>
      <c r="X17" s="33">
        <f t="shared" si="1"/>
        <v>290665</v>
      </c>
    </row>
    <row r="18" spans="1:24" s="22" customFormat="1" ht="7.5" customHeight="1" x14ac:dyDescent="0.15">
      <c r="A18" s="13"/>
      <c r="B18" s="116"/>
      <c r="C18" s="165"/>
      <c r="D18" s="125" t="s">
        <v>10</v>
      </c>
      <c r="E18" s="126"/>
      <c r="F18" s="31">
        <f>SUM(F16:F17)</f>
        <v>24903</v>
      </c>
      <c r="G18" s="32">
        <f>SUM(G16:G17)</f>
        <v>3</v>
      </c>
      <c r="H18" s="33">
        <f t="shared" si="2"/>
        <v>24906</v>
      </c>
      <c r="I18" s="34">
        <f t="shared" ref="I18:K18" si="13">SUM(I16:I17)</f>
        <v>63640</v>
      </c>
      <c r="J18" s="34">
        <f t="shared" si="13"/>
        <v>417</v>
      </c>
      <c r="K18" s="31">
        <f t="shared" si="13"/>
        <v>696</v>
      </c>
      <c r="L18" s="33">
        <f t="shared" si="3"/>
        <v>88963</v>
      </c>
      <c r="M18" s="17"/>
      <c r="N18" s="116"/>
      <c r="O18" s="130" t="s">
        <v>40</v>
      </c>
      <c r="P18" s="124" t="s">
        <v>41</v>
      </c>
      <c r="Q18" s="123"/>
      <c r="R18" s="31">
        <v>149295</v>
      </c>
      <c r="S18" s="32">
        <v>28</v>
      </c>
      <c r="T18" s="33">
        <f t="shared" si="12"/>
        <v>149323</v>
      </c>
      <c r="U18" s="34">
        <v>472069</v>
      </c>
      <c r="V18" s="34">
        <v>2467</v>
      </c>
      <c r="W18" s="31">
        <v>3889</v>
      </c>
      <c r="X18" s="33">
        <f t="shared" si="1"/>
        <v>623859</v>
      </c>
    </row>
    <row r="19" spans="1:24" s="22" customFormat="1" ht="7.5" customHeight="1" x14ac:dyDescent="0.15">
      <c r="A19" s="13"/>
      <c r="B19" s="117"/>
      <c r="C19" s="112" t="s">
        <v>37</v>
      </c>
      <c r="D19" s="113"/>
      <c r="E19" s="114"/>
      <c r="F19" s="41">
        <f>SUM(F6:F8,F11,F14:F15,F18)</f>
        <v>263626</v>
      </c>
      <c r="G19" s="44">
        <f>SUM(G6:G8,G11,G14:G15,G18)</f>
        <v>25</v>
      </c>
      <c r="H19" s="43">
        <f t="shared" si="2"/>
        <v>263651</v>
      </c>
      <c r="I19" s="45">
        <f t="shared" ref="I19:K19" si="14">SUM(I6:I8,I11,I14:I15,I18)</f>
        <v>933586</v>
      </c>
      <c r="J19" s="45">
        <f t="shared" si="14"/>
        <v>6700</v>
      </c>
      <c r="K19" s="41">
        <f t="shared" si="14"/>
        <v>17562</v>
      </c>
      <c r="L19" s="43">
        <f t="shared" si="3"/>
        <v>1203937</v>
      </c>
      <c r="M19" s="17"/>
      <c r="N19" s="116"/>
      <c r="O19" s="131"/>
      <c r="P19" s="124" t="s">
        <v>42</v>
      </c>
      <c r="Q19" s="123"/>
      <c r="R19" s="31">
        <v>22499</v>
      </c>
      <c r="S19" s="32">
        <v>6</v>
      </c>
      <c r="T19" s="33">
        <f t="shared" si="12"/>
        <v>22505</v>
      </c>
      <c r="U19" s="34">
        <v>39434</v>
      </c>
      <c r="V19" s="34">
        <v>298</v>
      </c>
      <c r="W19" s="31">
        <v>284</v>
      </c>
      <c r="X19" s="33">
        <f t="shared" si="1"/>
        <v>62237</v>
      </c>
    </row>
    <row r="20" spans="1:24" s="22" customFormat="1" ht="7.5" customHeight="1" x14ac:dyDescent="0.15">
      <c r="A20" s="13"/>
      <c r="B20" s="115" t="s">
        <v>43</v>
      </c>
      <c r="C20" s="134" t="s">
        <v>44</v>
      </c>
      <c r="D20" s="133" t="s">
        <v>45</v>
      </c>
      <c r="E20" s="78" t="s">
        <v>46</v>
      </c>
      <c r="F20" s="31">
        <v>65910</v>
      </c>
      <c r="G20" s="32">
        <v>3</v>
      </c>
      <c r="H20" s="33">
        <f t="shared" si="2"/>
        <v>65913</v>
      </c>
      <c r="I20" s="34">
        <v>161288</v>
      </c>
      <c r="J20" s="34">
        <v>1228</v>
      </c>
      <c r="K20" s="31">
        <v>1370</v>
      </c>
      <c r="L20" s="33">
        <f t="shared" si="3"/>
        <v>228429</v>
      </c>
      <c r="M20" s="17"/>
      <c r="N20" s="116"/>
      <c r="O20" s="132"/>
      <c r="P20" s="124" t="s">
        <v>10</v>
      </c>
      <c r="Q20" s="123"/>
      <c r="R20" s="31">
        <f>SUM(R18:R19)</f>
        <v>171794</v>
      </c>
      <c r="S20" s="32">
        <f>SUM(S18:S19)</f>
        <v>34</v>
      </c>
      <c r="T20" s="33">
        <f t="shared" si="12"/>
        <v>171828</v>
      </c>
      <c r="U20" s="34">
        <f t="shared" ref="U20:W20" si="15">SUM(U18:U19)</f>
        <v>511503</v>
      </c>
      <c r="V20" s="34">
        <f t="shared" si="15"/>
        <v>2765</v>
      </c>
      <c r="W20" s="31">
        <f t="shared" si="15"/>
        <v>4173</v>
      </c>
      <c r="X20" s="33">
        <f t="shared" si="1"/>
        <v>686096</v>
      </c>
    </row>
    <row r="21" spans="1:24" s="22" customFormat="1" ht="7.5" customHeight="1" x14ac:dyDescent="0.15">
      <c r="A21" s="13"/>
      <c r="B21" s="116"/>
      <c r="C21" s="131"/>
      <c r="D21" s="153"/>
      <c r="E21" s="78" t="s">
        <v>47</v>
      </c>
      <c r="F21" s="31">
        <v>17479</v>
      </c>
      <c r="G21" s="32">
        <v>0</v>
      </c>
      <c r="H21" s="33">
        <f t="shared" si="2"/>
        <v>17479</v>
      </c>
      <c r="I21" s="34">
        <v>44980</v>
      </c>
      <c r="J21" s="34">
        <v>317</v>
      </c>
      <c r="K21" s="31">
        <v>320</v>
      </c>
      <c r="L21" s="33">
        <f t="shared" si="3"/>
        <v>62776</v>
      </c>
      <c r="M21" s="17"/>
      <c r="N21" s="116"/>
      <c r="O21" s="130" t="s">
        <v>48</v>
      </c>
      <c r="P21" s="124" t="s">
        <v>49</v>
      </c>
      <c r="Q21" s="123"/>
      <c r="R21" s="31">
        <v>75496</v>
      </c>
      <c r="S21" s="32">
        <v>16</v>
      </c>
      <c r="T21" s="33">
        <f t="shared" si="12"/>
        <v>75512</v>
      </c>
      <c r="U21" s="34">
        <v>267113</v>
      </c>
      <c r="V21" s="34">
        <v>1267</v>
      </c>
      <c r="W21" s="31">
        <v>2290</v>
      </c>
      <c r="X21" s="33">
        <f t="shared" si="1"/>
        <v>343892</v>
      </c>
    </row>
    <row r="22" spans="1:24" s="22" customFormat="1" ht="7.5" customHeight="1" x14ac:dyDescent="0.15">
      <c r="A22" s="13"/>
      <c r="B22" s="116"/>
      <c r="C22" s="131"/>
      <c r="D22" s="153"/>
      <c r="E22" s="78" t="s">
        <v>10</v>
      </c>
      <c r="F22" s="31">
        <f>SUM(F20:F21)</f>
        <v>83389</v>
      </c>
      <c r="G22" s="32">
        <f>SUM(G20:G21)</f>
        <v>3</v>
      </c>
      <c r="H22" s="33">
        <f t="shared" si="2"/>
        <v>83392</v>
      </c>
      <c r="I22" s="34">
        <f t="shared" ref="I22:K22" si="16">SUM(I20:I21)</f>
        <v>206268</v>
      </c>
      <c r="J22" s="34">
        <f t="shared" si="16"/>
        <v>1545</v>
      </c>
      <c r="K22" s="31">
        <f t="shared" si="16"/>
        <v>1690</v>
      </c>
      <c r="L22" s="33">
        <f t="shared" si="3"/>
        <v>291205</v>
      </c>
      <c r="M22" s="17"/>
      <c r="N22" s="116"/>
      <c r="O22" s="131"/>
      <c r="P22" s="124" t="s">
        <v>50</v>
      </c>
      <c r="Q22" s="123"/>
      <c r="R22" s="38">
        <v>102142</v>
      </c>
      <c r="S22" s="39">
        <v>17</v>
      </c>
      <c r="T22" s="46">
        <f t="shared" si="12"/>
        <v>102159</v>
      </c>
      <c r="U22" s="40">
        <v>364396</v>
      </c>
      <c r="V22" s="40">
        <v>1353</v>
      </c>
      <c r="W22" s="38">
        <v>3154</v>
      </c>
      <c r="X22" s="46">
        <f t="shared" si="1"/>
        <v>467908</v>
      </c>
    </row>
    <row r="23" spans="1:24" s="22" customFormat="1" ht="7.5" customHeight="1" x14ac:dyDescent="0.15">
      <c r="A23" s="13"/>
      <c r="B23" s="116"/>
      <c r="C23" s="132"/>
      <c r="D23" s="124" t="s">
        <v>51</v>
      </c>
      <c r="E23" s="123"/>
      <c r="F23" s="31">
        <v>50975</v>
      </c>
      <c r="G23" s="32">
        <v>0</v>
      </c>
      <c r="H23" s="33">
        <f t="shared" si="2"/>
        <v>50975</v>
      </c>
      <c r="I23" s="34">
        <v>119182</v>
      </c>
      <c r="J23" s="34">
        <v>849</v>
      </c>
      <c r="K23" s="31">
        <v>906</v>
      </c>
      <c r="L23" s="33">
        <f t="shared" si="3"/>
        <v>171006</v>
      </c>
      <c r="M23" s="17"/>
      <c r="N23" s="116"/>
      <c r="O23" s="131"/>
      <c r="P23" s="136" t="s">
        <v>52</v>
      </c>
      <c r="Q23" s="78" t="s">
        <v>52</v>
      </c>
      <c r="R23" s="38">
        <v>17301</v>
      </c>
      <c r="S23" s="39">
        <v>1</v>
      </c>
      <c r="T23" s="46">
        <f t="shared" si="12"/>
        <v>17302</v>
      </c>
      <c r="U23" s="40">
        <v>60423</v>
      </c>
      <c r="V23" s="40">
        <v>348</v>
      </c>
      <c r="W23" s="38">
        <v>717</v>
      </c>
      <c r="X23" s="46">
        <f t="shared" si="1"/>
        <v>78073</v>
      </c>
    </row>
    <row r="24" spans="1:24" s="22" customFormat="1" ht="7.5" customHeight="1" x14ac:dyDescent="0.15">
      <c r="A24" s="13"/>
      <c r="B24" s="116"/>
      <c r="C24" s="108" t="s">
        <v>53</v>
      </c>
      <c r="D24" s="145" t="s">
        <v>54</v>
      </c>
      <c r="E24" s="146"/>
      <c r="F24" s="31">
        <v>76230</v>
      </c>
      <c r="G24" s="32">
        <v>9</v>
      </c>
      <c r="H24" s="33">
        <f t="shared" si="2"/>
        <v>76239</v>
      </c>
      <c r="I24" s="34">
        <v>147823</v>
      </c>
      <c r="J24" s="34">
        <v>1013</v>
      </c>
      <c r="K24" s="31">
        <v>1167</v>
      </c>
      <c r="L24" s="33">
        <f t="shared" si="3"/>
        <v>225075</v>
      </c>
      <c r="M24" s="17"/>
      <c r="N24" s="116"/>
      <c r="O24" s="131"/>
      <c r="P24" s="142"/>
      <c r="Q24" s="78" t="s">
        <v>55</v>
      </c>
      <c r="R24" s="38">
        <v>36766</v>
      </c>
      <c r="S24" s="39">
        <v>3</v>
      </c>
      <c r="T24" s="46">
        <f t="shared" si="12"/>
        <v>36769</v>
      </c>
      <c r="U24" s="40">
        <v>91717</v>
      </c>
      <c r="V24" s="40">
        <v>579</v>
      </c>
      <c r="W24" s="38">
        <v>730</v>
      </c>
      <c r="X24" s="46">
        <f t="shared" si="1"/>
        <v>129065</v>
      </c>
    </row>
    <row r="25" spans="1:24" s="22" customFormat="1" ht="7.5" customHeight="1" x14ac:dyDescent="0.15">
      <c r="A25" s="13"/>
      <c r="B25" s="116"/>
      <c r="C25" s="108"/>
      <c r="D25" s="124" t="s">
        <v>56</v>
      </c>
      <c r="E25" s="123"/>
      <c r="F25" s="31">
        <v>30883</v>
      </c>
      <c r="G25" s="32">
        <v>1</v>
      </c>
      <c r="H25" s="33">
        <f t="shared" si="2"/>
        <v>30884</v>
      </c>
      <c r="I25" s="34">
        <v>97973</v>
      </c>
      <c r="J25" s="34">
        <v>583</v>
      </c>
      <c r="K25" s="31">
        <v>1103</v>
      </c>
      <c r="L25" s="33">
        <f t="shared" si="3"/>
        <v>129440</v>
      </c>
      <c r="M25" s="17"/>
      <c r="N25" s="116"/>
      <c r="O25" s="131"/>
      <c r="P25" s="142"/>
      <c r="Q25" s="78" t="s">
        <v>57</v>
      </c>
      <c r="R25" s="38">
        <v>42578</v>
      </c>
      <c r="S25" s="32">
        <v>10</v>
      </c>
      <c r="T25" s="33">
        <f t="shared" si="12"/>
        <v>42588</v>
      </c>
      <c r="U25" s="34">
        <v>142663</v>
      </c>
      <c r="V25" s="34">
        <v>720</v>
      </c>
      <c r="W25" s="31">
        <v>1092</v>
      </c>
      <c r="X25" s="33">
        <f t="shared" si="1"/>
        <v>185971</v>
      </c>
    </row>
    <row r="26" spans="1:24" s="22" customFormat="1" ht="7.5" customHeight="1" x14ac:dyDescent="0.15">
      <c r="A26" s="13"/>
      <c r="B26" s="116"/>
      <c r="C26" s="108"/>
      <c r="D26" s="124" t="s">
        <v>58</v>
      </c>
      <c r="E26" s="123"/>
      <c r="F26" s="31">
        <v>35342</v>
      </c>
      <c r="G26" s="32">
        <v>1</v>
      </c>
      <c r="H26" s="33">
        <f t="shared" si="2"/>
        <v>35343</v>
      </c>
      <c r="I26" s="34">
        <v>72999</v>
      </c>
      <c r="J26" s="34">
        <v>375</v>
      </c>
      <c r="K26" s="31">
        <v>452</v>
      </c>
      <c r="L26" s="33">
        <f t="shared" si="3"/>
        <v>108717</v>
      </c>
      <c r="M26" s="17"/>
      <c r="N26" s="116"/>
      <c r="O26" s="132"/>
      <c r="P26" s="143"/>
      <c r="Q26" s="78" t="s">
        <v>10</v>
      </c>
      <c r="R26" s="31">
        <f>SUM(R23:R25)</f>
        <v>96645</v>
      </c>
      <c r="S26" s="32">
        <f>SUM(S23:S25)</f>
        <v>14</v>
      </c>
      <c r="T26" s="46">
        <f t="shared" si="12"/>
        <v>96659</v>
      </c>
      <c r="U26" s="34">
        <f t="shared" ref="U26:W26" si="17">SUM(U23:U25)</f>
        <v>294803</v>
      </c>
      <c r="V26" s="34">
        <f t="shared" si="17"/>
        <v>1647</v>
      </c>
      <c r="W26" s="31">
        <f t="shared" si="17"/>
        <v>2539</v>
      </c>
      <c r="X26" s="46">
        <f t="shared" si="1"/>
        <v>393109</v>
      </c>
    </row>
    <row r="27" spans="1:24" s="22" customFormat="1" ht="7.5" customHeight="1" x14ac:dyDescent="0.15">
      <c r="A27" s="13"/>
      <c r="B27" s="116"/>
      <c r="C27" s="108"/>
      <c r="D27" s="148" t="s">
        <v>10</v>
      </c>
      <c r="E27" s="149"/>
      <c r="F27" s="47">
        <f>SUM(F24:F26)</f>
        <v>142455</v>
      </c>
      <c r="G27" s="32">
        <f>SUM(G24:G26)</f>
        <v>11</v>
      </c>
      <c r="H27" s="33">
        <f t="shared" si="2"/>
        <v>142466</v>
      </c>
      <c r="I27" s="34">
        <f>SUM(I24:I26)</f>
        <v>318795</v>
      </c>
      <c r="J27" s="34">
        <f>SUM(J24:J26)</f>
        <v>1971</v>
      </c>
      <c r="K27" s="31">
        <f>SUM(K24:K26)</f>
        <v>2722</v>
      </c>
      <c r="L27" s="33">
        <f>SUM(H27:J27)</f>
        <v>463232</v>
      </c>
      <c r="M27" s="17"/>
      <c r="N27" s="116"/>
      <c r="O27" s="130" t="s">
        <v>59</v>
      </c>
      <c r="P27" s="124" t="s">
        <v>60</v>
      </c>
      <c r="Q27" s="123"/>
      <c r="R27" s="31">
        <v>128933</v>
      </c>
      <c r="S27" s="32">
        <v>29</v>
      </c>
      <c r="T27" s="33">
        <f t="shared" si="12"/>
        <v>128962</v>
      </c>
      <c r="U27" s="34">
        <v>497917</v>
      </c>
      <c r="V27" s="34">
        <v>3575</v>
      </c>
      <c r="W27" s="31">
        <v>10085</v>
      </c>
      <c r="X27" s="46">
        <f t="shared" si="1"/>
        <v>630454</v>
      </c>
    </row>
    <row r="28" spans="1:24" s="22" customFormat="1" ht="7.5" customHeight="1" x14ac:dyDescent="0.15">
      <c r="A28" s="13"/>
      <c r="B28" s="116"/>
      <c r="C28" s="130" t="s">
        <v>61</v>
      </c>
      <c r="D28" s="124" t="s">
        <v>62</v>
      </c>
      <c r="E28" s="123"/>
      <c r="F28" s="31">
        <v>123352</v>
      </c>
      <c r="G28" s="32">
        <v>9</v>
      </c>
      <c r="H28" s="33">
        <f t="shared" si="2"/>
        <v>123361</v>
      </c>
      <c r="I28" s="34">
        <v>325165</v>
      </c>
      <c r="J28" s="34">
        <v>2654</v>
      </c>
      <c r="K28" s="31">
        <v>2782</v>
      </c>
      <c r="L28" s="33">
        <f t="shared" si="3"/>
        <v>451180</v>
      </c>
      <c r="M28" s="17"/>
      <c r="N28" s="116"/>
      <c r="O28" s="131"/>
      <c r="P28" s="124" t="s">
        <v>63</v>
      </c>
      <c r="Q28" s="123"/>
      <c r="R28" s="31">
        <v>65785</v>
      </c>
      <c r="S28" s="32">
        <v>9</v>
      </c>
      <c r="T28" s="33">
        <f t="shared" si="12"/>
        <v>65794</v>
      </c>
      <c r="U28" s="34">
        <v>184255</v>
      </c>
      <c r="V28" s="34">
        <v>779</v>
      </c>
      <c r="W28" s="31">
        <v>1586</v>
      </c>
      <c r="X28" s="46">
        <f t="shared" si="1"/>
        <v>250828</v>
      </c>
    </row>
    <row r="29" spans="1:24" s="22" customFormat="1" ht="7.5" customHeight="1" x14ac:dyDescent="0.15">
      <c r="A29" s="13"/>
      <c r="B29" s="116"/>
      <c r="C29" s="131"/>
      <c r="D29" s="124" t="s">
        <v>64</v>
      </c>
      <c r="E29" s="123"/>
      <c r="F29" s="31">
        <v>33775</v>
      </c>
      <c r="G29" s="32">
        <v>3</v>
      </c>
      <c r="H29" s="33">
        <f t="shared" si="2"/>
        <v>33778</v>
      </c>
      <c r="I29" s="34">
        <v>154655</v>
      </c>
      <c r="J29" s="34">
        <v>942</v>
      </c>
      <c r="K29" s="31">
        <v>3145</v>
      </c>
      <c r="L29" s="33">
        <f t="shared" si="3"/>
        <v>189375</v>
      </c>
      <c r="M29" s="17"/>
      <c r="N29" s="116"/>
      <c r="O29" s="131"/>
      <c r="P29" s="136" t="s">
        <v>65</v>
      </c>
      <c r="Q29" s="78" t="s">
        <v>65</v>
      </c>
      <c r="R29" s="31">
        <v>45943</v>
      </c>
      <c r="S29" s="32">
        <v>10</v>
      </c>
      <c r="T29" s="33">
        <f t="shared" si="12"/>
        <v>45953</v>
      </c>
      <c r="U29" s="34">
        <v>164435</v>
      </c>
      <c r="V29" s="34">
        <v>827</v>
      </c>
      <c r="W29" s="31">
        <v>2019</v>
      </c>
      <c r="X29" s="46">
        <f t="shared" si="1"/>
        <v>211215</v>
      </c>
    </row>
    <row r="30" spans="1:24" s="22" customFormat="1" ht="7.5" customHeight="1" x14ac:dyDescent="0.15">
      <c r="A30" s="13"/>
      <c r="B30" s="116"/>
      <c r="C30" s="132"/>
      <c r="D30" s="124" t="s">
        <v>10</v>
      </c>
      <c r="E30" s="123"/>
      <c r="F30" s="47">
        <f>SUM(F28:F29)</f>
        <v>157127</v>
      </c>
      <c r="G30" s="32">
        <f>SUM(G28:G29)</f>
        <v>12</v>
      </c>
      <c r="H30" s="33">
        <f t="shared" si="2"/>
        <v>157139</v>
      </c>
      <c r="I30" s="31">
        <f>SUM(I28:I29)</f>
        <v>479820</v>
      </c>
      <c r="J30" s="31">
        <f>SUM(J28:J29)</f>
        <v>3596</v>
      </c>
      <c r="K30" s="31">
        <f>SUM(K28:K29)</f>
        <v>5927</v>
      </c>
      <c r="L30" s="33">
        <f t="shared" si="3"/>
        <v>640555</v>
      </c>
      <c r="M30" s="17"/>
      <c r="N30" s="116"/>
      <c r="O30" s="131"/>
      <c r="P30" s="142"/>
      <c r="Q30" s="78" t="s">
        <v>66</v>
      </c>
      <c r="R30" s="31">
        <v>23311</v>
      </c>
      <c r="S30" s="32">
        <v>6</v>
      </c>
      <c r="T30" s="33">
        <f t="shared" si="12"/>
        <v>23317</v>
      </c>
      <c r="U30" s="34">
        <v>91035</v>
      </c>
      <c r="V30" s="34">
        <v>373</v>
      </c>
      <c r="W30" s="31">
        <v>1146</v>
      </c>
      <c r="X30" s="46">
        <f t="shared" si="1"/>
        <v>114725</v>
      </c>
    </row>
    <row r="31" spans="1:24" s="22" customFormat="1" ht="7.5" customHeight="1" x14ac:dyDescent="0.15">
      <c r="A31" s="13"/>
      <c r="B31" s="116"/>
      <c r="C31" s="121" t="s">
        <v>67</v>
      </c>
      <c r="D31" s="122"/>
      <c r="E31" s="123"/>
      <c r="F31" s="31">
        <v>119803</v>
      </c>
      <c r="G31" s="32">
        <v>6</v>
      </c>
      <c r="H31" s="33">
        <f t="shared" si="2"/>
        <v>119809</v>
      </c>
      <c r="I31" s="34">
        <v>250379</v>
      </c>
      <c r="J31" s="34">
        <v>1953</v>
      </c>
      <c r="K31" s="31">
        <v>2069</v>
      </c>
      <c r="L31" s="33">
        <f t="shared" si="3"/>
        <v>372141</v>
      </c>
      <c r="M31" s="17"/>
      <c r="N31" s="116"/>
      <c r="O31" s="131"/>
      <c r="P31" s="142"/>
      <c r="Q31" s="78" t="s">
        <v>68</v>
      </c>
      <c r="R31" s="47">
        <v>25317</v>
      </c>
      <c r="S31" s="32">
        <v>11</v>
      </c>
      <c r="T31" s="33">
        <f t="shared" si="12"/>
        <v>25328</v>
      </c>
      <c r="U31" s="31">
        <v>82544</v>
      </c>
      <c r="V31" s="31">
        <v>447</v>
      </c>
      <c r="W31" s="31">
        <v>932</v>
      </c>
      <c r="X31" s="33">
        <f t="shared" si="1"/>
        <v>108319</v>
      </c>
    </row>
    <row r="32" spans="1:24" s="22" customFormat="1" ht="7.5" customHeight="1" x14ac:dyDescent="0.15">
      <c r="A32" s="13"/>
      <c r="B32" s="116"/>
      <c r="C32" s="130" t="s">
        <v>69</v>
      </c>
      <c r="D32" s="124" t="s">
        <v>70</v>
      </c>
      <c r="E32" s="123"/>
      <c r="F32" s="31">
        <v>91927</v>
      </c>
      <c r="G32" s="32">
        <v>7</v>
      </c>
      <c r="H32" s="33">
        <f t="shared" si="2"/>
        <v>91934</v>
      </c>
      <c r="I32" s="34">
        <v>212310</v>
      </c>
      <c r="J32" s="34">
        <v>1607</v>
      </c>
      <c r="K32" s="31">
        <v>1894</v>
      </c>
      <c r="L32" s="33">
        <f t="shared" si="3"/>
        <v>305851</v>
      </c>
      <c r="M32" s="17"/>
      <c r="N32" s="116"/>
      <c r="O32" s="131"/>
      <c r="P32" s="143"/>
      <c r="Q32" s="78" t="s">
        <v>10</v>
      </c>
      <c r="R32" s="31">
        <f>SUM(R29:R31)</f>
        <v>94571</v>
      </c>
      <c r="S32" s="32">
        <f>SUM(S29:S31)</f>
        <v>27</v>
      </c>
      <c r="T32" s="33">
        <f t="shared" si="12"/>
        <v>94598</v>
      </c>
      <c r="U32" s="34">
        <f t="shared" ref="U32:W32" si="18">SUM(U29:U31)</f>
        <v>338014</v>
      </c>
      <c r="V32" s="34">
        <f t="shared" si="18"/>
        <v>1647</v>
      </c>
      <c r="W32" s="31">
        <f t="shared" si="18"/>
        <v>4097</v>
      </c>
      <c r="X32" s="46">
        <f t="shared" si="1"/>
        <v>434259</v>
      </c>
    </row>
    <row r="33" spans="1:24" s="22" customFormat="1" ht="7.5" customHeight="1" x14ac:dyDescent="0.15">
      <c r="A33" s="48"/>
      <c r="B33" s="116"/>
      <c r="C33" s="132"/>
      <c r="D33" s="124" t="s">
        <v>71</v>
      </c>
      <c r="E33" s="123"/>
      <c r="F33" s="31">
        <v>32459</v>
      </c>
      <c r="G33" s="32">
        <v>2</v>
      </c>
      <c r="H33" s="33">
        <f t="shared" si="2"/>
        <v>32461</v>
      </c>
      <c r="I33" s="34">
        <v>76001</v>
      </c>
      <c r="J33" s="34">
        <v>709</v>
      </c>
      <c r="K33" s="31">
        <v>439</v>
      </c>
      <c r="L33" s="33">
        <f t="shared" si="3"/>
        <v>109171</v>
      </c>
      <c r="M33" s="17"/>
      <c r="N33" s="116"/>
      <c r="O33" s="131"/>
      <c r="P33" s="136" t="s">
        <v>72</v>
      </c>
      <c r="Q33" s="78" t="s">
        <v>73</v>
      </c>
      <c r="R33" s="31">
        <v>42174</v>
      </c>
      <c r="S33" s="32">
        <v>10</v>
      </c>
      <c r="T33" s="33">
        <f t="shared" si="12"/>
        <v>42184</v>
      </c>
      <c r="U33" s="34">
        <v>187117</v>
      </c>
      <c r="V33" s="34">
        <v>1040</v>
      </c>
      <c r="W33" s="31">
        <v>2666</v>
      </c>
      <c r="X33" s="46">
        <f t="shared" si="1"/>
        <v>230341</v>
      </c>
    </row>
    <row r="34" spans="1:24" s="22" customFormat="1" ht="7.5" customHeight="1" x14ac:dyDescent="0.15">
      <c r="A34" s="49"/>
      <c r="B34" s="116"/>
      <c r="C34" s="130" t="s">
        <v>74</v>
      </c>
      <c r="D34" s="136" t="s">
        <v>75</v>
      </c>
      <c r="E34" s="78" t="s">
        <v>75</v>
      </c>
      <c r="F34" s="31">
        <v>82441</v>
      </c>
      <c r="G34" s="32">
        <v>4</v>
      </c>
      <c r="H34" s="33">
        <f t="shared" si="2"/>
        <v>82445</v>
      </c>
      <c r="I34" s="34">
        <v>193224</v>
      </c>
      <c r="J34" s="34">
        <v>1271</v>
      </c>
      <c r="K34" s="31">
        <v>1386</v>
      </c>
      <c r="L34" s="33">
        <f t="shared" si="3"/>
        <v>276940</v>
      </c>
      <c r="M34" s="17"/>
      <c r="N34" s="116"/>
      <c r="O34" s="131"/>
      <c r="P34" s="142"/>
      <c r="Q34" s="78" t="s">
        <v>76</v>
      </c>
      <c r="R34" s="31">
        <v>14128</v>
      </c>
      <c r="S34" s="32">
        <v>6</v>
      </c>
      <c r="T34" s="33">
        <f t="shared" si="12"/>
        <v>14134</v>
      </c>
      <c r="U34" s="34">
        <v>80005</v>
      </c>
      <c r="V34" s="34">
        <v>517</v>
      </c>
      <c r="W34" s="31">
        <v>1047</v>
      </c>
      <c r="X34" s="46">
        <f t="shared" si="1"/>
        <v>94656</v>
      </c>
    </row>
    <row r="35" spans="1:24" s="22" customFormat="1" ht="7.5" customHeight="1" x14ac:dyDescent="0.15">
      <c r="A35" s="49"/>
      <c r="B35" s="116"/>
      <c r="C35" s="131"/>
      <c r="D35" s="142"/>
      <c r="E35" s="78" t="s">
        <v>77</v>
      </c>
      <c r="F35" s="31">
        <v>34443</v>
      </c>
      <c r="G35" s="32">
        <v>2</v>
      </c>
      <c r="H35" s="33">
        <f t="shared" si="2"/>
        <v>34445</v>
      </c>
      <c r="I35" s="34">
        <v>62013</v>
      </c>
      <c r="J35" s="34">
        <v>784</v>
      </c>
      <c r="K35" s="31">
        <v>555</v>
      </c>
      <c r="L35" s="33">
        <f t="shared" si="3"/>
        <v>97242</v>
      </c>
      <c r="M35" s="17"/>
      <c r="N35" s="116"/>
      <c r="O35" s="131"/>
      <c r="P35" s="142"/>
      <c r="Q35" s="78" t="s">
        <v>78</v>
      </c>
      <c r="R35" s="31">
        <v>10775</v>
      </c>
      <c r="S35" s="32">
        <v>3</v>
      </c>
      <c r="T35" s="33">
        <f t="shared" si="12"/>
        <v>10778</v>
      </c>
      <c r="U35" s="34">
        <v>55421</v>
      </c>
      <c r="V35" s="34">
        <v>263</v>
      </c>
      <c r="W35" s="31">
        <v>666</v>
      </c>
      <c r="X35" s="33">
        <f t="shared" si="1"/>
        <v>66462</v>
      </c>
    </row>
    <row r="36" spans="1:24" s="22" customFormat="1" ht="7.5" customHeight="1" x14ac:dyDescent="0.15">
      <c r="A36" s="49"/>
      <c r="B36" s="116"/>
      <c r="C36" s="131"/>
      <c r="D36" s="142"/>
      <c r="E36" s="78" t="s">
        <v>79</v>
      </c>
      <c r="F36" s="31">
        <v>22573</v>
      </c>
      <c r="G36" s="32">
        <v>0</v>
      </c>
      <c r="H36" s="33">
        <f t="shared" si="2"/>
        <v>22573</v>
      </c>
      <c r="I36" s="34">
        <v>74429</v>
      </c>
      <c r="J36" s="34">
        <v>498</v>
      </c>
      <c r="K36" s="31">
        <v>879</v>
      </c>
      <c r="L36" s="33">
        <f t="shared" si="3"/>
        <v>97500</v>
      </c>
      <c r="M36" s="17"/>
      <c r="N36" s="116"/>
      <c r="O36" s="132"/>
      <c r="P36" s="143"/>
      <c r="Q36" s="78" t="s">
        <v>10</v>
      </c>
      <c r="R36" s="31">
        <f>SUM(R33:R35)</f>
        <v>67077</v>
      </c>
      <c r="S36" s="32">
        <f>SUM(S33:S35)</f>
        <v>19</v>
      </c>
      <c r="T36" s="33">
        <f t="shared" si="12"/>
        <v>67096</v>
      </c>
      <c r="U36" s="34">
        <f t="shared" ref="U36:W36" si="19">SUM(U33:U35)</f>
        <v>322543</v>
      </c>
      <c r="V36" s="34">
        <f t="shared" si="19"/>
        <v>1820</v>
      </c>
      <c r="W36" s="31">
        <f t="shared" si="19"/>
        <v>4379</v>
      </c>
      <c r="X36" s="46">
        <f t="shared" si="1"/>
        <v>391459</v>
      </c>
    </row>
    <row r="37" spans="1:24" s="22" customFormat="1" ht="7.5" customHeight="1" x14ac:dyDescent="0.15">
      <c r="A37" s="49"/>
      <c r="B37" s="116"/>
      <c r="C37" s="131"/>
      <c r="D37" s="142"/>
      <c r="E37" s="78" t="s">
        <v>80</v>
      </c>
      <c r="F37" s="47">
        <v>11988</v>
      </c>
      <c r="G37" s="32">
        <v>0</v>
      </c>
      <c r="H37" s="33">
        <f t="shared" si="2"/>
        <v>11988</v>
      </c>
      <c r="I37" s="47">
        <v>27532</v>
      </c>
      <c r="J37" s="47">
        <v>207</v>
      </c>
      <c r="K37" s="31">
        <v>233</v>
      </c>
      <c r="L37" s="33">
        <f t="shared" si="3"/>
        <v>39727</v>
      </c>
      <c r="M37" s="17"/>
      <c r="N37" s="116"/>
      <c r="O37" s="130" t="s">
        <v>81</v>
      </c>
      <c r="P37" s="124" t="s">
        <v>82</v>
      </c>
      <c r="Q37" s="123"/>
      <c r="R37" s="31">
        <v>101279</v>
      </c>
      <c r="S37" s="32">
        <v>10</v>
      </c>
      <c r="T37" s="33">
        <f t="shared" ref="T37:T39" si="20">SUM(R37:S37)</f>
        <v>101289</v>
      </c>
      <c r="U37" s="34">
        <v>268927</v>
      </c>
      <c r="V37" s="34">
        <v>2010</v>
      </c>
      <c r="W37" s="31">
        <v>2162</v>
      </c>
      <c r="X37" s="46">
        <f t="shared" si="1"/>
        <v>372226</v>
      </c>
    </row>
    <row r="38" spans="1:24" s="22" customFormat="1" ht="7.5" customHeight="1" x14ac:dyDescent="0.15">
      <c r="A38" s="49"/>
      <c r="B38" s="116"/>
      <c r="C38" s="131"/>
      <c r="D38" s="143"/>
      <c r="E38" s="78" t="s">
        <v>10</v>
      </c>
      <c r="F38" s="47">
        <f>SUM(F34:F37)</f>
        <v>151445</v>
      </c>
      <c r="G38" s="32">
        <f>SUM(G34:G37)</f>
        <v>6</v>
      </c>
      <c r="H38" s="33">
        <f t="shared" si="2"/>
        <v>151451</v>
      </c>
      <c r="I38" s="31">
        <f>SUM(I34:I37)</f>
        <v>357198</v>
      </c>
      <c r="J38" s="31">
        <f>SUM(J34:J37)</f>
        <v>2760</v>
      </c>
      <c r="K38" s="31">
        <f>SUM(K34:K37)</f>
        <v>3053</v>
      </c>
      <c r="L38" s="33">
        <f t="shared" si="3"/>
        <v>511409</v>
      </c>
      <c r="M38" s="17"/>
      <c r="N38" s="116"/>
      <c r="O38" s="131"/>
      <c r="P38" s="124" t="s">
        <v>83</v>
      </c>
      <c r="Q38" s="123"/>
      <c r="R38" s="31">
        <v>23198</v>
      </c>
      <c r="S38" s="32">
        <v>5</v>
      </c>
      <c r="T38" s="33">
        <f t="shared" si="20"/>
        <v>23203</v>
      </c>
      <c r="U38" s="34">
        <v>70965</v>
      </c>
      <c r="V38" s="34">
        <v>356</v>
      </c>
      <c r="W38" s="31">
        <v>624</v>
      </c>
      <c r="X38" s="46">
        <f t="shared" si="1"/>
        <v>94524</v>
      </c>
    </row>
    <row r="39" spans="1:24" s="22" customFormat="1" ht="7.5" customHeight="1" x14ac:dyDescent="0.15">
      <c r="A39" s="49"/>
      <c r="B39" s="116"/>
      <c r="C39" s="132"/>
      <c r="D39" s="124" t="s">
        <v>213</v>
      </c>
      <c r="E39" s="123"/>
      <c r="F39" s="31">
        <v>45444</v>
      </c>
      <c r="G39" s="32">
        <v>2</v>
      </c>
      <c r="H39" s="33">
        <f t="shared" si="2"/>
        <v>45446</v>
      </c>
      <c r="I39" s="34">
        <v>110956</v>
      </c>
      <c r="J39" s="34">
        <v>675</v>
      </c>
      <c r="K39" s="31">
        <v>823</v>
      </c>
      <c r="L39" s="33">
        <f t="shared" si="3"/>
        <v>157077</v>
      </c>
      <c r="M39" s="17"/>
      <c r="N39" s="116"/>
      <c r="O39" s="131"/>
      <c r="P39" s="124" t="s">
        <v>85</v>
      </c>
      <c r="Q39" s="123"/>
      <c r="R39" s="31">
        <v>28547</v>
      </c>
      <c r="S39" s="32">
        <v>1</v>
      </c>
      <c r="T39" s="33">
        <f t="shared" si="20"/>
        <v>28548</v>
      </c>
      <c r="U39" s="34">
        <v>71377</v>
      </c>
      <c r="V39" s="34">
        <v>590</v>
      </c>
      <c r="W39" s="31">
        <v>410</v>
      </c>
      <c r="X39" s="46">
        <f t="shared" si="1"/>
        <v>100515</v>
      </c>
    </row>
    <row r="40" spans="1:24" s="22" customFormat="1" ht="7.5" customHeight="1" x14ac:dyDescent="0.15">
      <c r="A40" s="49"/>
      <c r="B40" s="117"/>
      <c r="C40" s="112" t="s">
        <v>37</v>
      </c>
      <c r="D40" s="113"/>
      <c r="E40" s="114"/>
      <c r="F40" s="50">
        <f>SUM(F22:F23,F27,F30:F33,F38:F39)</f>
        <v>875024</v>
      </c>
      <c r="G40" s="44">
        <f>SUM(G22:G23,G27,G30:G33,G38:G39)</f>
        <v>49</v>
      </c>
      <c r="H40" s="43">
        <f t="shared" si="2"/>
        <v>875073</v>
      </c>
      <c r="I40" s="41">
        <f t="shared" ref="I40:K40" si="21">SUM(I22:I23,I27,I30:I33,I38:I39)</f>
        <v>2130909</v>
      </c>
      <c r="J40" s="41">
        <f t="shared" si="21"/>
        <v>15665</v>
      </c>
      <c r="K40" s="41">
        <f t="shared" si="21"/>
        <v>19523</v>
      </c>
      <c r="L40" s="51">
        <f t="shared" si="3"/>
        <v>3021647</v>
      </c>
      <c r="M40" s="17"/>
      <c r="N40" s="116"/>
      <c r="O40" s="131"/>
      <c r="P40" s="124" t="s">
        <v>86</v>
      </c>
      <c r="Q40" s="123"/>
      <c r="R40" s="38">
        <v>22650</v>
      </c>
      <c r="S40" s="39">
        <v>14</v>
      </c>
      <c r="T40" s="33">
        <f t="shared" si="12"/>
        <v>22664</v>
      </c>
      <c r="U40" s="40">
        <v>74409</v>
      </c>
      <c r="V40" s="40">
        <v>561</v>
      </c>
      <c r="W40" s="38">
        <v>870</v>
      </c>
      <c r="X40" s="46">
        <f t="shared" si="1"/>
        <v>97634</v>
      </c>
    </row>
    <row r="41" spans="1:24" s="22" customFormat="1" ht="7.5" customHeight="1" x14ac:dyDescent="0.15">
      <c r="A41" s="49"/>
      <c r="B41" s="150" t="s">
        <v>87</v>
      </c>
      <c r="C41" s="134" t="s">
        <v>88</v>
      </c>
      <c r="D41" s="135" t="s">
        <v>89</v>
      </c>
      <c r="E41" s="120"/>
      <c r="F41" s="31">
        <v>133292</v>
      </c>
      <c r="G41" s="32">
        <v>10</v>
      </c>
      <c r="H41" s="33">
        <f t="shared" si="2"/>
        <v>133302</v>
      </c>
      <c r="I41" s="34">
        <v>332701</v>
      </c>
      <c r="J41" s="34">
        <v>1773</v>
      </c>
      <c r="K41" s="31">
        <v>2657</v>
      </c>
      <c r="L41" s="33">
        <f t="shared" si="3"/>
        <v>467776</v>
      </c>
      <c r="M41" s="17"/>
      <c r="N41" s="116"/>
      <c r="O41" s="132"/>
      <c r="P41" s="124" t="s">
        <v>10</v>
      </c>
      <c r="Q41" s="123"/>
      <c r="R41" s="31">
        <f>SUM(R37:R40)</f>
        <v>175674</v>
      </c>
      <c r="S41" s="32">
        <f>SUM(S37:S40)</f>
        <v>30</v>
      </c>
      <c r="T41" s="33">
        <f t="shared" si="12"/>
        <v>175704</v>
      </c>
      <c r="U41" s="34">
        <f t="shared" ref="U41:W41" si="22">SUM(U37:U40)</f>
        <v>485678</v>
      </c>
      <c r="V41" s="34">
        <f t="shared" si="22"/>
        <v>3517</v>
      </c>
      <c r="W41" s="31">
        <f t="shared" si="22"/>
        <v>4066</v>
      </c>
      <c r="X41" s="33">
        <f t="shared" si="1"/>
        <v>664899</v>
      </c>
    </row>
    <row r="42" spans="1:24" s="22" customFormat="1" ht="7.5" customHeight="1" x14ac:dyDescent="0.15">
      <c r="A42" s="49"/>
      <c r="B42" s="151"/>
      <c r="C42" s="131"/>
      <c r="D42" s="136" t="s">
        <v>90</v>
      </c>
      <c r="E42" s="78" t="s">
        <v>91</v>
      </c>
      <c r="F42" s="31">
        <v>53178</v>
      </c>
      <c r="G42" s="32">
        <v>4</v>
      </c>
      <c r="H42" s="33">
        <f t="shared" si="2"/>
        <v>53182</v>
      </c>
      <c r="I42" s="34">
        <v>151955</v>
      </c>
      <c r="J42" s="34">
        <v>809</v>
      </c>
      <c r="K42" s="31">
        <v>1665</v>
      </c>
      <c r="L42" s="33">
        <f t="shared" si="3"/>
        <v>205946</v>
      </c>
      <c r="M42" s="17"/>
      <c r="N42" s="117"/>
      <c r="O42" s="112" t="s">
        <v>37</v>
      </c>
      <c r="P42" s="113"/>
      <c r="Q42" s="114"/>
      <c r="R42" s="41">
        <f>SUM(R17,R20:R22,R26:R28,R32,R36,R41)</f>
        <v>1056841</v>
      </c>
      <c r="S42" s="42">
        <f>SUM(S17,S20:S22,S26:S28,S32,S36,S41)</f>
        <v>199</v>
      </c>
      <c r="T42" s="43">
        <f t="shared" si="12"/>
        <v>1057040</v>
      </c>
      <c r="U42" s="41">
        <f t="shared" ref="U42:W42" si="23">SUM(U17,U20:U22,U26:U28,U32,U36,U41)</f>
        <v>3476978</v>
      </c>
      <c r="V42" s="41">
        <f t="shared" si="23"/>
        <v>19551</v>
      </c>
      <c r="W42" s="41">
        <f t="shared" si="23"/>
        <v>37753</v>
      </c>
      <c r="X42" s="43">
        <f t="shared" si="1"/>
        <v>4553569</v>
      </c>
    </row>
    <row r="43" spans="1:24" s="22" customFormat="1" ht="7.5" customHeight="1" x14ac:dyDescent="0.15">
      <c r="A43" s="49"/>
      <c r="B43" s="151"/>
      <c r="C43" s="131"/>
      <c r="D43" s="142"/>
      <c r="E43" s="78" t="s">
        <v>214</v>
      </c>
      <c r="F43" s="31">
        <v>83146</v>
      </c>
      <c r="G43" s="32">
        <v>8</v>
      </c>
      <c r="H43" s="33">
        <f t="shared" si="2"/>
        <v>83154</v>
      </c>
      <c r="I43" s="34">
        <v>211556</v>
      </c>
      <c r="J43" s="34">
        <v>947</v>
      </c>
      <c r="K43" s="31">
        <v>1996</v>
      </c>
      <c r="L43" s="33">
        <f t="shared" si="3"/>
        <v>295657</v>
      </c>
      <c r="M43" s="17"/>
      <c r="N43" s="115" t="s">
        <v>93</v>
      </c>
      <c r="O43" s="118" t="s">
        <v>94</v>
      </c>
      <c r="P43" s="119"/>
      <c r="Q43" s="120"/>
      <c r="R43" s="31">
        <v>115199</v>
      </c>
      <c r="S43" s="32">
        <v>13</v>
      </c>
      <c r="T43" s="33">
        <f t="shared" si="12"/>
        <v>115212</v>
      </c>
      <c r="U43" s="34">
        <v>356661</v>
      </c>
      <c r="V43" s="34">
        <v>2380</v>
      </c>
      <c r="W43" s="31">
        <v>3378</v>
      </c>
      <c r="X43" s="33">
        <f t="shared" si="1"/>
        <v>474253</v>
      </c>
    </row>
    <row r="44" spans="1:24" s="22" customFormat="1" ht="7.5" customHeight="1" x14ac:dyDescent="0.15">
      <c r="A44" s="49"/>
      <c r="B44" s="151"/>
      <c r="C44" s="132"/>
      <c r="D44" s="143"/>
      <c r="E44" s="78" t="s">
        <v>10</v>
      </c>
      <c r="F44" s="47">
        <f>SUM(F42:F43)</f>
        <v>136324</v>
      </c>
      <c r="G44" s="32">
        <f>SUM(G42:G43)</f>
        <v>12</v>
      </c>
      <c r="H44" s="33">
        <f t="shared" si="2"/>
        <v>136336</v>
      </c>
      <c r="I44" s="31">
        <f>SUM(I42:I43)</f>
        <v>363511</v>
      </c>
      <c r="J44" s="31">
        <f>SUM(J42:J43)</f>
        <v>1756</v>
      </c>
      <c r="K44" s="31">
        <f>SUM(K42:K43)</f>
        <v>3661</v>
      </c>
      <c r="L44" s="33">
        <f t="shared" si="3"/>
        <v>501603</v>
      </c>
      <c r="M44" s="17"/>
      <c r="N44" s="116"/>
      <c r="O44" s="121" t="s">
        <v>95</v>
      </c>
      <c r="P44" s="122"/>
      <c r="Q44" s="123"/>
      <c r="R44" s="31">
        <v>146672</v>
      </c>
      <c r="S44" s="32">
        <v>27</v>
      </c>
      <c r="T44" s="33">
        <f t="shared" si="12"/>
        <v>146699</v>
      </c>
      <c r="U44" s="34">
        <v>372527</v>
      </c>
      <c r="V44" s="34">
        <v>3586</v>
      </c>
      <c r="W44" s="31">
        <v>7380</v>
      </c>
      <c r="X44" s="33">
        <f t="shared" si="1"/>
        <v>522812</v>
      </c>
    </row>
    <row r="45" spans="1:24" s="22" customFormat="1" ht="7.5" customHeight="1" x14ac:dyDescent="0.15">
      <c r="A45" s="49"/>
      <c r="B45" s="151"/>
      <c r="C45" s="108" t="s">
        <v>96</v>
      </c>
      <c r="D45" s="133" t="s">
        <v>96</v>
      </c>
      <c r="E45" s="78" t="s">
        <v>97</v>
      </c>
      <c r="F45" s="31">
        <v>92521</v>
      </c>
      <c r="G45" s="32">
        <v>18</v>
      </c>
      <c r="H45" s="33">
        <f t="shared" si="2"/>
        <v>92539</v>
      </c>
      <c r="I45" s="34">
        <v>255887</v>
      </c>
      <c r="J45" s="34">
        <v>1436</v>
      </c>
      <c r="K45" s="31">
        <v>2289</v>
      </c>
      <c r="L45" s="33">
        <f t="shared" si="3"/>
        <v>349862</v>
      </c>
      <c r="M45" s="17"/>
      <c r="N45" s="116"/>
      <c r="O45" s="130" t="s">
        <v>98</v>
      </c>
      <c r="P45" s="124" t="s">
        <v>215</v>
      </c>
      <c r="Q45" s="123"/>
      <c r="R45" s="52">
        <v>84676</v>
      </c>
      <c r="S45" s="53">
        <v>17</v>
      </c>
      <c r="T45" s="54">
        <f t="shared" si="12"/>
        <v>84693</v>
      </c>
      <c r="U45" s="55">
        <v>135691</v>
      </c>
      <c r="V45" s="55">
        <v>3182</v>
      </c>
      <c r="W45" s="52">
        <v>9889</v>
      </c>
      <c r="X45" s="54">
        <f t="shared" si="1"/>
        <v>223566</v>
      </c>
    </row>
    <row r="46" spans="1:24" s="22" customFormat="1" ht="7.5" customHeight="1" x14ac:dyDescent="0.15">
      <c r="A46" s="49"/>
      <c r="B46" s="151"/>
      <c r="C46" s="108"/>
      <c r="D46" s="133"/>
      <c r="E46" s="78" t="s">
        <v>100</v>
      </c>
      <c r="F46" s="31">
        <v>24732</v>
      </c>
      <c r="G46" s="32">
        <v>5</v>
      </c>
      <c r="H46" s="33">
        <f t="shared" si="2"/>
        <v>24737</v>
      </c>
      <c r="I46" s="34">
        <v>58643</v>
      </c>
      <c r="J46" s="34">
        <v>310</v>
      </c>
      <c r="K46" s="31">
        <v>329</v>
      </c>
      <c r="L46" s="33">
        <f t="shared" si="3"/>
        <v>83690</v>
      </c>
      <c r="M46" s="17"/>
      <c r="N46" s="116"/>
      <c r="O46" s="131"/>
      <c r="P46" s="124" t="s">
        <v>101</v>
      </c>
      <c r="Q46" s="123"/>
      <c r="R46" s="31">
        <v>130079</v>
      </c>
      <c r="S46" s="32">
        <v>22</v>
      </c>
      <c r="T46" s="33">
        <f t="shared" si="12"/>
        <v>130101</v>
      </c>
      <c r="U46" s="34">
        <v>333961</v>
      </c>
      <c r="V46" s="34">
        <v>4043</v>
      </c>
      <c r="W46" s="31">
        <v>13438</v>
      </c>
      <c r="X46" s="33">
        <f t="shared" si="1"/>
        <v>468105</v>
      </c>
    </row>
    <row r="47" spans="1:24" s="22" customFormat="1" ht="7.5" customHeight="1" x14ac:dyDescent="0.15">
      <c r="A47" s="49"/>
      <c r="B47" s="151"/>
      <c r="C47" s="108"/>
      <c r="D47" s="133"/>
      <c r="E47" s="78" t="s">
        <v>10</v>
      </c>
      <c r="F47" s="47">
        <f>SUM(F45:F46)</f>
        <v>117253</v>
      </c>
      <c r="G47" s="32">
        <f>SUM(G45:G46)</f>
        <v>23</v>
      </c>
      <c r="H47" s="33">
        <f t="shared" si="2"/>
        <v>117276</v>
      </c>
      <c r="I47" s="31">
        <f>SUM(I45:I46)</f>
        <v>314530</v>
      </c>
      <c r="J47" s="31">
        <f>SUM(J45:J46)</f>
        <v>1746</v>
      </c>
      <c r="K47" s="31">
        <f>SUM(K45:K46)</f>
        <v>2618</v>
      </c>
      <c r="L47" s="33">
        <f t="shared" si="3"/>
        <v>433552</v>
      </c>
      <c r="M47" s="17"/>
      <c r="N47" s="116"/>
      <c r="O47" s="131"/>
      <c r="P47" s="136" t="s">
        <v>102</v>
      </c>
      <c r="Q47" s="78" t="s">
        <v>103</v>
      </c>
      <c r="R47" s="31">
        <v>85053</v>
      </c>
      <c r="S47" s="32">
        <v>17</v>
      </c>
      <c r="T47" s="33">
        <f t="shared" si="12"/>
        <v>85070</v>
      </c>
      <c r="U47" s="34">
        <v>282637</v>
      </c>
      <c r="V47" s="34">
        <v>2282</v>
      </c>
      <c r="W47" s="31">
        <v>4342</v>
      </c>
      <c r="X47" s="33">
        <f t="shared" si="1"/>
        <v>369989</v>
      </c>
    </row>
    <row r="48" spans="1:24" s="22" customFormat="1" ht="7.5" customHeight="1" x14ac:dyDescent="0.15">
      <c r="A48" s="49"/>
      <c r="B48" s="151"/>
      <c r="C48" s="108"/>
      <c r="D48" s="125" t="s">
        <v>216</v>
      </c>
      <c r="E48" s="126"/>
      <c r="F48" s="31">
        <v>44333</v>
      </c>
      <c r="G48" s="32">
        <v>2</v>
      </c>
      <c r="H48" s="33">
        <f t="shared" si="2"/>
        <v>44335</v>
      </c>
      <c r="I48" s="34">
        <v>155583</v>
      </c>
      <c r="J48" s="34">
        <v>772</v>
      </c>
      <c r="K48" s="31">
        <v>1210</v>
      </c>
      <c r="L48" s="33">
        <f t="shared" si="3"/>
        <v>200690</v>
      </c>
      <c r="M48" s="17"/>
      <c r="N48" s="116"/>
      <c r="O48" s="131"/>
      <c r="P48" s="142"/>
      <c r="Q48" s="78" t="s">
        <v>105</v>
      </c>
      <c r="R48" s="31">
        <v>37103</v>
      </c>
      <c r="S48" s="32">
        <v>7</v>
      </c>
      <c r="T48" s="33">
        <f t="shared" si="12"/>
        <v>37110</v>
      </c>
      <c r="U48" s="34">
        <v>108486</v>
      </c>
      <c r="V48" s="34">
        <v>978</v>
      </c>
      <c r="W48" s="31">
        <v>2472</v>
      </c>
      <c r="X48" s="33">
        <f t="shared" si="1"/>
        <v>146574</v>
      </c>
    </row>
    <row r="49" spans="1:24" s="22" customFormat="1" ht="7.5" customHeight="1" x14ac:dyDescent="0.15">
      <c r="A49" s="49"/>
      <c r="B49" s="151"/>
      <c r="C49" s="108" t="s">
        <v>106</v>
      </c>
      <c r="D49" s="145" t="s">
        <v>107</v>
      </c>
      <c r="E49" s="146"/>
      <c r="F49" s="31">
        <v>125079</v>
      </c>
      <c r="G49" s="32">
        <v>14</v>
      </c>
      <c r="H49" s="33">
        <f t="shared" si="2"/>
        <v>125093</v>
      </c>
      <c r="I49" s="34">
        <v>335530</v>
      </c>
      <c r="J49" s="34">
        <v>1968</v>
      </c>
      <c r="K49" s="31">
        <v>2373</v>
      </c>
      <c r="L49" s="33">
        <f t="shared" si="3"/>
        <v>462591</v>
      </c>
      <c r="M49" s="17"/>
      <c r="N49" s="116"/>
      <c r="O49" s="132"/>
      <c r="P49" s="143"/>
      <c r="Q49" s="78" t="s">
        <v>10</v>
      </c>
      <c r="R49" s="31">
        <f>SUM(R47:R48)</f>
        <v>122156</v>
      </c>
      <c r="S49" s="32">
        <f>SUM(S47:S48)</f>
        <v>24</v>
      </c>
      <c r="T49" s="33">
        <f t="shared" si="12"/>
        <v>122180</v>
      </c>
      <c r="U49" s="34">
        <f>SUM(U47:U48)</f>
        <v>391123</v>
      </c>
      <c r="V49" s="34">
        <f>SUM(V47:V48)</f>
        <v>3260</v>
      </c>
      <c r="W49" s="31">
        <f>SUM(W47:W48)</f>
        <v>6814</v>
      </c>
      <c r="X49" s="33">
        <f t="shared" si="1"/>
        <v>516563</v>
      </c>
    </row>
    <row r="50" spans="1:24" s="22" customFormat="1" ht="7.5" customHeight="1" x14ac:dyDescent="0.15">
      <c r="A50" s="49"/>
      <c r="B50" s="151"/>
      <c r="C50" s="108"/>
      <c r="D50" s="124" t="s">
        <v>108</v>
      </c>
      <c r="E50" s="123"/>
      <c r="F50" s="31">
        <v>34903</v>
      </c>
      <c r="G50" s="32">
        <v>8</v>
      </c>
      <c r="H50" s="33">
        <f t="shared" si="2"/>
        <v>34911</v>
      </c>
      <c r="I50" s="34">
        <v>102765</v>
      </c>
      <c r="J50" s="34">
        <v>615</v>
      </c>
      <c r="K50" s="31">
        <v>872</v>
      </c>
      <c r="L50" s="33">
        <f t="shared" si="3"/>
        <v>138291</v>
      </c>
      <c r="M50" s="17"/>
      <c r="N50" s="116"/>
      <c r="O50" s="147" t="s">
        <v>109</v>
      </c>
      <c r="P50" s="124" t="s">
        <v>110</v>
      </c>
      <c r="Q50" s="123"/>
      <c r="R50" s="31">
        <v>75731</v>
      </c>
      <c r="S50" s="32">
        <v>14</v>
      </c>
      <c r="T50" s="33">
        <f t="shared" si="12"/>
        <v>75745</v>
      </c>
      <c r="U50" s="34">
        <v>230277</v>
      </c>
      <c r="V50" s="34">
        <v>1934</v>
      </c>
      <c r="W50" s="31">
        <v>2737</v>
      </c>
      <c r="X50" s="33">
        <f t="shared" si="1"/>
        <v>307956</v>
      </c>
    </row>
    <row r="51" spans="1:24" s="22" customFormat="1" ht="7.5" customHeight="1" x14ac:dyDescent="0.15">
      <c r="A51" s="49"/>
      <c r="B51" s="151"/>
      <c r="C51" s="108"/>
      <c r="D51" s="124" t="s">
        <v>111</v>
      </c>
      <c r="E51" s="123"/>
      <c r="F51" s="47">
        <v>28152</v>
      </c>
      <c r="G51" s="32">
        <v>2</v>
      </c>
      <c r="H51" s="33">
        <f t="shared" si="2"/>
        <v>28154</v>
      </c>
      <c r="I51" s="47">
        <v>88326</v>
      </c>
      <c r="J51" s="47">
        <v>620</v>
      </c>
      <c r="K51" s="31">
        <v>813</v>
      </c>
      <c r="L51" s="33">
        <f t="shared" si="3"/>
        <v>117100</v>
      </c>
      <c r="M51" s="17"/>
      <c r="N51" s="116"/>
      <c r="O51" s="142"/>
      <c r="P51" s="124" t="s">
        <v>112</v>
      </c>
      <c r="Q51" s="123"/>
      <c r="R51" s="31">
        <v>11095</v>
      </c>
      <c r="S51" s="32">
        <v>3</v>
      </c>
      <c r="T51" s="33">
        <f t="shared" si="12"/>
        <v>11098</v>
      </c>
      <c r="U51" s="34">
        <v>39616</v>
      </c>
      <c r="V51" s="34">
        <v>229</v>
      </c>
      <c r="W51" s="31">
        <v>426</v>
      </c>
      <c r="X51" s="33">
        <f t="shared" ref="X51:X52" si="24">SUM(T51:V51)</f>
        <v>50943</v>
      </c>
    </row>
    <row r="52" spans="1:24" s="22" customFormat="1" ht="7.5" customHeight="1" x14ac:dyDescent="0.15">
      <c r="A52" s="49"/>
      <c r="B52" s="151"/>
      <c r="C52" s="108"/>
      <c r="D52" s="148" t="s">
        <v>10</v>
      </c>
      <c r="E52" s="149"/>
      <c r="F52" s="47">
        <f>SUM(F49:F51)</f>
        <v>188134</v>
      </c>
      <c r="G52" s="32">
        <f>SUM(G49:G51)</f>
        <v>24</v>
      </c>
      <c r="H52" s="33">
        <f t="shared" ref="H52:H98" si="25">SUM(F52:G52)</f>
        <v>188158</v>
      </c>
      <c r="I52" s="47">
        <f>SUM(I49:I51)</f>
        <v>526621</v>
      </c>
      <c r="J52" s="47">
        <f>SUM(J49:J51)</f>
        <v>3203</v>
      </c>
      <c r="K52" s="47">
        <f>SUM(K49:K51)</f>
        <v>4058</v>
      </c>
      <c r="L52" s="33">
        <f t="shared" ref="L52:L98" si="26">SUM(H52:J52)</f>
        <v>717982</v>
      </c>
      <c r="M52" s="17"/>
      <c r="N52" s="116"/>
      <c r="O52" s="143"/>
      <c r="P52" s="124" t="s">
        <v>10</v>
      </c>
      <c r="Q52" s="123"/>
      <c r="R52" s="31">
        <f>SUM(R50:R51)</f>
        <v>86826</v>
      </c>
      <c r="S52" s="32">
        <f>SUM(S50:S51)</f>
        <v>17</v>
      </c>
      <c r="T52" s="33">
        <f t="shared" si="12"/>
        <v>86843</v>
      </c>
      <c r="U52" s="34">
        <f t="shared" ref="U52:W52" si="27">SUM(U50:U51)</f>
        <v>269893</v>
      </c>
      <c r="V52" s="34">
        <f t="shared" si="27"/>
        <v>2163</v>
      </c>
      <c r="W52" s="31">
        <f t="shared" si="27"/>
        <v>3163</v>
      </c>
      <c r="X52" s="33">
        <f t="shared" si="24"/>
        <v>358899</v>
      </c>
    </row>
    <row r="53" spans="1:24" s="22" customFormat="1" ht="7.5" customHeight="1" x14ac:dyDescent="0.15">
      <c r="A53" s="49"/>
      <c r="B53" s="151"/>
      <c r="C53" s="130" t="s">
        <v>113</v>
      </c>
      <c r="D53" s="133" t="s">
        <v>114</v>
      </c>
      <c r="E53" s="78" t="s">
        <v>115</v>
      </c>
      <c r="F53" s="31">
        <v>63211</v>
      </c>
      <c r="G53" s="32">
        <v>13</v>
      </c>
      <c r="H53" s="33">
        <f t="shared" si="25"/>
        <v>63224</v>
      </c>
      <c r="I53" s="34">
        <v>228238</v>
      </c>
      <c r="J53" s="34">
        <v>1692</v>
      </c>
      <c r="K53" s="31">
        <v>6683</v>
      </c>
      <c r="L53" s="33">
        <f t="shared" si="26"/>
        <v>293154</v>
      </c>
      <c r="M53" s="17"/>
      <c r="N53" s="116"/>
      <c r="O53" s="121" t="s">
        <v>116</v>
      </c>
      <c r="P53" s="122"/>
      <c r="Q53" s="123"/>
      <c r="R53" s="31">
        <v>117679</v>
      </c>
      <c r="S53" s="32">
        <v>19</v>
      </c>
      <c r="T53" s="33">
        <f t="shared" si="12"/>
        <v>117698</v>
      </c>
      <c r="U53" s="34">
        <v>277456</v>
      </c>
      <c r="V53" s="34">
        <v>2552</v>
      </c>
      <c r="W53" s="31">
        <v>2046</v>
      </c>
      <c r="X53" s="33">
        <f t="shared" si="1"/>
        <v>397706</v>
      </c>
    </row>
    <row r="54" spans="1:24" s="22" customFormat="1" ht="7.5" customHeight="1" x14ac:dyDescent="0.15">
      <c r="A54" s="49"/>
      <c r="B54" s="151"/>
      <c r="C54" s="131"/>
      <c r="D54" s="133"/>
      <c r="E54" s="78" t="s">
        <v>117</v>
      </c>
      <c r="F54" s="31">
        <v>18189</v>
      </c>
      <c r="G54" s="32">
        <v>3</v>
      </c>
      <c r="H54" s="33">
        <f t="shared" si="25"/>
        <v>18192</v>
      </c>
      <c r="I54" s="34">
        <v>51327</v>
      </c>
      <c r="J54" s="34">
        <v>583</v>
      </c>
      <c r="K54" s="31">
        <v>2703</v>
      </c>
      <c r="L54" s="33">
        <f t="shared" si="26"/>
        <v>70102</v>
      </c>
      <c r="M54" s="17"/>
      <c r="N54" s="116"/>
      <c r="O54" s="130" t="s">
        <v>118</v>
      </c>
      <c r="P54" s="124" t="s">
        <v>119</v>
      </c>
      <c r="Q54" s="123"/>
      <c r="R54" s="31">
        <v>171805</v>
      </c>
      <c r="S54" s="32">
        <v>40</v>
      </c>
      <c r="T54" s="33">
        <f t="shared" si="12"/>
        <v>171845</v>
      </c>
      <c r="U54" s="34">
        <v>453583</v>
      </c>
      <c r="V54" s="34">
        <v>4167</v>
      </c>
      <c r="W54" s="31">
        <v>10634</v>
      </c>
      <c r="X54" s="33">
        <f t="shared" si="1"/>
        <v>629595</v>
      </c>
    </row>
    <row r="55" spans="1:24" s="22" customFormat="1" ht="7.5" customHeight="1" x14ac:dyDescent="0.15">
      <c r="A55" s="49"/>
      <c r="B55" s="151"/>
      <c r="C55" s="131"/>
      <c r="D55" s="133"/>
      <c r="E55" s="78" t="s">
        <v>10</v>
      </c>
      <c r="F55" s="47">
        <f>SUM(F53:F54)</f>
        <v>81400</v>
      </c>
      <c r="G55" s="32">
        <f>SUM(G53:G54)</f>
        <v>16</v>
      </c>
      <c r="H55" s="33">
        <f t="shared" si="25"/>
        <v>81416</v>
      </c>
      <c r="I55" s="47">
        <f>SUM(I53:I54)</f>
        <v>279565</v>
      </c>
      <c r="J55" s="47">
        <f>SUM(J53:J54)</f>
        <v>2275</v>
      </c>
      <c r="K55" s="47">
        <f>SUM(K53:K54)</f>
        <v>9386</v>
      </c>
      <c r="L55" s="33">
        <f t="shared" si="26"/>
        <v>363256</v>
      </c>
      <c r="M55" s="17"/>
      <c r="N55" s="116"/>
      <c r="O55" s="132"/>
      <c r="P55" s="124" t="s">
        <v>120</v>
      </c>
      <c r="Q55" s="123"/>
      <c r="R55" s="31">
        <v>122831</v>
      </c>
      <c r="S55" s="32">
        <v>33</v>
      </c>
      <c r="T55" s="33">
        <f t="shared" si="12"/>
        <v>122864</v>
      </c>
      <c r="U55" s="34">
        <v>355322</v>
      </c>
      <c r="V55" s="34">
        <v>2509</v>
      </c>
      <c r="W55" s="31">
        <v>2871</v>
      </c>
      <c r="X55" s="33">
        <f t="shared" si="1"/>
        <v>480695</v>
      </c>
    </row>
    <row r="56" spans="1:24" s="22" customFormat="1" ht="7.5" customHeight="1" x14ac:dyDescent="0.15">
      <c r="A56" s="49"/>
      <c r="B56" s="151"/>
      <c r="C56" s="131"/>
      <c r="D56" s="109" t="s">
        <v>121</v>
      </c>
      <c r="E56" s="78" t="s">
        <v>121</v>
      </c>
      <c r="F56" s="31">
        <v>44664</v>
      </c>
      <c r="G56" s="32">
        <v>7</v>
      </c>
      <c r="H56" s="33">
        <f t="shared" si="25"/>
        <v>44671</v>
      </c>
      <c r="I56" s="34">
        <v>165583</v>
      </c>
      <c r="J56" s="34">
        <v>1186</v>
      </c>
      <c r="K56" s="31">
        <v>4329</v>
      </c>
      <c r="L56" s="33">
        <f t="shared" si="26"/>
        <v>211440</v>
      </c>
      <c r="M56" s="17"/>
      <c r="N56" s="117"/>
      <c r="O56" s="112" t="s">
        <v>37</v>
      </c>
      <c r="P56" s="113"/>
      <c r="Q56" s="114"/>
      <c r="R56" s="41">
        <f>SUM(R43:R46,R52:R55,R49)</f>
        <v>1097923</v>
      </c>
      <c r="S56" s="42">
        <f>SUM(S43:S46,S52:S55,S49)</f>
        <v>212</v>
      </c>
      <c r="T56" s="43">
        <f t="shared" si="12"/>
        <v>1098135</v>
      </c>
      <c r="U56" s="41">
        <f t="shared" ref="U56:W56" si="28">SUM(U43:U46,U52:U55,U49)</f>
        <v>2946217</v>
      </c>
      <c r="V56" s="41">
        <f t="shared" si="28"/>
        <v>27842</v>
      </c>
      <c r="W56" s="41">
        <f t="shared" si="28"/>
        <v>59613</v>
      </c>
      <c r="X56" s="43">
        <f t="shared" si="1"/>
        <v>4072194</v>
      </c>
    </row>
    <row r="57" spans="1:24" s="22" customFormat="1" ht="7.5" customHeight="1" x14ac:dyDescent="0.15">
      <c r="A57" s="49"/>
      <c r="B57" s="151"/>
      <c r="C57" s="131"/>
      <c r="D57" s="110"/>
      <c r="E57" s="78" t="s">
        <v>122</v>
      </c>
      <c r="F57" s="31">
        <v>11276</v>
      </c>
      <c r="G57" s="32">
        <v>3</v>
      </c>
      <c r="H57" s="33">
        <f t="shared" si="25"/>
        <v>11279</v>
      </c>
      <c r="I57" s="34">
        <v>39986</v>
      </c>
      <c r="J57" s="34">
        <v>409</v>
      </c>
      <c r="K57" s="31">
        <v>1708</v>
      </c>
      <c r="L57" s="33">
        <f t="shared" si="26"/>
        <v>51674</v>
      </c>
      <c r="M57" s="17"/>
      <c r="N57" s="115" t="s">
        <v>123</v>
      </c>
      <c r="O57" s="118" t="s">
        <v>124</v>
      </c>
      <c r="P57" s="119"/>
      <c r="Q57" s="120"/>
      <c r="R57" s="31">
        <v>74665</v>
      </c>
      <c r="S57" s="32">
        <v>4</v>
      </c>
      <c r="T57" s="33">
        <f t="shared" si="12"/>
        <v>74669</v>
      </c>
      <c r="U57" s="34">
        <v>167285</v>
      </c>
      <c r="V57" s="34">
        <v>955</v>
      </c>
      <c r="W57" s="31">
        <v>1184</v>
      </c>
      <c r="X57" s="33">
        <f t="shared" si="1"/>
        <v>242909</v>
      </c>
    </row>
    <row r="58" spans="1:24" s="22" customFormat="1" ht="7.5" customHeight="1" x14ac:dyDescent="0.15">
      <c r="A58" s="49"/>
      <c r="B58" s="151"/>
      <c r="C58" s="131"/>
      <c r="D58" s="111"/>
      <c r="E58" s="78" t="s">
        <v>10</v>
      </c>
      <c r="F58" s="47">
        <f>SUM(F56:F57)</f>
        <v>55940</v>
      </c>
      <c r="G58" s="32">
        <f>SUM(G56:G57)</f>
        <v>10</v>
      </c>
      <c r="H58" s="33">
        <f t="shared" si="25"/>
        <v>55950</v>
      </c>
      <c r="I58" s="47">
        <f>SUM(I56:I57)</f>
        <v>205569</v>
      </c>
      <c r="J58" s="47">
        <f>SUM(J56:J57)</f>
        <v>1595</v>
      </c>
      <c r="K58" s="47">
        <f>SUM(K56:K57)</f>
        <v>6037</v>
      </c>
      <c r="L58" s="33">
        <f t="shared" si="26"/>
        <v>263114</v>
      </c>
      <c r="M58" s="17"/>
      <c r="N58" s="116"/>
      <c r="O58" s="144" t="s">
        <v>125</v>
      </c>
      <c r="P58" s="124" t="s">
        <v>126</v>
      </c>
      <c r="Q58" s="123"/>
      <c r="R58" s="31">
        <v>64651</v>
      </c>
      <c r="S58" s="32">
        <v>3</v>
      </c>
      <c r="T58" s="33">
        <f t="shared" si="12"/>
        <v>64654</v>
      </c>
      <c r="U58" s="34">
        <v>140873</v>
      </c>
      <c r="V58" s="34">
        <v>1162</v>
      </c>
      <c r="W58" s="31">
        <v>1163</v>
      </c>
      <c r="X58" s="33">
        <f t="shared" si="1"/>
        <v>206689</v>
      </c>
    </row>
    <row r="59" spans="1:24" ht="7.5" customHeight="1" x14ac:dyDescent="0.15">
      <c r="A59" s="49"/>
      <c r="B59" s="151"/>
      <c r="C59" s="131"/>
      <c r="D59" s="133" t="s">
        <v>127</v>
      </c>
      <c r="E59" s="78" t="s">
        <v>128</v>
      </c>
      <c r="F59" s="31">
        <v>56190</v>
      </c>
      <c r="G59" s="32">
        <v>18</v>
      </c>
      <c r="H59" s="33">
        <f t="shared" si="25"/>
        <v>56208</v>
      </c>
      <c r="I59" s="34">
        <v>196224</v>
      </c>
      <c r="J59" s="34">
        <v>1242</v>
      </c>
      <c r="K59" s="31">
        <v>5540</v>
      </c>
      <c r="L59" s="33">
        <f t="shared" si="26"/>
        <v>253674</v>
      </c>
      <c r="M59" s="17"/>
      <c r="N59" s="116"/>
      <c r="O59" s="131"/>
      <c r="P59" s="124" t="s">
        <v>129</v>
      </c>
      <c r="Q59" s="123"/>
      <c r="R59" s="38">
        <v>23961</v>
      </c>
      <c r="S59" s="39">
        <v>0</v>
      </c>
      <c r="T59" s="33">
        <f>SUM(R59:S59)</f>
        <v>23961</v>
      </c>
      <c r="U59" s="40">
        <v>60643</v>
      </c>
      <c r="V59" s="40">
        <v>420</v>
      </c>
      <c r="W59" s="38">
        <v>369</v>
      </c>
      <c r="X59" s="46">
        <f>SUM(T59:V59)</f>
        <v>85024</v>
      </c>
    </row>
    <row r="60" spans="1:24" ht="7.5" customHeight="1" x14ac:dyDescent="0.15">
      <c r="A60" s="49"/>
      <c r="B60" s="151"/>
      <c r="C60" s="131"/>
      <c r="D60" s="133"/>
      <c r="E60" s="78" t="s">
        <v>130</v>
      </c>
      <c r="F60" s="31">
        <v>25559</v>
      </c>
      <c r="G60" s="32">
        <v>6</v>
      </c>
      <c r="H60" s="33">
        <f t="shared" si="25"/>
        <v>25565</v>
      </c>
      <c r="I60" s="34">
        <v>100544</v>
      </c>
      <c r="J60" s="34">
        <v>451</v>
      </c>
      <c r="K60" s="31">
        <v>1704</v>
      </c>
      <c r="L60" s="33">
        <f t="shared" si="26"/>
        <v>126560</v>
      </c>
      <c r="M60" s="17"/>
      <c r="N60" s="116"/>
      <c r="O60" s="132"/>
      <c r="P60" s="124" t="s">
        <v>10</v>
      </c>
      <c r="Q60" s="123"/>
      <c r="R60" s="38">
        <f>SUM(R58:R59)</f>
        <v>88612</v>
      </c>
      <c r="S60" s="39">
        <f>SUM(S58:S59)</f>
        <v>3</v>
      </c>
      <c r="T60" s="33">
        <f>SUM(R60:S60)</f>
        <v>88615</v>
      </c>
      <c r="U60" s="40">
        <f t="shared" ref="U60:W60" si="29">SUM(U58:U59)</f>
        <v>201516</v>
      </c>
      <c r="V60" s="40">
        <f t="shared" si="29"/>
        <v>1582</v>
      </c>
      <c r="W60" s="38">
        <f t="shared" si="29"/>
        <v>1532</v>
      </c>
      <c r="X60" s="46">
        <f>SUM(T60:V60)</f>
        <v>291713</v>
      </c>
    </row>
    <row r="61" spans="1:24" ht="7.5" customHeight="1" x14ac:dyDescent="0.15">
      <c r="A61" s="49"/>
      <c r="B61" s="151"/>
      <c r="C61" s="131"/>
      <c r="D61" s="133"/>
      <c r="E61" s="78" t="s">
        <v>10</v>
      </c>
      <c r="F61" s="47">
        <f>SUM(F59:F60)</f>
        <v>81749</v>
      </c>
      <c r="G61" s="32">
        <f>SUM(G59:G60)</f>
        <v>24</v>
      </c>
      <c r="H61" s="33">
        <f t="shared" si="25"/>
        <v>81773</v>
      </c>
      <c r="I61" s="31">
        <f>SUM(I59:I60)</f>
        <v>296768</v>
      </c>
      <c r="J61" s="31">
        <f>SUM(J59:J60)</f>
        <v>1693</v>
      </c>
      <c r="K61" s="31">
        <f>SUM(K59:K60)</f>
        <v>7244</v>
      </c>
      <c r="L61" s="33">
        <f t="shared" si="26"/>
        <v>380234</v>
      </c>
      <c r="M61" s="17"/>
      <c r="N61" s="116"/>
      <c r="O61" s="130" t="s">
        <v>131</v>
      </c>
      <c r="P61" s="124" t="s">
        <v>132</v>
      </c>
      <c r="Q61" s="123"/>
      <c r="R61" s="38">
        <v>137848</v>
      </c>
      <c r="S61" s="39">
        <v>33</v>
      </c>
      <c r="T61" s="33">
        <f>SUM(R61:S61)</f>
        <v>137881</v>
      </c>
      <c r="U61" s="40">
        <v>344996</v>
      </c>
      <c r="V61" s="40">
        <v>2420</v>
      </c>
      <c r="W61" s="38">
        <v>3622</v>
      </c>
      <c r="X61" s="46">
        <f>SUM(T61:V61)</f>
        <v>485297</v>
      </c>
    </row>
    <row r="62" spans="1:24" ht="7.5" customHeight="1" x14ac:dyDescent="0.15">
      <c r="A62" s="49"/>
      <c r="B62" s="151"/>
      <c r="C62" s="132"/>
      <c r="D62" s="125" t="s">
        <v>133</v>
      </c>
      <c r="E62" s="126"/>
      <c r="F62" s="31">
        <v>99794</v>
      </c>
      <c r="G62" s="32">
        <v>16</v>
      </c>
      <c r="H62" s="33">
        <f t="shared" si="25"/>
        <v>99810</v>
      </c>
      <c r="I62" s="34">
        <v>308783</v>
      </c>
      <c r="J62" s="34">
        <v>1587</v>
      </c>
      <c r="K62" s="31">
        <v>2806</v>
      </c>
      <c r="L62" s="33">
        <f t="shared" si="26"/>
        <v>410180</v>
      </c>
      <c r="M62" s="17"/>
      <c r="N62" s="116"/>
      <c r="O62" s="131"/>
      <c r="P62" s="124" t="s">
        <v>134</v>
      </c>
      <c r="Q62" s="123"/>
      <c r="R62" s="38">
        <v>57367</v>
      </c>
      <c r="S62" s="39">
        <v>12</v>
      </c>
      <c r="T62" s="33">
        <f>SUM(R62:S62)</f>
        <v>57379</v>
      </c>
      <c r="U62" s="40">
        <v>188951</v>
      </c>
      <c r="V62" s="40">
        <v>897</v>
      </c>
      <c r="W62" s="38">
        <v>1366</v>
      </c>
      <c r="X62" s="46">
        <f>SUM(T62:V62)</f>
        <v>247227</v>
      </c>
    </row>
    <row r="63" spans="1:24" ht="7.5" customHeight="1" x14ac:dyDescent="0.15">
      <c r="A63" s="49"/>
      <c r="B63" s="151"/>
      <c r="C63" s="130" t="s">
        <v>135</v>
      </c>
      <c r="D63" s="136" t="s">
        <v>136</v>
      </c>
      <c r="E63" s="77" t="s">
        <v>137</v>
      </c>
      <c r="F63" s="31">
        <v>97223</v>
      </c>
      <c r="G63" s="32">
        <v>15</v>
      </c>
      <c r="H63" s="33">
        <f t="shared" si="25"/>
        <v>97238</v>
      </c>
      <c r="I63" s="34">
        <v>276154</v>
      </c>
      <c r="J63" s="34">
        <v>1638</v>
      </c>
      <c r="K63" s="31">
        <v>5279</v>
      </c>
      <c r="L63" s="33">
        <f t="shared" si="26"/>
        <v>375030</v>
      </c>
      <c r="M63" s="17"/>
      <c r="N63" s="116"/>
      <c r="O63" s="132"/>
      <c r="P63" s="124" t="s">
        <v>10</v>
      </c>
      <c r="Q63" s="123"/>
      <c r="R63" s="31">
        <f>SUM(R61:R62)</f>
        <v>195215</v>
      </c>
      <c r="S63" s="32">
        <f>SUM(S61:S62)</f>
        <v>45</v>
      </c>
      <c r="T63" s="33">
        <f t="shared" si="12"/>
        <v>195260</v>
      </c>
      <c r="U63" s="34">
        <f t="shared" ref="U63:W63" si="30">SUM(U61:U62)</f>
        <v>533947</v>
      </c>
      <c r="V63" s="34">
        <f t="shared" si="30"/>
        <v>3317</v>
      </c>
      <c r="W63" s="31">
        <f t="shared" si="30"/>
        <v>4988</v>
      </c>
      <c r="X63" s="33">
        <f t="shared" si="1"/>
        <v>732524</v>
      </c>
    </row>
    <row r="64" spans="1:24" ht="7.5" customHeight="1" x14ac:dyDescent="0.15">
      <c r="A64" s="49"/>
      <c r="B64" s="151"/>
      <c r="C64" s="131"/>
      <c r="D64" s="137"/>
      <c r="E64" s="77" t="s">
        <v>138</v>
      </c>
      <c r="F64" s="31">
        <v>32552</v>
      </c>
      <c r="G64" s="32">
        <v>1</v>
      </c>
      <c r="H64" s="33">
        <f t="shared" si="25"/>
        <v>32553</v>
      </c>
      <c r="I64" s="34">
        <v>69803</v>
      </c>
      <c r="J64" s="34">
        <v>389</v>
      </c>
      <c r="K64" s="31">
        <v>1138</v>
      </c>
      <c r="L64" s="33">
        <f t="shared" si="26"/>
        <v>102745</v>
      </c>
      <c r="M64" s="17"/>
      <c r="N64" s="116"/>
      <c r="O64" s="130" t="s">
        <v>139</v>
      </c>
      <c r="P64" s="124" t="s">
        <v>123</v>
      </c>
      <c r="Q64" s="123"/>
      <c r="R64" s="31">
        <v>126059</v>
      </c>
      <c r="S64" s="32">
        <v>20</v>
      </c>
      <c r="T64" s="33">
        <f t="shared" si="12"/>
        <v>126079</v>
      </c>
      <c r="U64" s="34">
        <v>401704</v>
      </c>
      <c r="V64" s="34">
        <v>2397</v>
      </c>
      <c r="W64" s="31">
        <v>6059</v>
      </c>
      <c r="X64" s="46">
        <f t="shared" si="1"/>
        <v>530180</v>
      </c>
    </row>
    <row r="65" spans="1:24" ht="7.5" customHeight="1" x14ac:dyDescent="0.15">
      <c r="A65" s="49"/>
      <c r="B65" s="151"/>
      <c r="C65" s="131"/>
      <c r="D65" s="137"/>
      <c r="E65" s="78" t="s">
        <v>10</v>
      </c>
      <c r="F65" s="47">
        <f>SUM(F63:F64)</f>
        <v>129775</v>
      </c>
      <c r="G65" s="32">
        <f>SUM(G63:G64)</f>
        <v>16</v>
      </c>
      <c r="H65" s="33">
        <f t="shared" si="25"/>
        <v>129791</v>
      </c>
      <c r="I65" s="31">
        <f>SUM(I63:I64)</f>
        <v>345957</v>
      </c>
      <c r="J65" s="31">
        <f>SUM(J63:J64)</f>
        <v>2027</v>
      </c>
      <c r="K65" s="31">
        <f>SUM(K63:K64)</f>
        <v>6417</v>
      </c>
      <c r="L65" s="33">
        <f t="shared" si="26"/>
        <v>477775</v>
      </c>
      <c r="M65" s="17"/>
      <c r="N65" s="116"/>
      <c r="O65" s="132"/>
      <c r="P65" s="124" t="s">
        <v>140</v>
      </c>
      <c r="Q65" s="123"/>
      <c r="R65" s="31">
        <v>75848</v>
      </c>
      <c r="S65" s="32">
        <v>13</v>
      </c>
      <c r="T65" s="33">
        <f t="shared" si="12"/>
        <v>75861</v>
      </c>
      <c r="U65" s="34">
        <v>228426</v>
      </c>
      <c r="V65" s="34">
        <v>1230</v>
      </c>
      <c r="W65" s="31">
        <v>1839</v>
      </c>
      <c r="X65" s="33">
        <f t="shared" si="1"/>
        <v>305517</v>
      </c>
    </row>
    <row r="66" spans="1:24" ht="7.5" customHeight="1" x14ac:dyDescent="0.15">
      <c r="A66" s="49"/>
      <c r="B66" s="151"/>
      <c r="C66" s="131"/>
      <c r="D66" s="136" t="s">
        <v>141</v>
      </c>
      <c r="E66" s="78" t="s">
        <v>142</v>
      </c>
      <c r="F66" s="31">
        <v>23928</v>
      </c>
      <c r="G66" s="32">
        <v>2</v>
      </c>
      <c r="H66" s="33">
        <f t="shared" ref="H66:H72" si="31">SUM(F66:G66)</f>
        <v>23930</v>
      </c>
      <c r="I66" s="34">
        <v>85877</v>
      </c>
      <c r="J66" s="34">
        <v>516</v>
      </c>
      <c r="K66" s="31">
        <v>2253</v>
      </c>
      <c r="L66" s="33">
        <f t="shared" ref="L66:L72" si="32">SUM(H66:J66)</f>
        <v>110323</v>
      </c>
      <c r="M66" s="17"/>
      <c r="N66" s="116"/>
      <c r="O66" s="130" t="s">
        <v>143</v>
      </c>
      <c r="P66" s="124" t="s">
        <v>144</v>
      </c>
      <c r="Q66" s="123"/>
      <c r="R66" s="31">
        <v>107390</v>
      </c>
      <c r="S66" s="32">
        <v>13</v>
      </c>
      <c r="T66" s="33">
        <f t="shared" si="12"/>
        <v>107403</v>
      </c>
      <c r="U66" s="34">
        <v>299339</v>
      </c>
      <c r="V66" s="34">
        <v>1641</v>
      </c>
      <c r="W66" s="31">
        <v>2086</v>
      </c>
      <c r="X66" s="33">
        <f t="shared" si="1"/>
        <v>408383</v>
      </c>
    </row>
    <row r="67" spans="1:24" ht="7.5" customHeight="1" x14ac:dyDescent="0.15">
      <c r="A67" s="49"/>
      <c r="B67" s="151"/>
      <c r="C67" s="131"/>
      <c r="D67" s="142"/>
      <c r="E67" s="78" t="s">
        <v>145</v>
      </c>
      <c r="F67" s="31">
        <v>10158</v>
      </c>
      <c r="G67" s="32">
        <v>1</v>
      </c>
      <c r="H67" s="33">
        <f t="shared" si="31"/>
        <v>10159</v>
      </c>
      <c r="I67" s="34">
        <v>26165</v>
      </c>
      <c r="J67" s="34">
        <v>231</v>
      </c>
      <c r="K67" s="31">
        <v>1669</v>
      </c>
      <c r="L67" s="33">
        <f t="shared" si="32"/>
        <v>36555</v>
      </c>
      <c r="M67" s="17"/>
      <c r="N67" s="116"/>
      <c r="O67" s="131"/>
      <c r="P67" s="124" t="s">
        <v>146</v>
      </c>
      <c r="Q67" s="123"/>
      <c r="R67" s="38">
        <v>20466</v>
      </c>
      <c r="S67" s="39">
        <v>0</v>
      </c>
      <c r="T67" s="33">
        <f t="shared" si="12"/>
        <v>20466</v>
      </c>
      <c r="U67" s="40">
        <v>66625</v>
      </c>
      <c r="V67" s="40">
        <v>370</v>
      </c>
      <c r="W67" s="38">
        <v>571</v>
      </c>
      <c r="X67" s="33">
        <f t="shared" si="1"/>
        <v>87461</v>
      </c>
    </row>
    <row r="68" spans="1:24" ht="7.5" customHeight="1" x14ac:dyDescent="0.15">
      <c r="A68" s="49"/>
      <c r="B68" s="151"/>
      <c r="C68" s="131"/>
      <c r="D68" s="142"/>
      <c r="E68" s="78" t="s">
        <v>147</v>
      </c>
      <c r="F68" s="31">
        <v>15124</v>
      </c>
      <c r="G68" s="32">
        <v>0</v>
      </c>
      <c r="H68" s="33">
        <f t="shared" si="31"/>
        <v>15124</v>
      </c>
      <c r="I68" s="34">
        <v>50814</v>
      </c>
      <c r="J68" s="34">
        <v>454</v>
      </c>
      <c r="K68" s="31">
        <v>2160</v>
      </c>
      <c r="L68" s="33">
        <f t="shared" si="32"/>
        <v>66392</v>
      </c>
      <c r="M68" s="17"/>
      <c r="N68" s="116"/>
      <c r="O68" s="132"/>
      <c r="P68" s="124" t="s">
        <v>10</v>
      </c>
      <c r="Q68" s="123"/>
      <c r="R68" s="31">
        <f>SUM(R66:R67)</f>
        <v>127856</v>
      </c>
      <c r="S68" s="32">
        <f>SUM(S66:S67)</f>
        <v>13</v>
      </c>
      <c r="T68" s="33">
        <f t="shared" si="12"/>
        <v>127869</v>
      </c>
      <c r="U68" s="34">
        <f>SUM(U66:U67)</f>
        <v>365964</v>
      </c>
      <c r="V68" s="34">
        <f>SUM(V66:V67)</f>
        <v>2011</v>
      </c>
      <c r="W68" s="31">
        <f>SUM(W66:W67)</f>
        <v>2657</v>
      </c>
      <c r="X68" s="33">
        <f t="shared" si="1"/>
        <v>495844</v>
      </c>
    </row>
    <row r="69" spans="1:24" ht="7.5" customHeight="1" x14ac:dyDescent="0.15">
      <c r="A69" s="49"/>
      <c r="B69" s="151"/>
      <c r="C69" s="131"/>
      <c r="D69" s="143"/>
      <c r="E69" s="78" t="s">
        <v>10</v>
      </c>
      <c r="F69" s="47">
        <f>SUM(F66:F68)</f>
        <v>49210</v>
      </c>
      <c r="G69" s="32">
        <f>SUM(G66:G68)</f>
        <v>3</v>
      </c>
      <c r="H69" s="33">
        <f t="shared" si="31"/>
        <v>49213</v>
      </c>
      <c r="I69" s="31">
        <f t="shared" ref="I69:K69" si="33">SUM(I66:I68)</f>
        <v>162856</v>
      </c>
      <c r="J69" s="31">
        <f t="shared" si="33"/>
        <v>1201</v>
      </c>
      <c r="K69" s="31">
        <f t="shared" si="33"/>
        <v>6082</v>
      </c>
      <c r="L69" s="33">
        <f t="shared" si="32"/>
        <v>213270</v>
      </c>
      <c r="M69" s="17"/>
      <c r="N69" s="117"/>
      <c r="O69" s="112" t="s">
        <v>37</v>
      </c>
      <c r="P69" s="113"/>
      <c r="Q69" s="114"/>
      <c r="R69" s="41">
        <f>SUM(R57,R63:R65,R68,R60)</f>
        <v>688255</v>
      </c>
      <c r="S69" s="42">
        <f>SUM(S57,S63:S65,S68,S60)</f>
        <v>98</v>
      </c>
      <c r="T69" s="43">
        <f t="shared" si="12"/>
        <v>688353</v>
      </c>
      <c r="U69" s="41">
        <f t="shared" ref="U69:W69" si="34">SUM(U57,U63:U65,U68,U60)</f>
        <v>1898842</v>
      </c>
      <c r="V69" s="41">
        <f t="shared" si="34"/>
        <v>11492</v>
      </c>
      <c r="W69" s="41">
        <f t="shared" si="34"/>
        <v>18259</v>
      </c>
      <c r="X69" s="43">
        <f t="shared" si="1"/>
        <v>2598687</v>
      </c>
    </row>
    <row r="70" spans="1:24" ht="7.5" customHeight="1" x14ac:dyDescent="0.15">
      <c r="A70" s="49"/>
      <c r="B70" s="151"/>
      <c r="C70" s="131"/>
      <c r="D70" s="109" t="s">
        <v>148</v>
      </c>
      <c r="E70" s="78" t="s">
        <v>217</v>
      </c>
      <c r="F70" s="31">
        <v>77093</v>
      </c>
      <c r="G70" s="32">
        <v>7</v>
      </c>
      <c r="H70" s="33">
        <f t="shared" si="31"/>
        <v>77100</v>
      </c>
      <c r="I70" s="34">
        <v>176919</v>
      </c>
      <c r="J70" s="34">
        <v>1013</v>
      </c>
      <c r="K70" s="31">
        <v>1441</v>
      </c>
      <c r="L70" s="33">
        <f t="shared" si="32"/>
        <v>255032</v>
      </c>
      <c r="M70" s="17"/>
      <c r="N70" s="115" t="s">
        <v>150</v>
      </c>
      <c r="O70" s="118" t="s">
        <v>151</v>
      </c>
      <c r="P70" s="119"/>
      <c r="Q70" s="120"/>
      <c r="R70" s="38">
        <v>89838</v>
      </c>
      <c r="S70" s="39">
        <v>12</v>
      </c>
      <c r="T70" s="46">
        <f t="shared" si="12"/>
        <v>89850</v>
      </c>
      <c r="U70" s="40">
        <v>210746</v>
      </c>
      <c r="V70" s="40">
        <v>1134</v>
      </c>
      <c r="W70" s="38">
        <v>1877</v>
      </c>
      <c r="X70" s="46">
        <f t="shared" si="1"/>
        <v>301730</v>
      </c>
    </row>
    <row r="71" spans="1:24" ht="7.5" customHeight="1" x14ac:dyDescent="0.15">
      <c r="A71" s="49"/>
      <c r="B71" s="151"/>
      <c r="C71" s="131"/>
      <c r="D71" s="110"/>
      <c r="E71" s="78" t="s">
        <v>152</v>
      </c>
      <c r="F71" s="31">
        <v>20126</v>
      </c>
      <c r="G71" s="32">
        <v>0</v>
      </c>
      <c r="H71" s="33">
        <f t="shared" si="31"/>
        <v>20126</v>
      </c>
      <c r="I71" s="34">
        <v>58580</v>
      </c>
      <c r="J71" s="34">
        <v>321</v>
      </c>
      <c r="K71" s="31">
        <v>747</v>
      </c>
      <c r="L71" s="33">
        <f t="shared" si="32"/>
        <v>79027</v>
      </c>
      <c r="M71" s="11"/>
      <c r="N71" s="116"/>
      <c r="O71" s="144" t="s">
        <v>153</v>
      </c>
      <c r="P71" s="124" t="s">
        <v>154</v>
      </c>
      <c r="Q71" s="123"/>
      <c r="R71" s="31">
        <v>70585</v>
      </c>
      <c r="S71" s="32">
        <v>16</v>
      </c>
      <c r="T71" s="33">
        <f t="shared" si="12"/>
        <v>70601</v>
      </c>
      <c r="U71" s="34">
        <v>173569</v>
      </c>
      <c r="V71" s="34">
        <v>1117</v>
      </c>
      <c r="W71" s="31">
        <v>1450</v>
      </c>
      <c r="X71" s="33">
        <f t="shared" si="1"/>
        <v>245287</v>
      </c>
    </row>
    <row r="72" spans="1:24" ht="7.5" customHeight="1" x14ac:dyDescent="0.15">
      <c r="A72" s="49"/>
      <c r="B72" s="151"/>
      <c r="C72" s="131"/>
      <c r="D72" s="111"/>
      <c r="E72" s="78" t="s">
        <v>10</v>
      </c>
      <c r="F72" s="47">
        <f>SUM(F70:F71)</f>
        <v>97219</v>
      </c>
      <c r="G72" s="32">
        <f>SUM(G70:G71)</f>
        <v>7</v>
      </c>
      <c r="H72" s="33">
        <f t="shared" si="31"/>
        <v>97226</v>
      </c>
      <c r="I72" s="31">
        <f>SUM(I70:I71)</f>
        <v>235499</v>
      </c>
      <c r="J72" s="31">
        <f>SUM(J70:J71)</f>
        <v>1334</v>
      </c>
      <c r="K72" s="31">
        <f>SUM(K70:K71)</f>
        <v>2188</v>
      </c>
      <c r="L72" s="33">
        <f t="shared" si="32"/>
        <v>334059</v>
      </c>
      <c r="M72" s="11"/>
      <c r="N72" s="116"/>
      <c r="O72" s="131"/>
      <c r="P72" s="124" t="s">
        <v>155</v>
      </c>
      <c r="Q72" s="123"/>
      <c r="R72" s="38">
        <v>29657</v>
      </c>
      <c r="S72" s="39">
        <v>9</v>
      </c>
      <c r="T72" s="33">
        <f t="shared" si="12"/>
        <v>29666</v>
      </c>
      <c r="U72" s="40">
        <v>105831</v>
      </c>
      <c r="V72" s="40">
        <v>684</v>
      </c>
      <c r="W72" s="38">
        <v>1362</v>
      </c>
      <c r="X72" s="46">
        <f t="shared" ref="X72:X73" si="35">SUM(T72:V72)</f>
        <v>136181</v>
      </c>
    </row>
    <row r="73" spans="1:24" ht="7.5" customHeight="1" x14ac:dyDescent="0.15">
      <c r="A73" s="49"/>
      <c r="B73" s="151"/>
      <c r="C73" s="131"/>
      <c r="D73" s="136" t="s">
        <v>156</v>
      </c>
      <c r="E73" s="78" t="s">
        <v>156</v>
      </c>
      <c r="F73" s="31">
        <v>13962</v>
      </c>
      <c r="G73" s="32">
        <v>2</v>
      </c>
      <c r="H73" s="33">
        <f t="shared" si="25"/>
        <v>13964</v>
      </c>
      <c r="I73" s="34">
        <v>53086</v>
      </c>
      <c r="J73" s="34">
        <v>298</v>
      </c>
      <c r="K73" s="31">
        <v>1037</v>
      </c>
      <c r="L73" s="33">
        <f t="shared" si="26"/>
        <v>67348</v>
      </c>
      <c r="M73" s="11"/>
      <c r="N73" s="116"/>
      <c r="O73" s="132"/>
      <c r="P73" s="124" t="s">
        <v>10</v>
      </c>
      <c r="Q73" s="123"/>
      <c r="R73" s="38">
        <f>SUM(R71:R72)</f>
        <v>100242</v>
      </c>
      <c r="S73" s="39">
        <f>SUM(S71:S72)</f>
        <v>25</v>
      </c>
      <c r="T73" s="33">
        <f t="shared" si="12"/>
        <v>100267</v>
      </c>
      <c r="U73" s="40">
        <f t="shared" ref="U73:W73" si="36">SUM(U71:U72)</f>
        <v>279400</v>
      </c>
      <c r="V73" s="40">
        <f t="shared" si="36"/>
        <v>1801</v>
      </c>
      <c r="W73" s="38">
        <f t="shared" si="36"/>
        <v>2812</v>
      </c>
      <c r="X73" s="46">
        <f t="shared" si="35"/>
        <v>381468</v>
      </c>
    </row>
    <row r="74" spans="1:24" ht="7.5" customHeight="1" x14ac:dyDescent="0.15">
      <c r="A74" s="49"/>
      <c r="B74" s="151"/>
      <c r="C74" s="131"/>
      <c r="D74" s="142"/>
      <c r="E74" s="78" t="s">
        <v>157</v>
      </c>
      <c r="F74" s="31">
        <v>17602</v>
      </c>
      <c r="G74" s="32">
        <v>1</v>
      </c>
      <c r="H74" s="33">
        <f t="shared" si="25"/>
        <v>17603</v>
      </c>
      <c r="I74" s="34">
        <v>64429</v>
      </c>
      <c r="J74" s="34">
        <v>449</v>
      </c>
      <c r="K74" s="31">
        <v>1844</v>
      </c>
      <c r="L74" s="33">
        <f t="shared" si="26"/>
        <v>82481</v>
      </c>
      <c r="M74" s="11"/>
      <c r="N74" s="116"/>
      <c r="O74" s="121" t="s">
        <v>158</v>
      </c>
      <c r="P74" s="122"/>
      <c r="Q74" s="123"/>
      <c r="R74" s="31">
        <v>150283</v>
      </c>
      <c r="S74" s="32">
        <v>27</v>
      </c>
      <c r="T74" s="33">
        <f t="shared" si="12"/>
        <v>150310</v>
      </c>
      <c r="U74" s="34">
        <v>368716</v>
      </c>
      <c r="V74" s="34">
        <v>2674</v>
      </c>
      <c r="W74" s="31">
        <v>3537</v>
      </c>
      <c r="X74" s="33">
        <f t="shared" si="1"/>
        <v>521700</v>
      </c>
    </row>
    <row r="75" spans="1:24" ht="7.5" customHeight="1" x14ac:dyDescent="0.15">
      <c r="A75" s="49"/>
      <c r="B75" s="151"/>
      <c r="C75" s="131"/>
      <c r="D75" s="142"/>
      <c r="E75" s="78" t="s">
        <v>159</v>
      </c>
      <c r="F75" s="52">
        <v>12904</v>
      </c>
      <c r="G75" s="53">
        <v>3</v>
      </c>
      <c r="H75" s="33">
        <f t="shared" si="25"/>
        <v>12907</v>
      </c>
      <c r="I75" s="55">
        <v>42329</v>
      </c>
      <c r="J75" s="55">
        <v>405</v>
      </c>
      <c r="K75" s="52">
        <v>1959</v>
      </c>
      <c r="L75" s="33">
        <f t="shared" si="26"/>
        <v>55641</v>
      </c>
      <c r="M75" s="11"/>
      <c r="N75" s="116"/>
      <c r="O75" s="121" t="s">
        <v>160</v>
      </c>
      <c r="P75" s="122"/>
      <c r="Q75" s="123"/>
      <c r="R75" s="31">
        <v>97312</v>
      </c>
      <c r="S75" s="32">
        <v>23</v>
      </c>
      <c r="T75" s="33">
        <f t="shared" si="12"/>
        <v>97335</v>
      </c>
      <c r="U75" s="34">
        <v>203865</v>
      </c>
      <c r="V75" s="34">
        <v>1210</v>
      </c>
      <c r="W75" s="31">
        <v>1715</v>
      </c>
      <c r="X75" s="33">
        <f t="shared" si="1"/>
        <v>302410</v>
      </c>
    </row>
    <row r="76" spans="1:24" ht="7.5" customHeight="1" x14ac:dyDescent="0.15">
      <c r="A76" s="49"/>
      <c r="B76" s="151"/>
      <c r="C76" s="132"/>
      <c r="D76" s="143"/>
      <c r="E76" s="78" t="s">
        <v>10</v>
      </c>
      <c r="F76" s="47">
        <f>SUM(F73:F75)</f>
        <v>44468</v>
      </c>
      <c r="G76" s="32">
        <f>SUM(G73:G75)</f>
        <v>6</v>
      </c>
      <c r="H76" s="33">
        <f t="shared" si="25"/>
        <v>44474</v>
      </c>
      <c r="I76" s="31">
        <f t="shared" ref="I76:K76" si="37">SUM(I73:I75)</f>
        <v>159844</v>
      </c>
      <c r="J76" s="31">
        <f t="shared" si="37"/>
        <v>1152</v>
      </c>
      <c r="K76" s="31">
        <f t="shared" si="37"/>
        <v>4840</v>
      </c>
      <c r="L76" s="33">
        <f t="shared" si="26"/>
        <v>205470</v>
      </c>
      <c r="M76" s="11"/>
      <c r="N76" s="117"/>
      <c r="O76" s="112" t="s">
        <v>37</v>
      </c>
      <c r="P76" s="113"/>
      <c r="Q76" s="114"/>
      <c r="R76" s="41">
        <f>SUM(R73:R75,R70)</f>
        <v>437675</v>
      </c>
      <c r="S76" s="44">
        <f>SUM(S73:S75,S70)</f>
        <v>87</v>
      </c>
      <c r="T76" s="43">
        <f t="shared" si="12"/>
        <v>437762</v>
      </c>
      <c r="U76" s="45">
        <f t="shared" ref="U76:W76" si="38">SUM(U73:U75,U70)</f>
        <v>1062727</v>
      </c>
      <c r="V76" s="45">
        <f t="shared" si="38"/>
        <v>6819</v>
      </c>
      <c r="W76" s="41">
        <f t="shared" si="38"/>
        <v>9941</v>
      </c>
      <c r="X76" s="43">
        <f t="shared" si="1"/>
        <v>1507308</v>
      </c>
    </row>
    <row r="77" spans="1:24" ht="7.5" customHeight="1" x14ac:dyDescent="0.15">
      <c r="A77" s="49"/>
      <c r="B77" s="151"/>
      <c r="C77" s="130" t="s">
        <v>161</v>
      </c>
      <c r="D77" s="133" t="s">
        <v>162</v>
      </c>
      <c r="E77" s="78" t="s">
        <v>163</v>
      </c>
      <c r="F77" s="52">
        <v>41601</v>
      </c>
      <c r="G77" s="53">
        <v>15</v>
      </c>
      <c r="H77" s="54">
        <f>SUM(F77:G77)</f>
        <v>41616</v>
      </c>
      <c r="I77" s="55">
        <v>40504</v>
      </c>
      <c r="J77" s="55">
        <v>1485</v>
      </c>
      <c r="K77" s="52">
        <v>7083</v>
      </c>
      <c r="L77" s="54">
        <f>SUM(H77:J77)</f>
        <v>83605</v>
      </c>
      <c r="M77" s="11"/>
      <c r="N77" s="115" t="s">
        <v>164</v>
      </c>
      <c r="O77" s="134" t="s">
        <v>165</v>
      </c>
      <c r="P77" s="135" t="s">
        <v>166</v>
      </c>
      <c r="Q77" s="120"/>
      <c r="R77" s="18">
        <v>106006</v>
      </c>
      <c r="S77" s="19">
        <v>7</v>
      </c>
      <c r="T77" s="20">
        <f t="shared" si="12"/>
        <v>106013</v>
      </c>
      <c r="U77" s="21">
        <v>384443</v>
      </c>
      <c r="V77" s="21">
        <v>2362</v>
      </c>
      <c r="W77" s="18">
        <v>8635</v>
      </c>
      <c r="X77" s="20">
        <f t="shared" si="1"/>
        <v>492818</v>
      </c>
    </row>
    <row r="78" spans="1:24" ht="7.5" customHeight="1" x14ac:dyDescent="0.15">
      <c r="A78" s="49"/>
      <c r="B78" s="151"/>
      <c r="C78" s="131"/>
      <c r="D78" s="133"/>
      <c r="E78" s="78" t="s">
        <v>167</v>
      </c>
      <c r="F78" s="52">
        <v>12714</v>
      </c>
      <c r="G78" s="53">
        <v>5</v>
      </c>
      <c r="H78" s="54">
        <f>SUM(F78:G78)</f>
        <v>12719</v>
      </c>
      <c r="I78" s="55">
        <v>14751</v>
      </c>
      <c r="J78" s="55">
        <v>426</v>
      </c>
      <c r="K78" s="52">
        <v>1901</v>
      </c>
      <c r="L78" s="54">
        <f>SUM(H78:J78)</f>
        <v>27896</v>
      </c>
      <c r="M78" s="11"/>
      <c r="N78" s="116"/>
      <c r="O78" s="131"/>
      <c r="P78" s="124" t="s">
        <v>168</v>
      </c>
      <c r="Q78" s="123"/>
      <c r="R78" s="31">
        <v>79954</v>
      </c>
      <c r="S78" s="32">
        <v>8</v>
      </c>
      <c r="T78" s="33">
        <f t="shared" si="12"/>
        <v>79962</v>
      </c>
      <c r="U78" s="34">
        <v>287038</v>
      </c>
      <c r="V78" s="34">
        <v>1409</v>
      </c>
      <c r="W78" s="31">
        <v>2883</v>
      </c>
      <c r="X78" s="33">
        <f t="shared" ref="X78:X88" si="39">SUM(T78:V78)</f>
        <v>368409</v>
      </c>
    </row>
    <row r="79" spans="1:24" ht="7.5" customHeight="1" x14ac:dyDescent="0.15">
      <c r="A79" s="49"/>
      <c r="B79" s="151"/>
      <c r="C79" s="131"/>
      <c r="D79" s="133"/>
      <c r="E79" s="78" t="s">
        <v>10</v>
      </c>
      <c r="F79" s="47">
        <f>SUM(F77:F78)</f>
        <v>54315</v>
      </c>
      <c r="G79" s="32">
        <f>SUM(G77:G78)</f>
        <v>20</v>
      </c>
      <c r="H79" s="33">
        <f>SUM(F79:G79)</f>
        <v>54335</v>
      </c>
      <c r="I79" s="47">
        <f>SUM(I77:I78)</f>
        <v>55255</v>
      </c>
      <c r="J79" s="47">
        <f>SUM(J77:J78)</f>
        <v>1911</v>
      </c>
      <c r="K79" s="47">
        <f>SUM(K77:K78)</f>
        <v>8984</v>
      </c>
      <c r="L79" s="54">
        <f>SUM(H79:J79)</f>
        <v>111501</v>
      </c>
      <c r="M79" s="11"/>
      <c r="N79" s="116"/>
      <c r="O79" s="131"/>
      <c r="P79" s="124" t="s">
        <v>169</v>
      </c>
      <c r="Q79" s="123"/>
      <c r="R79" s="31">
        <v>91851</v>
      </c>
      <c r="S79" s="32">
        <v>6</v>
      </c>
      <c r="T79" s="33">
        <f t="shared" si="12"/>
        <v>91857</v>
      </c>
      <c r="U79" s="34">
        <v>250082</v>
      </c>
      <c r="V79" s="34">
        <v>1214</v>
      </c>
      <c r="W79" s="31">
        <v>1935</v>
      </c>
      <c r="X79" s="33">
        <f t="shared" si="39"/>
        <v>343153</v>
      </c>
    </row>
    <row r="80" spans="1:24" ht="7.5" customHeight="1" x14ac:dyDescent="0.15">
      <c r="A80" s="49"/>
      <c r="B80" s="151"/>
      <c r="C80" s="131"/>
      <c r="D80" s="136" t="s">
        <v>170</v>
      </c>
      <c r="E80" s="78" t="s">
        <v>170</v>
      </c>
      <c r="F80" s="31">
        <v>35397</v>
      </c>
      <c r="G80" s="32">
        <v>6</v>
      </c>
      <c r="H80" s="33">
        <f t="shared" si="25"/>
        <v>35403</v>
      </c>
      <c r="I80" s="34">
        <v>44673</v>
      </c>
      <c r="J80" s="34">
        <v>1114</v>
      </c>
      <c r="K80" s="31">
        <v>5568</v>
      </c>
      <c r="L80" s="33">
        <f t="shared" si="26"/>
        <v>81190</v>
      </c>
      <c r="M80" s="11"/>
      <c r="N80" s="116"/>
      <c r="O80" s="132"/>
      <c r="P80" s="124" t="s">
        <v>171</v>
      </c>
      <c r="Q80" s="123"/>
      <c r="R80" s="31">
        <v>43504</v>
      </c>
      <c r="S80" s="32">
        <v>4</v>
      </c>
      <c r="T80" s="33">
        <f t="shared" si="12"/>
        <v>43508</v>
      </c>
      <c r="U80" s="34">
        <v>126503</v>
      </c>
      <c r="V80" s="34">
        <v>518</v>
      </c>
      <c r="W80" s="31">
        <v>913</v>
      </c>
      <c r="X80" s="33">
        <f t="shared" si="39"/>
        <v>170529</v>
      </c>
    </row>
    <row r="81" spans="1:24" ht="7.5" customHeight="1" x14ac:dyDescent="0.15">
      <c r="A81" s="49"/>
      <c r="B81" s="151"/>
      <c r="C81" s="131"/>
      <c r="D81" s="142"/>
      <c r="E81" s="78" t="s">
        <v>172</v>
      </c>
      <c r="F81" s="52">
        <v>7588</v>
      </c>
      <c r="G81" s="53">
        <v>2</v>
      </c>
      <c r="H81" s="54">
        <f>SUM(F81:G81)</f>
        <v>7590</v>
      </c>
      <c r="I81" s="55">
        <v>9565</v>
      </c>
      <c r="J81" s="55">
        <v>251</v>
      </c>
      <c r="K81" s="52">
        <v>1108</v>
      </c>
      <c r="L81" s="54">
        <f>SUM(H81:J81)</f>
        <v>17406</v>
      </c>
      <c r="M81" s="11"/>
      <c r="N81" s="116"/>
      <c r="O81" s="121" t="s">
        <v>173</v>
      </c>
      <c r="P81" s="122"/>
      <c r="Q81" s="123"/>
      <c r="R81" s="31">
        <v>89389</v>
      </c>
      <c r="S81" s="32">
        <v>15</v>
      </c>
      <c r="T81" s="33">
        <f t="shared" si="12"/>
        <v>89404</v>
      </c>
      <c r="U81" s="34">
        <v>251815</v>
      </c>
      <c r="V81" s="34">
        <v>1361</v>
      </c>
      <c r="W81" s="31">
        <v>1516</v>
      </c>
      <c r="X81" s="33">
        <f t="shared" si="39"/>
        <v>342580</v>
      </c>
    </row>
    <row r="82" spans="1:24" ht="7.5" customHeight="1" x14ac:dyDescent="0.15">
      <c r="A82" s="49"/>
      <c r="B82" s="151"/>
      <c r="C82" s="131"/>
      <c r="D82" s="142"/>
      <c r="E82" s="78" t="s">
        <v>174</v>
      </c>
      <c r="F82" s="52">
        <v>10162</v>
      </c>
      <c r="G82" s="53">
        <v>3</v>
      </c>
      <c r="H82" s="54">
        <f>SUM(F82:G82)</f>
        <v>10165</v>
      </c>
      <c r="I82" s="55">
        <v>13926</v>
      </c>
      <c r="J82" s="55">
        <v>326</v>
      </c>
      <c r="K82" s="52">
        <v>1846</v>
      </c>
      <c r="L82" s="54">
        <f>SUM(H82:J82)</f>
        <v>24417</v>
      </c>
      <c r="M82" s="11"/>
      <c r="N82" s="116"/>
      <c r="O82" s="130" t="s">
        <v>175</v>
      </c>
      <c r="P82" s="124" t="s">
        <v>176</v>
      </c>
      <c r="Q82" s="123"/>
      <c r="R82" s="31">
        <v>83159</v>
      </c>
      <c r="S82" s="32">
        <v>8</v>
      </c>
      <c r="T82" s="33">
        <f t="shared" si="12"/>
        <v>83167</v>
      </c>
      <c r="U82" s="34">
        <v>238791</v>
      </c>
      <c r="V82" s="34">
        <v>1273</v>
      </c>
      <c r="W82" s="31">
        <v>2247</v>
      </c>
      <c r="X82" s="33">
        <f t="shared" si="39"/>
        <v>323231</v>
      </c>
    </row>
    <row r="83" spans="1:24" ht="7.5" customHeight="1" x14ac:dyDescent="0.15">
      <c r="A83" s="49"/>
      <c r="B83" s="151"/>
      <c r="C83" s="131"/>
      <c r="D83" s="143"/>
      <c r="E83" s="78" t="s">
        <v>10</v>
      </c>
      <c r="F83" s="47">
        <f>SUM(F80:F82)</f>
        <v>53147</v>
      </c>
      <c r="G83" s="32">
        <f>SUM(G80:G82)</f>
        <v>11</v>
      </c>
      <c r="H83" s="33">
        <f>SUM(F83:G83)</f>
        <v>53158</v>
      </c>
      <c r="I83" s="47">
        <f t="shared" ref="I83:K83" si="40">SUM(I80:I82)</f>
        <v>68164</v>
      </c>
      <c r="J83" s="47">
        <f t="shared" si="40"/>
        <v>1691</v>
      </c>
      <c r="K83" s="47">
        <f t="shared" si="40"/>
        <v>8522</v>
      </c>
      <c r="L83" s="54">
        <f>SUM(H83:J83)</f>
        <v>123013</v>
      </c>
      <c r="M83" s="11"/>
      <c r="N83" s="116"/>
      <c r="O83" s="131"/>
      <c r="P83" s="124" t="s">
        <v>177</v>
      </c>
      <c r="Q83" s="123"/>
      <c r="R83" s="31">
        <v>41657</v>
      </c>
      <c r="S83" s="32">
        <v>4</v>
      </c>
      <c r="T83" s="33">
        <f t="shared" si="12"/>
        <v>41661</v>
      </c>
      <c r="U83" s="34">
        <v>109910</v>
      </c>
      <c r="V83" s="34">
        <v>483</v>
      </c>
      <c r="W83" s="31">
        <v>822</v>
      </c>
      <c r="X83" s="33">
        <f t="shared" si="39"/>
        <v>152054</v>
      </c>
    </row>
    <row r="84" spans="1:24" ht="7.5" customHeight="1" x14ac:dyDescent="0.15">
      <c r="A84" s="49"/>
      <c r="B84" s="151"/>
      <c r="C84" s="131"/>
      <c r="D84" s="136" t="s">
        <v>178</v>
      </c>
      <c r="E84" s="77" t="s">
        <v>178</v>
      </c>
      <c r="F84" s="52">
        <v>46870</v>
      </c>
      <c r="G84" s="53">
        <v>9</v>
      </c>
      <c r="H84" s="54">
        <f>SUM(F84:G84)</f>
        <v>46879</v>
      </c>
      <c r="I84" s="55">
        <v>70723</v>
      </c>
      <c r="J84" s="55">
        <v>1661</v>
      </c>
      <c r="K84" s="52">
        <v>8567</v>
      </c>
      <c r="L84" s="54">
        <f>SUM(H84:J84)</f>
        <v>119263</v>
      </c>
      <c r="M84" s="11"/>
      <c r="N84" s="116"/>
      <c r="O84" s="132"/>
      <c r="P84" s="124" t="s">
        <v>179</v>
      </c>
      <c r="Q84" s="123"/>
      <c r="R84" s="31">
        <v>12461</v>
      </c>
      <c r="S84" s="32">
        <v>0</v>
      </c>
      <c r="T84" s="33">
        <f t="shared" si="12"/>
        <v>12461</v>
      </c>
      <c r="U84" s="34">
        <v>20741</v>
      </c>
      <c r="V84" s="34">
        <v>179</v>
      </c>
      <c r="W84" s="31">
        <v>137</v>
      </c>
      <c r="X84" s="33">
        <f t="shared" si="39"/>
        <v>33381</v>
      </c>
    </row>
    <row r="85" spans="1:24" ht="7.5" customHeight="1" x14ac:dyDescent="0.15">
      <c r="A85" s="49"/>
      <c r="B85" s="151"/>
      <c r="C85" s="131"/>
      <c r="D85" s="142"/>
      <c r="E85" s="78" t="s">
        <v>180</v>
      </c>
      <c r="F85" s="52">
        <v>7597</v>
      </c>
      <c r="G85" s="53">
        <v>0</v>
      </c>
      <c r="H85" s="54">
        <f>SUM(F85:G85)</f>
        <v>7597</v>
      </c>
      <c r="I85" s="55">
        <v>7882</v>
      </c>
      <c r="J85" s="55">
        <v>491</v>
      </c>
      <c r="K85" s="52">
        <v>1936</v>
      </c>
      <c r="L85" s="54">
        <f>SUM(H85:J85)</f>
        <v>15970</v>
      </c>
      <c r="M85" s="56"/>
      <c r="N85" s="116"/>
      <c r="O85" s="121" t="s">
        <v>181</v>
      </c>
      <c r="P85" s="122"/>
      <c r="Q85" s="123"/>
      <c r="R85" s="31">
        <v>184531</v>
      </c>
      <c r="S85" s="32">
        <v>13</v>
      </c>
      <c r="T85" s="33">
        <f t="shared" si="12"/>
        <v>184544</v>
      </c>
      <c r="U85" s="34">
        <v>482340</v>
      </c>
      <c r="V85" s="34">
        <v>3414</v>
      </c>
      <c r="W85" s="31">
        <v>3890</v>
      </c>
      <c r="X85" s="33">
        <f t="shared" si="39"/>
        <v>670298</v>
      </c>
    </row>
    <row r="86" spans="1:24" ht="7.5" customHeight="1" x14ac:dyDescent="0.15">
      <c r="A86" s="49"/>
      <c r="B86" s="151"/>
      <c r="C86" s="131"/>
      <c r="D86" s="142"/>
      <c r="E86" s="78" t="s">
        <v>182</v>
      </c>
      <c r="F86" s="31">
        <v>9648</v>
      </c>
      <c r="G86" s="32">
        <v>4</v>
      </c>
      <c r="H86" s="33">
        <f t="shared" si="25"/>
        <v>9652</v>
      </c>
      <c r="I86" s="34">
        <v>17745</v>
      </c>
      <c r="J86" s="34">
        <v>306</v>
      </c>
      <c r="K86" s="31">
        <v>1845</v>
      </c>
      <c r="L86" s="33">
        <f t="shared" si="26"/>
        <v>27703</v>
      </c>
      <c r="M86" s="56"/>
      <c r="N86" s="116"/>
      <c r="O86" s="121" t="s">
        <v>183</v>
      </c>
      <c r="P86" s="122"/>
      <c r="Q86" s="123"/>
      <c r="R86" s="31">
        <v>124455</v>
      </c>
      <c r="S86" s="32">
        <v>14</v>
      </c>
      <c r="T86" s="33">
        <f t="shared" si="12"/>
        <v>124469</v>
      </c>
      <c r="U86" s="57">
        <v>323152</v>
      </c>
      <c r="V86" s="57">
        <v>1793</v>
      </c>
      <c r="W86" s="31">
        <v>2436</v>
      </c>
      <c r="X86" s="33">
        <f t="shared" si="39"/>
        <v>449414</v>
      </c>
    </row>
    <row r="87" spans="1:24" ht="7.5" customHeight="1" x14ac:dyDescent="0.15">
      <c r="A87" s="58"/>
      <c r="B87" s="151"/>
      <c r="C87" s="131"/>
      <c r="D87" s="143"/>
      <c r="E87" s="78" t="s">
        <v>10</v>
      </c>
      <c r="F87" s="47">
        <f>SUM(F84:F86)</f>
        <v>64115</v>
      </c>
      <c r="G87" s="32">
        <f>SUM(G84:G86)</f>
        <v>13</v>
      </c>
      <c r="H87" s="33">
        <f t="shared" si="25"/>
        <v>64128</v>
      </c>
      <c r="I87" s="47">
        <f t="shared" ref="I87:K87" si="41">SUM(I84:I86)</f>
        <v>96350</v>
      </c>
      <c r="J87" s="47">
        <f t="shared" si="41"/>
        <v>2458</v>
      </c>
      <c r="K87" s="47">
        <f t="shared" si="41"/>
        <v>12348</v>
      </c>
      <c r="L87" s="33">
        <f t="shared" si="26"/>
        <v>162936</v>
      </c>
      <c r="M87" s="56"/>
      <c r="N87" s="116"/>
      <c r="O87" s="121" t="s">
        <v>184</v>
      </c>
      <c r="P87" s="122"/>
      <c r="Q87" s="123"/>
      <c r="R87" s="31">
        <v>144832</v>
      </c>
      <c r="S87" s="32">
        <v>7</v>
      </c>
      <c r="T87" s="33">
        <f t="shared" si="12"/>
        <v>144839</v>
      </c>
      <c r="U87" s="57">
        <v>327575</v>
      </c>
      <c r="V87" s="57">
        <v>1704</v>
      </c>
      <c r="W87" s="59">
        <v>2042</v>
      </c>
      <c r="X87" s="33">
        <f t="shared" si="39"/>
        <v>474118</v>
      </c>
    </row>
    <row r="88" spans="1:24" ht="7.5" customHeight="1" x14ac:dyDescent="0.15">
      <c r="A88" s="60"/>
      <c r="B88" s="151"/>
      <c r="C88" s="131"/>
      <c r="D88" s="125" t="s">
        <v>185</v>
      </c>
      <c r="E88" s="126"/>
      <c r="F88" s="31">
        <v>48079</v>
      </c>
      <c r="G88" s="32">
        <v>13</v>
      </c>
      <c r="H88" s="33">
        <f t="shared" si="25"/>
        <v>48092</v>
      </c>
      <c r="I88" s="34">
        <v>146751</v>
      </c>
      <c r="J88" s="34">
        <v>1104</v>
      </c>
      <c r="K88" s="31">
        <v>4024</v>
      </c>
      <c r="L88" s="33">
        <f t="shared" si="26"/>
        <v>195947</v>
      </c>
      <c r="M88" s="56"/>
      <c r="N88" s="116"/>
      <c r="O88" s="138" t="s">
        <v>186</v>
      </c>
      <c r="P88" s="124" t="s">
        <v>187</v>
      </c>
      <c r="Q88" s="123"/>
      <c r="R88" s="31">
        <v>195505</v>
      </c>
      <c r="S88" s="32">
        <v>12</v>
      </c>
      <c r="T88" s="33">
        <f t="shared" si="12"/>
        <v>195517</v>
      </c>
      <c r="U88" s="57">
        <v>440874</v>
      </c>
      <c r="V88" s="57">
        <v>2225</v>
      </c>
      <c r="W88" s="59">
        <v>3206</v>
      </c>
      <c r="X88" s="33">
        <f t="shared" si="39"/>
        <v>638616</v>
      </c>
    </row>
    <row r="89" spans="1:24" ht="7.5" customHeight="1" x14ac:dyDescent="0.15">
      <c r="A89" s="60"/>
      <c r="B89" s="151"/>
      <c r="C89" s="132"/>
      <c r="D89" s="125" t="s">
        <v>188</v>
      </c>
      <c r="E89" s="126"/>
      <c r="F89" s="31">
        <v>76676</v>
      </c>
      <c r="G89" s="32">
        <v>22</v>
      </c>
      <c r="H89" s="33">
        <f t="shared" si="25"/>
        <v>76698</v>
      </c>
      <c r="I89" s="34">
        <v>191807</v>
      </c>
      <c r="J89" s="34">
        <v>1963</v>
      </c>
      <c r="K89" s="31">
        <v>9233</v>
      </c>
      <c r="L89" s="33">
        <f t="shared" si="26"/>
        <v>270468</v>
      </c>
      <c r="N89" s="116"/>
      <c r="O89" s="139"/>
      <c r="P89" s="140" t="s">
        <v>189</v>
      </c>
      <c r="Q89" s="141"/>
      <c r="R89" s="31">
        <f t="shared" ref="R89:W89" si="42">SUM(R101:R102)</f>
        <v>24617</v>
      </c>
      <c r="S89" s="32">
        <f t="shared" si="42"/>
        <v>0</v>
      </c>
      <c r="T89" s="33">
        <f>SUM(T101:T102)</f>
        <v>24617</v>
      </c>
      <c r="U89" s="57">
        <f>SUM(U101:U102)</f>
        <v>35874</v>
      </c>
      <c r="V89" s="57">
        <f t="shared" si="42"/>
        <v>281</v>
      </c>
      <c r="W89" s="59">
        <f t="shared" si="42"/>
        <v>380</v>
      </c>
      <c r="X89" s="33">
        <f>SUM(T89:V89)</f>
        <v>60772</v>
      </c>
    </row>
    <row r="90" spans="1:24" ht="7.5" customHeight="1" x14ac:dyDescent="0.15">
      <c r="A90" s="60"/>
      <c r="B90" s="151"/>
      <c r="C90" s="108" t="s">
        <v>190</v>
      </c>
      <c r="D90" s="109" t="s">
        <v>190</v>
      </c>
      <c r="E90" s="77" t="s">
        <v>191</v>
      </c>
      <c r="F90" s="31">
        <v>111566</v>
      </c>
      <c r="G90" s="32">
        <v>25</v>
      </c>
      <c r="H90" s="33">
        <f t="shared" si="25"/>
        <v>111591</v>
      </c>
      <c r="I90" s="34">
        <v>270519</v>
      </c>
      <c r="J90" s="34">
        <v>3569</v>
      </c>
      <c r="K90" s="31">
        <v>13306</v>
      </c>
      <c r="L90" s="33">
        <f t="shared" si="26"/>
        <v>385679</v>
      </c>
      <c r="N90" s="117"/>
      <c r="O90" s="112" t="s">
        <v>37</v>
      </c>
      <c r="P90" s="113"/>
      <c r="Q90" s="114"/>
      <c r="R90" s="41">
        <f>SUM(R77:R89)</f>
        <v>1221921</v>
      </c>
      <c r="S90" s="44">
        <f>SUM(S77:S89)</f>
        <v>98</v>
      </c>
      <c r="T90" s="43">
        <f t="shared" ref="T90:T95" si="43">SUM(R90:S90)</f>
        <v>1222019</v>
      </c>
      <c r="U90" s="51">
        <f>SUM(U77:U89)</f>
        <v>3279138</v>
      </c>
      <c r="V90" s="51">
        <f>SUM(V77:V89)</f>
        <v>18216</v>
      </c>
      <c r="W90" s="42">
        <f>SUM(W77:W89)</f>
        <v>31042</v>
      </c>
      <c r="X90" s="43">
        <f t="shared" ref="X90:X95" si="44">SUM(T90:V90)</f>
        <v>4519373</v>
      </c>
    </row>
    <row r="91" spans="1:24" ht="7.5" customHeight="1" x14ac:dyDescent="0.15">
      <c r="B91" s="151"/>
      <c r="C91" s="108"/>
      <c r="D91" s="110"/>
      <c r="E91" s="77" t="s">
        <v>192</v>
      </c>
      <c r="F91" s="31">
        <v>28707</v>
      </c>
      <c r="G91" s="32">
        <v>7</v>
      </c>
      <c r="H91" s="33">
        <f t="shared" si="25"/>
        <v>28714</v>
      </c>
      <c r="I91" s="34">
        <v>54583</v>
      </c>
      <c r="J91" s="34">
        <v>911</v>
      </c>
      <c r="K91" s="31">
        <v>4870</v>
      </c>
      <c r="L91" s="33">
        <f t="shared" si="26"/>
        <v>84208</v>
      </c>
      <c r="N91" s="115" t="s">
        <v>193</v>
      </c>
      <c r="O91" s="118" t="s">
        <v>194</v>
      </c>
      <c r="P91" s="119"/>
      <c r="Q91" s="120"/>
      <c r="R91" s="18">
        <v>119711</v>
      </c>
      <c r="S91" s="19">
        <v>3</v>
      </c>
      <c r="T91" s="20">
        <f t="shared" si="43"/>
        <v>119714</v>
      </c>
      <c r="U91" s="62">
        <v>432855</v>
      </c>
      <c r="V91" s="21">
        <v>2504</v>
      </c>
      <c r="W91" s="18">
        <v>2526</v>
      </c>
      <c r="X91" s="20">
        <f t="shared" si="44"/>
        <v>555073</v>
      </c>
    </row>
    <row r="92" spans="1:24" ht="7.5" customHeight="1" x14ac:dyDescent="0.15">
      <c r="B92" s="151"/>
      <c r="C92" s="108"/>
      <c r="D92" s="111"/>
      <c r="E92" s="77" t="s">
        <v>10</v>
      </c>
      <c r="F92" s="31">
        <f>SUM(F90:F91)</f>
        <v>140273</v>
      </c>
      <c r="G92" s="32">
        <f>SUM(G90:G91)</f>
        <v>32</v>
      </c>
      <c r="H92" s="33">
        <f t="shared" si="25"/>
        <v>140305</v>
      </c>
      <c r="I92" s="34">
        <f>SUM(I90:I91)</f>
        <v>325102</v>
      </c>
      <c r="J92" s="34">
        <f>SUM(J90:J91)</f>
        <v>4480</v>
      </c>
      <c r="K92" s="31">
        <f>SUM(K90:K91)</f>
        <v>18176</v>
      </c>
      <c r="L92" s="33">
        <f t="shared" si="26"/>
        <v>469887</v>
      </c>
      <c r="N92" s="116"/>
      <c r="O92" s="121" t="s">
        <v>195</v>
      </c>
      <c r="P92" s="122"/>
      <c r="Q92" s="123"/>
      <c r="R92" s="31">
        <v>11665</v>
      </c>
      <c r="S92" s="32">
        <v>0</v>
      </c>
      <c r="T92" s="33">
        <f t="shared" si="43"/>
        <v>11665</v>
      </c>
      <c r="U92" s="34">
        <v>22148</v>
      </c>
      <c r="V92" s="34">
        <v>224</v>
      </c>
      <c r="W92" s="31">
        <v>120</v>
      </c>
      <c r="X92" s="33">
        <f t="shared" si="44"/>
        <v>34037</v>
      </c>
    </row>
    <row r="93" spans="1:24" ht="7.5" customHeight="1" x14ac:dyDescent="0.15">
      <c r="B93" s="151"/>
      <c r="C93" s="108"/>
      <c r="D93" s="124" t="s">
        <v>196</v>
      </c>
      <c r="E93" s="123"/>
      <c r="F93" s="31">
        <v>74828</v>
      </c>
      <c r="G93" s="32">
        <v>11</v>
      </c>
      <c r="H93" s="33">
        <f t="shared" si="25"/>
        <v>74839</v>
      </c>
      <c r="I93" s="34">
        <v>224164</v>
      </c>
      <c r="J93" s="34">
        <v>1620</v>
      </c>
      <c r="K93" s="31">
        <v>4377</v>
      </c>
      <c r="L93" s="33">
        <f t="shared" si="26"/>
        <v>300623</v>
      </c>
      <c r="N93" s="116"/>
      <c r="O93" s="121" t="s">
        <v>197</v>
      </c>
      <c r="P93" s="122"/>
      <c r="Q93" s="123"/>
      <c r="R93" s="31">
        <v>10946</v>
      </c>
      <c r="S93" s="32">
        <v>0</v>
      </c>
      <c r="T93" s="33">
        <f t="shared" si="43"/>
        <v>10946</v>
      </c>
      <c r="U93" s="34">
        <v>19716</v>
      </c>
      <c r="V93" s="34">
        <v>196</v>
      </c>
      <c r="W93" s="31">
        <v>192</v>
      </c>
      <c r="X93" s="33">
        <f t="shared" si="44"/>
        <v>30858</v>
      </c>
    </row>
    <row r="94" spans="1:24" ht="7.5" customHeight="1" x14ac:dyDescent="0.15">
      <c r="B94" s="151"/>
      <c r="C94" s="108"/>
      <c r="D94" s="124" t="s">
        <v>198</v>
      </c>
      <c r="E94" s="123"/>
      <c r="F94" s="31">
        <v>66211</v>
      </c>
      <c r="G94" s="32">
        <v>24</v>
      </c>
      <c r="H94" s="33">
        <f t="shared" si="25"/>
        <v>66235</v>
      </c>
      <c r="I94" s="34">
        <v>200538</v>
      </c>
      <c r="J94" s="34">
        <v>1554</v>
      </c>
      <c r="K94" s="31">
        <v>6299</v>
      </c>
      <c r="L94" s="33">
        <f t="shared" si="26"/>
        <v>268327</v>
      </c>
      <c r="N94" s="117"/>
      <c r="O94" s="112" t="s">
        <v>37</v>
      </c>
      <c r="P94" s="113"/>
      <c r="Q94" s="114"/>
      <c r="R94" s="41">
        <f>SUM(R91:R93)</f>
        <v>142322</v>
      </c>
      <c r="S94" s="44">
        <f>SUM(S91:S93)</f>
        <v>3</v>
      </c>
      <c r="T94" s="43">
        <f t="shared" si="43"/>
        <v>142325</v>
      </c>
      <c r="U94" s="45">
        <f>SUM(U91:U93)</f>
        <v>474719</v>
      </c>
      <c r="V94" s="45">
        <f>SUM(V91:V93)</f>
        <v>2924</v>
      </c>
      <c r="W94" s="41">
        <f>SUM(W91:W93)</f>
        <v>2838</v>
      </c>
      <c r="X94" s="43">
        <f t="shared" si="44"/>
        <v>619968</v>
      </c>
    </row>
    <row r="95" spans="1:24" ht="7.5" customHeight="1" x14ac:dyDescent="0.15">
      <c r="B95" s="151"/>
      <c r="C95" s="108" t="s">
        <v>199</v>
      </c>
      <c r="D95" s="125" t="s">
        <v>200</v>
      </c>
      <c r="E95" s="126"/>
      <c r="F95" s="31">
        <v>97984</v>
      </c>
      <c r="G95" s="32">
        <v>23</v>
      </c>
      <c r="H95" s="33">
        <f t="shared" si="25"/>
        <v>98007</v>
      </c>
      <c r="I95" s="34">
        <v>204883</v>
      </c>
      <c r="J95" s="34">
        <v>1484</v>
      </c>
      <c r="K95" s="31">
        <v>1928</v>
      </c>
      <c r="L95" s="33">
        <f t="shared" si="26"/>
        <v>304374</v>
      </c>
      <c r="N95" s="127" t="s">
        <v>201</v>
      </c>
      <c r="O95" s="128"/>
      <c r="P95" s="128"/>
      <c r="Q95" s="129"/>
      <c r="R95" s="63">
        <f>SUM(F40,F19,F98,R16,R42,R56,R69,R76,R90,R94)</f>
        <v>8405608</v>
      </c>
      <c r="S95" s="63">
        <f>SUM(G40,G19,G98,S16,S42,S56,S69,S76,S90,S94)</f>
        <v>1205</v>
      </c>
      <c r="T95" s="64">
        <f t="shared" si="43"/>
        <v>8406813</v>
      </c>
      <c r="U95" s="65">
        <f t="shared" ref="U95:W95" si="45">SUM(I40,I19,I98,U16,U42,U56,U69,U76,U90,U94)</f>
        <v>23232040</v>
      </c>
      <c r="V95" s="65">
        <f t="shared" si="45"/>
        <v>160492</v>
      </c>
      <c r="W95" s="66">
        <f t="shared" si="45"/>
        <v>344075</v>
      </c>
      <c r="X95" s="64">
        <f t="shared" si="44"/>
        <v>31799345</v>
      </c>
    </row>
    <row r="96" spans="1:24" ht="7.5" customHeight="1" x14ac:dyDescent="0.15">
      <c r="B96" s="151"/>
      <c r="C96" s="108"/>
      <c r="D96" s="125" t="s">
        <v>202</v>
      </c>
      <c r="E96" s="126"/>
      <c r="F96" s="31">
        <v>11446</v>
      </c>
      <c r="G96" s="32">
        <v>4</v>
      </c>
      <c r="H96" s="33">
        <f t="shared" si="25"/>
        <v>11450</v>
      </c>
      <c r="I96" s="34">
        <v>27331</v>
      </c>
      <c r="J96" s="34">
        <v>206</v>
      </c>
      <c r="K96" s="31">
        <v>142</v>
      </c>
      <c r="L96" s="33">
        <f t="shared" si="26"/>
        <v>38987</v>
      </c>
      <c r="N96" s="67"/>
      <c r="O96" s="67"/>
      <c r="P96" s="67"/>
      <c r="Q96" s="67"/>
      <c r="R96" s="56"/>
      <c r="S96" s="56"/>
      <c r="T96" s="56"/>
      <c r="U96" s="56"/>
      <c r="V96" s="56"/>
      <c r="W96" s="56"/>
      <c r="X96" s="56"/>
    </row>
    <row r="97" spans="2:24" ht="7.5" customHeight="1" x14ac:dyDescent="0.15">
      <c r="B97" s="151"/>
      <c r="C97" s="108"/>
      <c r="D97" s="125" t="s">
        <v>10</v>
      </c>
      <c r="E97" s="126"/>
      <c r="F97" s="47">
        <f>SUM(F95:F96)</f>
        <v>109430</v>
      </c>
      <c r="G97" s="32">
        <f>SUM(G95:G96)</f>
        <v>27</v>
      </c>
      <c r="H97" s="33">
        <f t="shared" si="25"/>
        <v>109457</v>
      </c>
      <c r="I97" s="31">
        <f>SUM(I95:I96)</f>
        <v>232214</v>
      </c>
      <c r="J97" s="31">
        <f>SUM(J95:J96)</f>
        <v>1690</v>
      </c>
      <c r="K97" s="31">
        <f>SUM(K95:K96)</f>
        <v>2070</v>
      </c>
      <c r="L97" s="33">
        <f t="shared" si="26"/>
        <v>343361</v>
      </c>
      <c r="N97" s="67"/>
      <c r="O97" s="67"/>
      <c r="P97" s="68"/>
      <c r="Q97" s="68"/>
      <c r="R97" s="69"/>
      <c r="S97" s="69"/>
      <c r="T97" s="69"/>
      <c r="U97" s="69"/>
      <c r="V97" s="69"/>
      <c r="W97" s="69"/>
      <c r="X97" s="69"/>
    </row>
    <row r="98" spans="2:24" ht="7.5" customHeight="1" x14ac:dyDescent="0.15">
      <c r="B98" s="152"/>
      <c r="C98" s="107" t="s">
        <v>37</v>
      </c>
      <c r="D98" s="107"/>
      <c r="E98" s="107"/>
      <c r="F98" s="50">
        <f>SUM(F41,F44,F47:F48,F52,F55,F58,F61:F62,F65,F69,F72,F76,F79,F83,F87:F89,F92:F94,F97)</f>
        <v>1945965</v>
      </c>
      <c r="G98" s="44">
        <f>SUM(G41,G44,G47:G48,G52,G55,G58,G61:G62,G65,G69,G72,G76,G79,G83,G87:G89,G92:G94,G97)</f>
        <v>342</v>
      </c>
      <c r="H98" s="43">
        <f t="shared" si="25"/>
        <v>1946307</v>
      </c>
      <c r="I98" s="41">
        <f t="shared" ref="I98:K98" si="46">SUM(I41,I44,I47:I48,I52,I55,I58,I61:I62,I65,I69,I72,I76,I79,I83,I87:I89,I92:I94,I97)</f>
        <v>5228132</v>
      </c>
      <c r="J98" s="41">
        <f t="shared" si="46"/>
        <v>40585</v>
      </c>
      <c r="K98" s="41">
        <f t="shared" si="46"/>
        <v>133237</v>
      </c>
      <c r="L98" s="43">
        <f t="shared" si="26"/>
        <v>7215024</v>
      </c>
      <c r="N98" s="67"/>
      <c r="O98" s="67"/>
      <c r="P98" s="68"/>
      <c r="Q98" s="68"/>
      <c r="R98" s="69"/>
      <c r="S98" s="69"/>
      <c r="T98" s="69"/>
      <c r="U98" s="69"/>
      <c r="V98" s="69"/>
      <c r="W98" s="69"/>
      <c r="X98" s="69"/>
    </row>
    <row r="99" spans="2:24" x14ac:dyDescent="0.15">
      <c r="B99" s="60"/>
      <c r="C99" s="60"/>
      <c r="D99" s="70"/>
      <c r="E99" s="70"/>
      <c r="F99" s="71"/>
      <c r="G99" s="71"/>
      <c r="H99" s="71"/>
      <c r="I99" s="71"/>
      <c r="J99" s="71"/>
      <c r="K99" s="71"/>
      <c r="L99" s="71"/>
      <c r="N99" s="67"/>
      <c r="O99" s="67"/>
      <c r="P99" s="68"/>
      <c r="Q99" s="68"/>
      <c r="R99" s="69"/>
      <c r="S99" s="69"/>
      <c r="T99" s="69"/>
      <c r="U99" s="69"/>
      <c r="V99" s="69"/>
      <c r="W99" s="69"/>
      <c r="X99" s="69"/>
    </row>
    <row r="100" spans="2:24" x14ac:dyDescent="0.15">
      <c r="B100" s="60"/>
      <c r="C100" s="60"/>
      <c r="D100" s="70"/>
      <c r="E100" s="70"/>
      <c r="F100" s="71"/>
      <c r="G100" s="71"/>
      <c r="H100" s="71"/>
      <c r="I100" s="71"/>
      <c r="J100" s="71"/>
      <c r="K100" s="71"/>
      <c r="L100" s="71"/>
      <c r="N100" s="67"/>
      <c r="O100" s="67"/>
      <c r="P100" s="68"/>
      <c r="Q100" s="68"/>
      <c r="R100" s="69"/>
      <c r="S100" s="69"/>
      <c r="T100" s="69"/>
      <c r="U100" s="69"/>
      <c r="V100" s="69"/>
      <c r="W100" s="69"/>
      <c r="X100" s="69"/>
    </row>
    <row r="101" spans="2:24" ht="19.5" hidden="1" x14ac:dyDescent="0.15">
      <c r="B101" s="60"/>
      <c r="C101" s="60"/>
      <c r="D101" s="70"/>
      <c r="E101" s="70"/>
      <c r="F101" s="71"/>
      <c r="G101" s="71"/>
      <c r="H101" s="71"/>
      <c r="I101" s="71"/>
      <c r="J101" s="71"/>
      <c r="K101" s="71"/>
      <c r="L101" s="71"/>
      <c r="N101" s="72" t="s">
        <v>203</v>
      </c>
      <c r="O101" s="73" t="s">
        <v>186</v>
      </c>
      <c r="P101" s="72" t="s">
        <v>204</v>
      </c>
      <c r="Q101" s="79" t="s">
        <v>186</v>
      </c>
      <c r="R101" s="75">
        <v>742</v>
      </c>
      <c r="S101" s="75">
        <v>0</v>
      </c>
      <c r="T101" s="75">
        <f>SUM(R101:S101)</f>
        <v>742</v>
      </c>
      <c r="U101" s="75">
        <v>339</v>
      </c>
      <c r="V101" s="75">
        <v>3</v>
      </c>
      <c r="W101" s="75">
        <v>14</v>
      </c>
      <c r="X101" s="75">
        <f t="shared" ref="X101:X102" si="47">SUM(T101:V101)</f>
        <v>1084</v>
      </c>
    </row>
    <row r="102" spans="2:24" hidden="1" x14ac:dyDescent="0.15">
      <c r="B102" s="60"/>
      <c r="C102" s="60"/>
      <c r="D102" s="70"/>
      <c r="E102" s="70"/>
      <c r="F102" s="71"/>
      <c r="G102" s="71"/>
      <c r="H102" s="71"/>
      <c r="I102" s="71"/>
      <c r="J102" s="71"/>
      <c r="K102" s="71"/>
      <c r="L102" s="71"/>
      <c r="N102" s="72"/>
      <c r="O102" s="73"/>
      <c r="P102" s="72"/>
      <c r="Q102" s="79" t="s">
        <v>205</v>
      </c>
      <c r="R102" s="75">
        <v>23875</v>
      </c>
      <c r="S102" s="75">
        <v>0</v>
      </c>
      <c r="T102" s="75">
        <f>SUM(R102:S102)</f>
        <v>23875</v>
      </c>
      <c r="U102" s="75">
        <v>35535</v>
      </c>
      <c r="V102" s="75">
        <v>278</v>
      </c>
      <c r="W102" s="75">
        <v>366</v>
      </c>
      <c r="X102" s="75">
        <f t="shared" si="47"/>
        <v>59688</v>
      </c>
    </row>
    <row r="103" spans="2:24" x14ac:dyDescent="0.15">
      <c r="B103" s="60"/>
      <c r="C103" s="60"/>
      <c r="D103" s="70"/>
      <c r="E103" s="70"/>
      <c r="F103" s="71"/>
      <c r="G103" s="71"/>
      <c r="H103" s="71"/>
      <c r="I103" s="71"/>
      <c r="J103" s="71"/>
      <c r="K103" s="71"/>
      <c r="L103" s="71"/>
      <c r="P103" s="61"/>
      <c r="Q103" s="61"/>
      <c r="R103" s="5"/>
      <c r="S103" s="5"/>
      <c r="T103" s="5"/>
      <c r="U103" s="5"/>
    </row>
  </sheetData>
  <mergeCells count="183"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</mergeCells>
  <phoneticPr fontId="2"/>
  <printOptions horizontalCentered="1" verticalCentered="1"/>
  <pageMargins left="0" right="0" top="0.19685039370078741" bottom="0.19685039370078741" header="0" footer="0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/>
  </sheetViews>
  <sheetFormatPr defaultRowHeight="11.25" x14ac:dyDescent="0.15"/>
  <cols>
    <col min="1" max="1" width="0.25" style="61" hidden="1" customWidth="1"/>
    <col min="2" max="2" width="2.75" style="61" customWidth="1"/>
    <col min="3" max="3" width="3.125" style="61" customWidth="1"/>
    <col min="4" max="4" width="3.125" style="76" customWidth="1"/>
    <col min="5" max="5" width="6.625" style="76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61" customWidth="1"/>
    <col min="15" max="15" width="3.125" style="61" customWidth="1"/>
    <col min="16" max="16" width="3.125" style="76" customWidth="1"/>
    <col min="17" max="17" width="6.625" style="76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218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58" t="s">
        <v>2</v>
      </c>
      <c r="G4" s="159"/>
      <c r="H4" s="160"/>
      <c r="I4" s="161" t="s">
        <v>3</v>
      </c>
      <c r="J4" s="162" t="s">
        <v>4</v>
      </c>
      <c r="K4" s="158" t="s">
        <v>5</v>
      </c>
      <c r="L4" s="163"/>
      <c r="M4" s="17"/>
      <c r="N4" s="115" t="s">
        <v>6</v>
      </c>
      <c r="O4" s="134" t="s">
        <v>7</v>
      </c>
      <c r="P4" s="154" t="s">
        <v>6</v>
      </c>
      <c r="Q4" s="155"/>
      <c r="R4" s="18">
        <v>111295</v>
      </c>
      <c r="S4" s="19">
        <v>4</v>
      </c>
      <c r="T4" s="20">
        <f t="shared" ref="T4:T15" si="0">SUM(R4:S4)</f>
        <v>111299</v>
      </c>
      <c r="U4" s="21">
        <v>384195</v>
      </c>
      <c r="V4" s="21">
        <v>2225</v>
      </c>
      <c r="W4" s="18">
        <v>2628</v>
      </c>
      <c r="X4" s="20">
        <f t="shared" ref="X4:X77" si="1">SUM(T4:V4)</f>
        <v>497719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61"/>
      <c r="J5" s="162"/>
      <c r="K5" s="26" t="s">
        <v>11</v>
      </c>
      <c r="L5" s="29"/>
      <c r="M5" s="17"/>
      <c r="N5" s="116"/>
      <c r="O5" s="131"/>
      <c r="P5" s="136" t="s">
        <v>12</v>
      </c>
      <c r="Q5" s="80" t="s">
        <v>13</v>
      </c>
      <c r="R5" s="31">
        <v>63130</v>
      </c>
      <c r="S5" s="32">
        <v>5</v>
      </c>
      <c r="T5" s="33">
        <f t="shared" si="0"/>
        <v>63135</v>
      </c>
      <c r="U5" s="34">
        <v>170327</v>
      </c>
      <c r="V5" s="34">
        <v>1150</v>
      </c>
      <c r="W5" s="31">
        <v>1066</v>
      </c>
      <c r="X5" s="33">
        <f t="shared" si="1"/>
        <v>234612</v>
      </c>
    </row>
    <row r="6" spans="1:24" s="22" customFormat="1" ht="7.5" customHeight="1" x14ac:dyDescent="0.15">
      <c r="A6" s="13"/>
      <c r="B6" s="115" t="s">
        <v>14</v>
      </c>
      <c r="C6" s="118" t="s">
        <v>15</v>
      </c>
      <c r="D6" s="119"/>
      <c r="E6" s="120"/>
      <c r="F6" s="18">
        <v>91863</v>
      </c>
      <c r="G6" s="19">
        <v>9</v>
      </c>
      <c r="H6" s="20">
        <f t="shared" ref="H6:H51" si="2">SUM(F6:G6)</f>
        <v>91872</v>
      </c>
      <c r="I6" s="21">
        <v>407365</v>
      </c>
      <c r="J6" s="21">
        <v>3625</v>
      </c>
      <c r="K6" s="18">
        <v>11450</v>
      </c>
      <c r="L6" s="20">
        <f t="shared" ref="L6:L51" si="3">SUM(H6:J6)</f>
        <v>502862</v>
      </c>
      <c r="M6" s="17"/>
      <c r="N6" s="116"/>
      <c r="O6" s="131"/>
      <c r="P6" s="142"/>
      <c r="Q6" s="81" t="s">
        <v>16</v>
      </c>
      <c r="R6" s="31">
        <v>31699</v>
      </c>
      <c r="S6" s="32">
        <v>2</v>
      </c>
      <c r="T6" s="33">
        <f t="shared" si="0"/>
        <v>31701</v>
      </c>
      <c r="U6" s="34">
        <v>78601</v>
      </c>
      <c r="V6" s="34">
        <v>349</v>
      </c>
      <c r="W6" s="31">
        <v>508</v>
      </c>
      <c r="X6" s="33">
        <f t="shared" si="1"/>
        <v>110651</v>
      </c>
    </row>
    <row r="7" spans="1:24" s="22" customFormat="1" ht="7.5" customHeight="1" x14ac:dyDescent="0.15">
      <c r="A7" s="13"/>
      <c r="B7" s="116"/>
      <c r="C7" s="121" t="s">
        <v>17</v>
      </c>
      <c r="D7" s="122"/>
      <c r="E7" s="123"/>
      <c r="F7" s="31">
        <v>28608</v>
      </c>
      <c r="G7" s="32">
        <v>2</v>
      </c>
      <c r="H7" s="33">
        <f t="shared" si="2"/>
        <v>28610</v>
      </c>
      <c r="I7" s="34">
        <v>96955</v>
      </c>
      <c r="J7" s="34">
        <v>530</v>
      </c>
      <c r="K7" s="31">
        <v>1096</v>
      </c>
      <c r="L7" s="33">
        <f t="shared" si="3"/>
        <v>126095</v>
      </c>
      <c r="M7" s="17"/>
      <c r="N7" s="116"/>
      <c r="O7" s="132"/>
      <c r="P7" s="143"/>
      <c r="Q7" s="81" t="s">
        <v>10</v>
      </c>
      <c r="R7" s="31">
        <f>SUM(R5:R6)</f>
        <v>94829</v>
      </c>
      <c r="S7" s="32">
        <f>SUM(S5:S6)</f>
        <v>7</v>
      </c>
      <c r="T7" s="33">
        <f t="shared" si="0"/>
        <v>94836</v>
      </c>
      <c r="U7" s="34">
        <f t="shared" ref="U7:W7" si="4">SUM(U5:U6)</f>
        <v>248928</v>
      </c>
      <c r="V7" s="34">
        <f t="shared" si="4"/>
        <v>1499</v>
      </c>
      <c r="W7" s="31">
        <f t="shared" si="4"/>
        <v>1574</v>
      </c>
      <c r="X7" s="33">
        <f t="shared" si="1"/>
        <v>345263</v>
      </c>
    </row>
    <row r="8" spans="1:24" s="22" customFormat="1" ht="7.5" customHeight="1" x14ac:dyDescent="0.15">
      <c r="A8" s="13"/>
      <c r="B8" s="116"/>
      <c r="C8" s="121" t="s">
        <v>18</v>
      </c>
      <c r="D8" s="122"/>
      <c r="E8" s="123"/>
      <c r="F8" s="31">
        <v>41662</v>
      </c>
      <c r="G8" s="32">
        <v>4</v>
      </c>
      <c r="H8" s="33">
        <f t="shared" si="2"/>
        <v>41666</v>
      </c>
      <c r="I8" s="34">
        <v>123858</v>
      </c>
      <c r="J8" s="34">
        <v>855</v>
      </c>
      <c r="K8" s="31">
        <v>1695</v>
      </c>
      <c r="L8" s="33">
        <f t="shared" si="3"/>
        <v>166379</v>
      </c>
      <c r="M8" s="17"/>
      <c r="N8" s="116"/>
      <c r="O8" s="156" t="s">
        <v>19</v>
      </c>
      <c r="P8" s="125"/>
      <c r="Q8" s="126"/>
      <c r="R8" s="31">
        <v>84041</v>
      </c>
      <c r="S8" s="32">
        <v>9</v>
      </c>
      <c r="T8" s="33">
        <f t="shared" si="0"/>
        <v>84050</v>
      </c>
      <c r="U8" s="34">
        <v>291068</v>
      </c>
      <c r="V8" s="34">
        <v>1283</v>
      </c>
      <c r="W8" s="31">
        <v>2058</v>
      </c>
      <c r="X8" s="33">
        <f t="shared" si="1"/>
        <v>376401</v>
      </c>
    </row>
    <row r="9" spans="1:24" s="22" customFormat="1" ht="7.5" customHeight="1" x14ac:dyDescent="0.15">
      <c r="A9" s="13"/>
      <c r="B9" s="116"/>
      <c r="C9" s="130" t="s">
        <v>20</v>
      </c>
      <c r="D9" s="124" t="s">
        <v>21</v>
      </c>
      <c r="E9" s="123"/>
      <c r="F9" s="31">
        <v>21956</v>
      </c>
      <c r="G9" s="32">
        <v>2</v>
      </c>
      <c r="H9" s="33">
        <f t="shared" si="2"/>
        <v>21958</v>
      </c>
      <c r="I9" s="34">
        <v>57031</v>
      </c>
      <c r="J9" s="34">
        <v>309</v>
      </c>
      <c r="K9" s="31">
        <v>566</v>
      </c>
      <c r="L9" s="33">
        <f t="shared" si="3"/>
        <v>79298</v>
      </c>
      <c r="M9" s="17"/>
      <c r="N9" s="116"/>
      <c r="O9" s="108" t="s">
        <v>22</v>
      </c>
      <c r="P9" s="125" t="s">
        <v>23</v>
      </c>
      <c r="Q9" s="126"/>
      <c r="R9" s="31">
        <v>54938</v>
      </c>
      <c r="S9" s="32">
        <v>5</v>
      </c>
      <c r="T9" s="33">
        <f t="shared" si="0"/>
        <v>54943</v>
      </c>
      <c r="U9" s="34">
        <v>152551</v>
      </c>
      <c r="V9" s="34">
        <v>800</v>
      </c>
      <c r="W9" s="31">
        <v>1071</v>
      </c>
      <c r="X9" s="33">
        <f t="shared" si="1"/>
        <v>208294</v>
      </c>
    </row>
    <row r="10" spans="1:24" s="22" customFormat="1" ht="7.5" customHeight="1" x14ac:dyDescent="0.15">
      <c r="A10" s="13"/>
      <c r="B10" s="116"/>
      <c r="C10" s="131"/>
      <c r="D10" s="125" t="s">
        <v>24</v>
      </c>
      <c r="E10" s="126"/>
      <c r="F10" s="31">
        <v>6292</v>
      </c>
      <c r="G10" s="32">
        <v>1</v>
      </c>
      <c r="H10" s="33">
        <f>SUM(F10:G10)</f>
        <v>6293</v>
      </c>
      <c r="I10" s="34">
        <v>37227</v>
      </c>
      <c r="J10" s="34">
        <v>184</v>
      </c>
      <c r="K10" s="31">
        <v>406</v>
      </c>
      <c r="L10" s="33">
        <f>SUM(H10:J10)</f>
        <v>43704</v>
      </c>
      <c r="M10" s="17"/>
      <c r="N10" s="116"/>
      <c r="O10" s="108"/>
      <c r="P10" s="125" t="s">
        <v>25</v>
      </c>
      <c r="Q10" s="126"/>
      <c r="R10" s="31">
        <v>28114</v>
      </c>
      <c r="S10" s="32">
        <v>10</v>
      </c>
      <c r="T10" s="33">
        <f t="shared" si="0"/>
        <v>28124</v>
      </c>
      <c r="U10" s="31">
        <v>128167</v>
      </c>
      <c r="V10" s="31">
        <v>764</v>
      </c>
      <c r="W10" s="31">
        <v>1585</v>
      </c>
      <c r="X10" s="33">
        <f t="shared" si="1"/>
        <v>157055</v>
      </c>
    </row>
    <row r="11" spans="1:24" s="22" customFormat="1" ht="7.5" customHeight="1" x14ac:dyDescent="0.15">
      <c r="A11" s="13"/>
      <c r="B11" s="116"/>
      <c r="C11" s="132"/>
      <c r="D11" s="125" t="s">
        <v>10</v>
      </c>
      <c r="E11" s="126"/>
      <c r="F11" s="31">
        <f>SUM(F9:F10)</f>
        <v>28248</v>
      </c>
      <c r="G11" s="32">
        <f>SUM(G9:G10)</f>
        <v>3</v>
      </c>
      <c r="H11" s="33">
        <f>SUM(F11:G11)</f>
        <v>28251</v>
      </c>
      <c r="I11" s="34">
        <f t="shared" ref="I11:K11" si="5">SUM(I9:I10)</f>
        <v>94258</v>
      </c>
      <c r="J11" s="34">
        <f t="shared" si="5"/>
        <v>493</v>
      </c>
      <c r="K11" s="31">
        <f t="shared" si="5"/>
        <v>972</v>
      </c>
      <c r="L11" s="33">
        <f>SUM(H11:J11)</f>
        <v>123002</v>
      </c>
      <c r="M11" s="17"/>
      <c r="N11" s="116"/>
      <c r="O11" s="108"/>
      <c r="P11" s="125" t="s">
        <v>10</v>
      </c>
      <c r="Q11" s="126"/>
      <c r="R11" s="31">
        <f>SUM(R9:R10)</f>
        <v>83052</v>
      </c>
      <c r="S11" s="32">
        <f>SUM(S9:S10)</f>
        <v>15</v>
      </c>
      <c r="T11" s="33">
        <f t="shared" si="0"/>
        <v>83067</v>
      </c>
      <c r="U11" s="34">
        <f t="shared" ref="U11:W11" si="6">SUM(U9:U10)</f>
        <v>280718</v>
      </c>
      <c r="V11" s="34">
        <f t="shared" si="6"/>
        <v>1564</v>
      </c>
      <c r="W11" s="31">
        <f t="shared" si="6"/>
        <v>2656</v>
      </c>
      <c r="X11" s="33">
        <f t="shared" si="1"/>
        <v>365349</v>
      </c>
    </row>
    <row r="12" spans="1:24" s="22" customFormat="1" ht="7.5" customHeight="1" x14ac:dyDescent="0.15">
      <c r="A12" s="13"/>
      <c r="B12" s="116"/>
      <c r="C12" s="144" t="s">
        <v>26</v>
      </c>
      <c r="D12" s="124" t="s">
        <v>27</v>
      </c>
      <c r="E12" s="123"/>
      <c r="F12" s="31">
        <v>16130</v>
      </c>
      <c r="G12" s="32">
        <v>1</v>
      </c>
      <c r="H12" s="33">
        <f t="shared" si="2"/>
        <v>16131</v>
      </c>
      <c r="I12" s="34">
        <v>58781</v>
      </c>
      <c r="J12" s="34">
        <v>296</v>
      </c>
      <c r="K12" s="31">
        <v>622</v>
      </c>
      <c r="L12" s="33">
        <f t="shared" si="3"/>
        <v>75208</v>
      </c>
      <c r="M12" s="17"/>
      <c r="N12" s="116"/>
      <c r="O12" s="108" t="s">
        <v>28</v>
      </c>
      <c r="P12" s="125" t="s">
        <v>29</v>
      </c>
      <c r="Q12" s="126"/>
      <c r="R12" s="31">
        <v>151567</v>
      </c>
      <c r="S12" s="32">
        <v>30</v>
      </c>
      <c r="T12" s="33">
        <f t="shared" si="0"/>
        <v>151597</v>
      </c>
      <c r="U12" s="34">
        <v>294236</v>
      </c>
      <c r="V12" s="34">
        <v>2065</v>
      </c>
      <c r="W12" s="31">
        <v>2570</v>
      </c>
      <c r="X12" s="33">
        <f t="shared" si="1"/>
        <v>447898</v>
      </c>
    </row>
    <row r="13" spans="1:24" s="22" customFormat="1" ht="7.5" customHeight="1" x14ac:dyDescent="0.15">
      <c r="A13" s="13"/>
      <c r="B13" s="116"/>
      <c r="C13" s="164"/>
      <c r="D13" s="124" t="s">
        <v>30</v>
      </c>
      <c r="E13" s="123"/>
      <c r="F13" s="31">
        <v>5655</v>
      </c>
      <c r="G13" s="32">
        <v>0</v>
      </c>
      <c r="H13" s="33">
        <f t="shared" si="2"/>
        <v>5655</v>
      </c>
      <c r="I13" s="34">
        <v>10364</v>
      </c>
      <c r="J13" s="34">
        <v>76</v>
      </c>
      <c r="K13" s="31">
        <v>132</v>
      </c>
      <c r="L13" s="33">
        <f t="shared" si="3"/>
        <v>16095</v>
      </c>
      <c r="M13" s="17"/>
      <c r="N13" s="116"/>
      <c r="O13" s="108"/>
      <c r="P13" s="133" t="s">
        <v>31</v>
      </c>
      <c r="Q13" s="81" t="s">
        <v>32</v>
      </c>
      <c r="R13" s="38">
        <v>125735</v>
      </c>
      <c r="S13" s="39">
        <v>21</v>
      </c>
      <c r="T13" s="33">
        <f t="shared" si="0"/>
        <v>125756</v>
      </c>
      <c r="U13" s="40">
        <v>245149</v>
      </c>
      <c r="V13" s="40">
        <v>1697</v>
      </c>
      <c r="W13" s="38">
        <v>2331</v>
      </c>
      <c r="X13" s="33">
        <f t="shared" si="1"/>
        <v>372602</v>
      </c>
    </row>
    <row r="14" spans="1:24" s="22" customFormat="1" ht="7.5" customHeight="1" x14ac:dyDescent="0.15">
      <c r="A14" s="13"/>
      <c r="B14" s="116"/>
      <c r="C14" s="165"/>
      <c r="D14" s="125" t="s">
        <v>10</v>
      </c>
      <c r="E14" s="126"/>
      <c r="F14" s="31">
        <f>SUM(F12:F13)</f>
        <v>21785</v>
      </c>
      <c r="G14" s="32">
        <f>SUM(G12:G13)</f>
        <v>1</v>
      </c>
      <c r="H14" s="33">
        <f t="shared" si="2"/>
        <v>21786</v>
      </c>
      <c r="I14" s="34">
        <f t="shared" ref="I14:K14" si="7">SUM(I12:I13)</f>
        <v>69145</v>
      </c>
      <c r="J14" s="34">
        <f t="shared" si="7"/>
        <v>372</v>
      </c>
      <c r="K14" s="31">
        <f t="shared" si="7"/>
        <v>754</v>
      </c>
      <c r="L14" s="33">
        <f t="shared" si="3"/>
        <v>91303</v>
      </c>
      <c r="M14" s="17"/>
      <c r="N14" s="116"/>
      <c r="O14" s="108"/>
      <c r="P14" s="153"/>
      <c r="Q14" s="81" t="s">
        <v>33</v>
      </c>
      <c r="R14" s="38">
        <v>25807</v>
      </c>
      <c r="S14" s="39">
        <v>7</v>
      </c>
      <c r="T14" s="33">
        <f t="shared" si="0"/>
        <v>25814</v>
      </c>
      <c r="U14" s="40">
        <v>58500</v>
      </c>
      <c r="V14" s="40">
        <v>375</v>
      </c>
      <c r="W14" s="38">
        <v>518</v>
      </c>
      <c r="X14" s="33">
        <f t="shared" si="1"/>
        <v>84689</v>
      </c>
    </row>
    <row r="15" spans="1:24" s="22" customFormat="1" ht="7.5" customHeight="1" x14ac:dyDescent="0.15">
      <c r="A15" s="13"/>
      <c r="B15" s="116"/>
      <c r="C15" s="121" t="s">
        <v>34</v>
      </c>
      <c r="D15" s="122"/>
      <c r="E15" s="123"/>
      <c r="F15" s="31">
        <v>26798</v>
      </c>
      <c r="G15" s="32">
        <v>3</v>
      </c>
      <c r="H15" s="33">
        <f t="shared" si="2"/>
        <v>26801</v>
      </c>
      <c r="I15" s="34">
        <v>79639</v>
      </c>
      <c r="J15" s="34">
        <v>406</v>
      </c>
      <c r="K15" s="31">
        <v>935</v>
      </c>
      <c r="L15" s="33">
        <f t="shared" si="3"/>
        <v>106846</v>
      </c>
      <c r="M15" s="17"/>
      <c r="N15" s="116"/>
      <c r="O15" s="108"/>
      <c r="P15" s="153"/>
      <c r="Q15" s="81" t="s">
        <v>10</v>
      </c>
      <c r="R15" s="31">
        <f>SUM(R13:R14)</f>
        <v>151542</v>
      </c>
      <c r="S15" s="32">
        <f>SUM(S13:S14)</f>
        <v>28</v>
      </c>
      <c r="T15" s="33">
        <f t="shared" si="0"/>
        <v>151570</v>
      </c>
      <c r="U15" s="34">
        <f>SUM(U13:U14)</f>
        <v>303649</v>
      </c>
      <c r="V15" s="34">
        <f t="shared" ref="V15:W15" si="8">SUM(V13:V14)</f>
        <v>2072</v>
      </c>
      <c r="W15" s="31">
        <f t="shared" si="8"/>
        <v>2849</v>
      </c>
      <c r="X15" s="33">
        <f t="shared" si="1"/>
        <v>457291</v>
      </c>
    </row>
    <row r="16" spans="1:24" s="22" customFormat="1" ht="7.5" customHeight="1" x14ac:dyDescent="0.15">
      <c r="A16" s="13"/>
      <c r="B16" s="116"/>
      <c r="C16" s="144" t="s">
        <v>35</v>
      </c>
      <c r="D16" s="124" t="s">
        <v>36</v>
      </c>
      <c r="E16" s="123"/>
      <c r="F16" s="31">
        <v>22117</v>
      </c>
      <c r="G16" s="32">
        <v>3</v>
      </c>
      <c r="H16" s="33">
        <f t="shared" si="2"/>
        <v>22120</v>
      </c>
      <c r="I16" s="34">
        <v>59419</v>
      </c>
      <c r="J16" s="34">
        <v>381</v>
      </c>
      <c r="K16" s="31">
        <v>643</v>
      </c>
      <c r="L16" s="33">
        <f t="shared" si="3"/>
        <v>81920</v>
      </c>
      <c r="M16" s="17"/>
      <c r="N16" s="117"/>
      <c r="O16" s="112" t="s">
        <v>37</v>
      </c>
      <c r="P16" s="113"/>
      <c r="Q16" s="114"/>
      <c r="R16" s="41">
        <f>SUM(R4,R11:R12,R15,R7:R8)</f>
        <v>676326</v>
      </c>
      <c r="S16" s="42">
        <f>SUM(S4,S11:S12,S15,S7:S8)</f>
        <v>93</v>
      </c>
      <c r="T16" s="43">
        <f t="shared" ref="T16" si="9">SUM(R16:S16)</f>
        <v>676419</v>
      </c>
      <c r="U16" s="41">
        <f t="shared" ref="U16:W16" si="10">SUM(U4,U11:U12,U15,U7:U8)</f>
        <v>1802794</v>
      </c>
      <c r="V16" s="41">
        <f t="shared" si="10"/>
        <v>10708</v>
      </c>
      <c r="W16" s="41">
        <f t="shared" si="10"/>
        <v>14335</v>
      </c>
      <c r="X16" s="43">
        <f t="shared" ref="X16" si="11">SUM(T16:V16)</f>
        <v>2489921</v>
      </c>
    </row>
    <row r="17" spans="1:24" s="22" customFormat="1" ht="7.5" customHeight="1" x14ac:dyDescent="0.15">
      <c r="A17" s="13"/>
      <c r="B17" s="116"/>
      <c r="C17" s="164"/>
      <c r="D17" s="124" t="s">
        <v>30</v>
      </c>
      <c r="E17" s="123"/>
      <c r="F17" s="31">
        <v>2832</v>
      </c>
      <c r="G17" s="32">
        <v>0</v>
      </c>
      <c r="H17" s="33">
        <f t="shared" si="2"/>
        <v>2832</v>
      </c>
      <c r="I17" s="34">
        <v>4314</v>
      </c>
      <c r="J17" s="34">
        <v>39</v>
      </c>
      <c r="K17" s="31">
        <v>52</v>
      </c>
      <c r="L17" s="33">
        <f t="shared" si="3"/>
        <v>7185</v>
      </c>
      <c r="M17" s="17"/>
      <c r="N17" s="115" t="s">
        <v>38</v>
      </c>
      <c r="O17" s="118" t="s">
        <v>39</v>
      </c>
      <c r="P17" s="119"/>
      <c r="Q17" s="120"/>
      <c r="R17" s="31">
        <v>78771</v>
      </c>
      <c r="S17" s="32">
        <v>4</v>
      </c>
      <c r="T17" s="33">
        <f t="shared" ref="T17:T88" si="12">SUM(R17:S17)</f>
        <v>78775</v>
      </c>
      <c r="U17" s="34">
        <v>210933</v>
      </c>
      <c r="V17" s="34">
        <v>1178</v>
      </c>
      <c r="W17" s="31">
        <v>1394</v>
      </c>
      <c r="X17" s="33">
        <f t="shared" si="1"/>
        <v>290886</v>
      </c>
    </row>
    <row r="18" spans="1:24" s="22" customFormat="1" ht="7.5" customHeight="1" x14ac:dyDescent="0.15">
      <c r="A18" s="13"/>
      <c r="B18" s="116"/>
      <c r="C18" s="165"/>
      <c r="D18" s="125" t="s">
        <v>10</v>
      </c>
      <c r="E18" s="126"/>
      <c r="F18" s="31">
        <f>SUM(F16:F17)</f>
        <v>24949</v>
      </c>
      <c r="G18" s="32">
        <f>SUM(G16:G17)</f>
        <v>3</v>
      </c>
      <c r="H18" s="33">
        <f t="shared" si="2"/>
        <v>24952</v>
      </c>
      <c r="I18" s="34">
        <f t="shared" ref="I18:K18" si="13">SUM(I16:I17)</f>
        <v>63733</v>
      </c>
      <c r="J18" s="34">
        <f t="shared" si="13"/>
        <v>420</v>
      </c>
      <c r="K18" s="31">
        <f t="shared" si="13"/>
        <v>695</v>
      </c>
      <c r="L18" s="33">
        <f t="shared" si="3"/>
        <v>89105</v>
      </c>
      <c r="M18" s="17"/>
      <c r="N18" s="116"/>
      <c r="O18" s="130" t="s">
        <v>40</v>
      </c>
      <c r="P18" s="124" t="s">
        <v>41</v>
      </c>
      <c r="Q18" s="123"/>
      <c r="R18" s="31">
        <v>149492</v>
      </c>
      <c r="S18" s="32">
        <v>28</v>
      </c>
      <c r="T18" s="33">
        <f t="shared" si="12"/>
        <v>149520</v>
      </c>
      <c r="U18" s="34">
        <v>472924</v>
      </c>
      <c r="V18" s="34">
        <v>2469</v>
      </c>
      <c r="W18" s="31">
        <v>3896</v>
      </c>
      <c r="X18" s="33">
        <f t="shared" si="1"/>
        <v>624913</v>
      </c>
    </row>
    <row r="19" spans="1:24" s="22" customFormat="1" ht="7.5" customHeight="1" x14ac:dyDescent="0.15">
      <c r="A19" s="13"/>
      <c r="B19" s="117"/>
      <c r="C19" s="112" t="s">
        <v>37</v>
      </c>
      <c r="D19" s="113"/>
      <c r="E19" s="114"/>
      <c r="F19" s="41">
        <f>SUM(F6:F8,F11,F14:F15,F18)</f>
        <v>263913</v>
      </c>
      <c r="G19" s="44">
        <f>SUM(G6:G8,G11,G14:G15,G18)</f>
        <v>25</v>
      </c>
      <c r="H19" s="43">
        <f t="shared" si="2"/>
        <v>263938</v>
      </c>
      <c r="I19" s="45">
        <f t="shared" ref="I19:K19" si="14">SUM(I6:I8,I11,I14:I15,I18)</f>
        <v>934953</v>
      </c>
      <c r="J19" s="45">
        <f t="shared" si="14"/>
        <v>6701</v>
      </c>
      <c r="K19" s="41">
        <f t="shared" si="14"/>
        <v>17597</v>
      </c>
      <c r="L19" s="43">
        <f t="shared" si="3"/>
        <v>1205592</v>
      </c>
      <c r="M19" s="17"/>
      <c r="N19" s="116"/>
      <c r="O19" s="131"/>
      <c r="P19" s="124" t="s">
        <v>42</v>
      </c>
      <c r="Q19" s="123"/>
      <c r="R19" s="31">
        <v>22481</v>
      </c>
      <c r="S19" s="32">
        <v>6</v>
      </c>
      <c r="T19" s="33">
        <f t="shared" si="12"/>
        <v>22487</v>
      </c>
      <c r="U19" s="34">
        <v>39455</v>
      </c>
      <c r="V19" s="34">
        <v>298</v>
      </c>
      <c r="W19" s="31">
        <v>284</v>
      </c>
      <c r="X19" s="33">
        <f t="shared" si="1"/>
        <v>62240</v>
      </c>
    </row>
    <row r="20" spans="1:24" s="22" customFormat="1" ht="7.5" customHeight="1" x14ac:dyDescent="0.15">
      <c r="A20" s="13"/>
      <c r="B20" s="115" t="s">
        <v>43</v>
      </c>
      <c r="C20" s="134" t="s">
        <v>44</v>
      </c>
      <c r="D20" s="133" t="s">
        <v>45</v>
      </c>
      <c r="E20" s="81" t="s">
        <v>46</v>
      </c>
      <c r="F20" s="31">
        <v>65941</v>
      </c>
      <c r="G20" s="32">
        <v>3</v>
      </c>
      <c r="H20" s="33">
        <f t="shared" si="2"/>
        <v>65944</v>
      </c>
      <c r="I20" s="34">
        <v>161418</v>
      </c>
      <c r="J20" s="34">
        <v>1231</v>
      </c>
      <c r="K20" s="31">
        <v>1376</v>
      </c>
      <c r="L20" s="33">
        <f t="shared" si="3"/>
        <v>228593</v>
      </c>
      <c r="M20" s="17"/>
      <c r="N20" s="116"/>
      <c r="O20" s="132"/>
      <c r="P20" s="124" t="s">
        <v>10</v>
      </c>
      <c r="Q20" s="123"/>
      <c r="R20" s="31">
        <f>SUM(R18:R19)</f>
        <v>171973</v>
      </c>
      <c r="S20" s="32">
        <f>SUM(S18:S19)</f>
        <v>34</v>
      </c>
      <c r="T20" s="33">
        <f t="shared" si="12"/>
        <v>172007</v>
      </c>
      <c r="U20" s="34">
        <f t="shared" ref="U20:W20" si="15">SUM(U18:U19)</f>
        <v>512379</v>
      </c>
      <c r="V20" s="34">
        <f t="shared" si="15"/>
        <v>2767</v>
      </c>
      <c r="W20" s="31">
        <f t="shared" si="15"/>
        <v>4180</v>
      </c>
      <c r="X20" s="33">
        <f t="shared" si="1"/>
        <v>687153</v>
      </c>
    </row>
    <row r="21" spans="1:24" s="22" customFormat="1" ht="7.5" customHeight="1" x14ac:dyDescent="0.15">
      <c r="A21" s="13"/>
      <c r="B21" s="116"/>
      <c r="C21" s="131"/>
      <c r="D21" s="153"/>
      <c r="E21" s="81" t="s">
        <v>47</v>
      </c>
      <c r="F21" s="31">
        <v>17472</v>
      </c>
      <c r="G21" s="32">
        <v>0</v>
      </c>
      <c r="H21" s="33">
        <f t="shared" si="2"/>
        <v>17472</v>
      </c>
      <c r="I21" s="34">
        <v>45031</v>
      </c>
      <c r="J21" s="34">
        <v>316</v>
      </c>
      <c r="K21" s="31">
        <v>325</v>
      </c>
      <c r="L21" s="33">
        <f t="shared" si="3"/>
        <v>62819</v>
      </c>
      <c r="M21" s="17"/>
      <c r="N21" s="116"/>
      <c r="O21" s="130" t="s">
        <v>48</v>
      </c>
      <c r="P21" s="124" t="s">
        <v>49</v>
      </c>
      <c r="Q21" s="123"/>
      <c r="R21" s="31">
        <v>75545</v>
      </c>
      <c r="S21" s="32">
        <v>16</v>
      </c>
      <c r="T21" s="33">
        <f t="shared" si="12"/>
        <v>75561</v>
      </c>
      <c r="U21" s="34">
        <v>267327</v>
      </c>
      <c r="V21" s="34">
        <v>1267</v>
      </c>
      <c r="W21" s="31">
        <v>2294</v>
      </c>
      <c r="X21" s="33">
        <f t="shared" si="1"/>
        <v>344155</v>
      </c>
    </row>
    <row r="22" spans="1:24" s="22" customFormat="1" ht="7.5" customHeight="1" x14ac:dyDescent="0.15">
      <c r="A22" s="13"/>
      <c r="B22" s="116"/>
      <c r="C22" s="131"/>
      <c r="D22" s="153"/>
      <c r="E22" s="81" t="s">
        <v>10</v>
      </c>
      <c r="F22" s="31">
        <f>SUM(F20:F21)</f>
        <v>83413</v>
      </c>
      <c r="G22" s="32">
        <f>SUM(G20:G21)</f>
        <v>3</v>
      </c>
      <c r="H22" s="33">
        <f t="shared" si="2"/>
        <v>83416</v>
      </c>
      <c r="I22" s="34">
        <f t="shared" ref="I22:K22" si="16">SUM(I20:I21)</f>
        <v>206449</v>
      </c>
      <c r="J22" s="34">
        <f t="shared" si="16"/>
        <v>1547</v>
      </c>
      <c r="K22" s="31">
        <f t="shared" si="16"/>
        <v>1701</v>
      </c>
      <c r="L22" s="33">
        <f t="shared" si="3"/>
        <v>291412</v>
      </c>
      <c r="M22" s="17"/>
      <c r="N22" s="116"/>
      <c r="O22" s="131"/>
      <c r="P22" s="124" t="s">
        <v>50</v>
      </c>
      <c r="Q22" s="123"/>
      <c r="R22" s="38">
        <v>102185</v>
      </c>
      <c r="S22" s="39">
        <v>16</v>
      </c>
      <c r="T22" s="46">
        <f t="shared" si="12"/>
        <v>102201</v>
      </c>
      <c r="U22" s="40">
        <v>364521</v>
      </c>
      <c r="V22" s="40">
        <v>1354</v>
      </c>
      <c r="W22" s="38">
        <v>3175</v>
      </c>
      <c r="X22" s="46">
        <f t="shared" si="1"/>
        <v>468076</v>
      </c>
    </row>
    <row r="23" spans="1:24" s="22" customFormat="1" ht="7.5" customHeight="1" x14ac:dyDescent="0.15">
      <c r="A23" s="13"/>
      <c r="B23" s="116"/>
      <c r="C23" s="132"/>
      <c r="D23" s="124" t="s">
        <v>51</v>
      </c>
      <c r="E23" s="123"/>
      <c r="F23" s="31">
        <v>51020</v>
      </c>
      <c r="G23" s="32">
        <v>0</v>
      </c>
      <c r="H23" s="33">
        <f t="shared" si="2"/>
        <v>51020</v>
      </c>
      <c r="I23" s="34">
        <v>119302</v>
      </c>
      <c r="J23" s="34">
        <v>852</v>
      </c>
      <c r="K23" s="31">
        <v>914</v>
      </c>
      <c r="L23" s="33">
        <f t="shared" si="3"/>
        <v>171174</v>
      </c>
      <c r="M23" s="17"/>
      <c r="N23" s="116"/>
      <c r="O23" s="131"/>
      <c r="P23" s="136" t="s">
        <v>52</v>
      </c>
      <c r="Q23" s="81" t="s">
        <v>52</v>
      </c>
      <c r="R23" s="38">
        <v>17328</v>
      </c>
      <c r="S23" s="39">
        <v>1</v>
      </c>
      <c r="T23" s="46">
        <f t="shared" si="12"/>
        <v>17329</v>
      </c>
      <c r="U23" s="40">
        <v>60470</v>
      </c>
      <c r="V23" s="40">
        <v>346</v>
      </c>
      <c r="W23" s="38">
        <v>724</v>
      </c>
      <c r="X23" s="46">
        <f t="shared" si="1"/>
        <v>78145</v>
      </c>
    </row>
    <row r="24" spans="1:24" s="22" customFormat="1" ht="7.5" customHeight="1" x14ac:dyDescent="0.15">
      <c r="A24" s="13"/>
      <c r="B24" s="116"/>
      <c r="C24" s="108" t="s">
        <v>53</v>
      </c>
      <c r="D24" s="145" t="s">
        <v>54</v>
      </c>
      <c r="E24" s="146"/>
      <c r="F24" s="31">
        <v>76235</v>
      </c>
      <c r="G24" s="32">
        <v>8</v>
      </c>
      <c r="H24" s="33">
        <f t="shared" si="2"/>
        <v>76243</v>
      </c>
      <c r="I24" s="34">
        <v>147899</v>
      </c>
      <c r="J24" s="34">
        <v>1012</v>
      </c>
      <c r="K24" s="31">
        <v>1175</v>
      </c>
      <c r="L24" s="33">
        <f t="shared" si="3"/>
        <v>225154</v>
      </c>
      <c r="M24" s="17"/>
      <c r="N24" s="116"/>
      <c r="O24" s="131"/>
      <c r="P24" s="142"/>
      <c r="Q24" s="81" t="s">
        <v>55</v>
      </c>
      <c r="R24" s="38">
        <v>36803</v>
      </c>
      <c r="S24" s="39">
        <v>4</v>
      </c>
      <c r="T24" s="46">
        <f t="shared" si="12"/>
        <v>36807</v>
      </c>
      <c r="U24" s="40">
        <v>91769</v>
      </c>
      <c r="V24" s="40">
        <v>583</v>
      </c>
      <c r="W24" s="38">
        <v>729</v>
      </c>
      <c r="X24" s="46">
        <f t="shared" si="1"/>
        <v>129159</v>
      </c>
    </row>
    <row r="25" spans="1:24" s="22" customFormat="1" ht="7.5" customHeight="1" x14ac:dyDescent="0.15">
      <c r="A25" s="13"/>
      <c r="B25" s="116"/>
      <c r="C25" s="108"/>
      <c r="D25" s="124" t="s">
        <v>56</v>
      </c>
      <c r="E25" s="123"/>
      <c r="F25" s="31">
        <v>30939</v>
      </c>
      <c r="G25" s="32">
        <v>1</v>
      </c>
      <c r="H25" s="33">
        <f t="shared" si="2"/>
        <v>30940</v>
      </c>
      <c r="I25" s="34">
        <v>98092</v>
      </c>
      <c r="J25" s="34">
        <v>582</v>
      </c>
      <c r="K25" s="31">
        <v>1106</v>
      </c>
      <c r="L25" s="33">
        <f t="shared" si="3"/>
        <v>129614</v>
      </c>
      <c r="M25" s="17"/>
      <c r="N25" s="116"/>
      <c r="O25" s="131"/>
      <c r="P25" s="142"/>
      <c r="Q25" s="81" t="s">
        <v>57</v>
      </c>
      <c r="R25" s="38">
        <v>42551</v>
      </c>
      <c r="S25" s="32">
        <v>10</v>
      </c>
      <c r="T25" s="33">
        <f t="shared" si="12"/>
        <v>42561</v>
      </c>
      <c r="U25" s="34">
        <v>142791</v>
      </c>
      <c r="V25" s="34">
        <v>725</v>
      </c>
      <c r="W25" s="31">
        <v>1098</v>
      </c>
      <c r="X25" s="33">
        <f t="shared" si="1"/>
        <v>186077</v>
      </c>
    </row>
    <row r="26" spans="1:24" s="22" customFormat="1" ht="7.5" customHeight="1" x14ac:dyDescent="0.15">
      <c r="A26" s="13"/>
      <c r="B26" s="116"/>
      <c r="C26" s="108"/>
      <c r="D26" s="124" t="s">
        <v>58</v>
      </c>
      <c r="E26" s="123"/>
      <c r="F26" s="31">
        <v>35354</v>
      </c>
      <c r="G26" s="32">
        <v>1</v>
      </c>
      <c r="H26" s="33">
        <f t="shared" si="2"/>
        <v>35355</v>
      </c>
      <c r="I26" s="34">
        <v>73078</v>
      </c>
      <c r="J26" s="34">
        <v>374</v>
      </c>
      <c r="K26" s="31">
        <v>447</v>
      </c>
      <c r="L26" s="33">
        <f t="shared" si="3"/>
        <v>108807</v>
      </c>
      <c r="M26" s="17"/>
      <c r="N26" s="116"/>
      <c r="O26" s="132"/>
      <c r="P26" s="143"/>
      <c r="Q26" s="81" t="s">
        <v>10</v>
      </c>
      <c r="R26" s="31">
        <f>SUM(R23:R25)</f>
        <v>96682</v>
      </c>
      <c r="S26" s="32">
        <f>SUM(S23:S25)</f>
        <v>15</v>
      </c>
      <c r="T26" s="46">
        <f t="shared" si="12"/>
        <v>96697</v>
      </c>
      <c r="U26" s="34">
        <f t="shared" ref="U26:W26" si="17">SUM(U23:U25)</f>
        <v>295030</v>
      </c>
      <c r="V26" s="34">
        <f t="shared" si="17"/>
        <v>1654</v>
      </c>
      <c r="W26" s="31">
        <f t="shared" si="17"/>
        <v>2551</v>
      </c>
      <c r="X26" s="46">
        <f t="shared" si="1"/>
        <v>393381</v>
      </c>
    </row>
    <row r="27" spans="1:24" s="22" customFormat="1" ht="7.5" customHeight="1" x14ac:dyDescent="0.15">
      <c r="A27" s="13"/>
      <c r="B27" s="116"/>
      <c r="C27" s="108"/>
      <c r="D27" s="148" t="s">
        <v>10</v>
      </c>
      <c r="E27" s="149"/>
      <c r="F27" s="47">
        <f>SUM(F24:F26)</f>
        <v>142528</v>
      </c>
      <c r="G27" s="32">
        <f>SUM(G24:G26)</f>
        <v>10</v>
      </c>
      <c r="H27" s="33">
        <f t="shared" si="2"/>
        <v>142538</v>
      </c>
      <c r="I27" s="34">
        <f>SUM(I24:I26)</f>
        <v>319069</v>
      </c>
      <c r="J27" s="34">
        <f>SUM(J24:J26)</f>
        <v>1968</v>
      </c>
      <c r="K27" s="31">
        <f>SUM(K24:K26)</f>
        <v>2728</v>
      </c>
      <c r="L27" s="33">
        <f>SUM(H27:J27)</f>
        <v>463575</v>
      </c>
      <c r="M27" s="17"/>
      <c r="N27" s="116"/>
      <c r="O27" s="130" t="s">
        <v>59</v>
      </c>
      <c r="P27" s="124" t="s">
        <v>60</v>
      </c>
      <c r="Q27" s="123"/>
      <c r="R27" s="31">
        <v>129093</v>
      </c>
      <c r="S27" s="32">
        <v>29</v>
      </c>
      <c r="T27" s="33">
        <f t="shared" si="12"/>
        <v>129122</v>
      </c>
      <c r="U27" s="34">
        <v>498856</v>
      </c>
      <c r="V27" s="34">
        <v>3578</v>
      </c>
      <c r="W27" s="31">
        <v>10131</v>
      </c>
      <c r="X27" s="46">
        <f t="shared" si="1"/>
        <v>631556</v>
      </c>
    </row>
    <row r="28" spans="1:24" s="22" customFormat="1" ht="7.5" customHeight="1" x14ac:dyDescent="0.15">
      <c r="A28" s="13"/>
      <c r="B28" s="116"/>
      <c r="C28" s="130" t="s">
        <v>61</v>
      </c>
      <c r="D28" s="124" t="s">
        <v>62</v>
      </c>
      <c r="E28" s="123"/>
      <c r="F28" s="31">
        <v>123433</v>
      </c>
      <c r="G28" s="32">
        <v>9</v>
      </c>
      <c r="H28" s="33">
        <f t="shared" si="2"/>
        <v>123442</v>
      </c>
      <c r="I28" s="34">
        <v>325425</v>
      </c>
      <c r="J28" s="34">
        <v>2653</v>
      </c>
      <c r="K28" s="31">
        <v>2798</v>
      </c>
      <c r="L28" s="33">
        <f t="shared" si="3"/>
        <v>451520</v>
      </c>
      <c r="M28" s="17"/>
      <c r="N28" s="116"/>
      <c r="O28" s="131"/>
      <c r="P28" s="124" t="s">
        <v>63</v>
      </c>
      <c r="Q28" s="123"/>
      <c r="R28" s="31">
        <v>65760</v>
      </c>
      <c r="S28" s="32">
        <v>9</v>
      </c>
      <c r="T28" s="33">
        <f t="shared" si="12"/>
        <v>65769</v>
      </c>
      <c r="U28" s="34">
        <v>184581</v>
      </c>
      <c r="V28" s="34">
        <v>782</v>
      </c>
      <c r="W28" s="31">
        <v>1578</v>
      </c>
      <c r="X28" s="46">
        <f t="shared" si="1"/>
        <v>251132</v>
      </c>
    </row>
    <row r="29" spans="1:24" s="22" customFormat="1" ht="7.5" customHeight="1" x14ac:dyDescent="0.15">
      <c r="A29" s="13"/>
      <c r="B29" s="116"/>
      <c r="C29" s="131"/>
      <c r="D29" s="124" t="s">
        <v>64</v>
      </c>
      <c r="E29" s="123"/>
      <c r="F29" s="31">
        <v>33802</v>
      </c>
      <c r="G29" s="32">
        <v>3</v>
      </c>
      <c r="H29" s="33">
        <f t="shared" si="2"/>
        <v>33805</v>
      </c>
      <c r="I29" s="34">
        <v>154747</v>
      </c>
      <c r="J29" s="34">
        <v>951</v>
      </c>
      <c r="K29" s="31">
        <v>3172</v>
      </c>
      <c r="L29" s="33">
        <f t="shared" si="3"/>
        <v>189503</v>
      </c>
      <c r="M29" s="17"/>
      <c r="N29" s="116"/>
      <c r="O29" s="131"/>
      <c r="P29" s="136" t="s">
        <v>65</v>
      </c>
      <c r="Q29" s="81" t="s">
        <v>65</v>
      </c>
      <c r="R29" s="31">
        <v>46008</v>
      </c>
      <c r="S29" s="32">
        <v>10</v>
      </c>
      <c r="T29" s="33">
        <f t="shared" si="12"/>
        <v>46018</v>
      </c>
      <c r="U29" s="34">
        <v>164614</v>
      </c>
      <c r="V29" s="34">
        <v>819</v>
      </c>
      <c r="W29" s="31">
        <v>2055</v>
      </c>
      <c r="X29" s="46">
        <f t="shared" si="1"/>
        <v>211451</v>
      </c>
    </row>
    <row r="30" spans="1:24" s="22" customFormat="1" ht="7.5" customHeight="1" x14ac:dyDescent="0.15">
      <c r="A30" s="13"/>
      <c r="B30" s="116"/>
      <c r="C30" s="132"/>
      <c r="D30" s="124" t="s">
        <v>10</v>
      </c>
      <c r="E30" s="123"/>
      <c r="F30" s="47">
        <f>SUM(F28:F29)</f>
        <v>157235</v>
      </c>
      <c r="G30" s="32">
        <f>SUM(G28:G29)</f>
        <v>12</v>
      </c>
      <c r="H30" s="33">
        <f t="shared" si="2"/>
        <v>157247</v>
      </c>
      <c r="I30" s="31">
        <f>SUM(I28:I29)</f>
        <v>480172</v>
      </c>
      <c r="J30" s="31">
        <f>SUM(J28:J29)</f>
        <v>3604</v>
      </c>
      <c r="K30" s="31">
        <f>SUM(K28:K29)</f>
        <v>5970</v>
      </c>
      <c r="L30" s="33">
        <f t="shared" si="3"/>
        <v>641023</v>
      </c>
      <c r="M30" s="17"/>
      <c r="N30" s="116"/>
      <c r="O30" s="131"/>
      <c r="P30" s="142"/>
      <c r="Q30" s="81" t="s">
        <v>66</v>
      </c>
      <c r="R30" s="31">
        <v>23314</v>
      </c>
      <c r="S30" s="32">
        <v>6</v>
      </c>
      <c r="T30" s="33">
        <f t="shared" si="12"/>
        <v>23320</v>
      </c>
      <c r="U30" s="34">
        <v>91147</v>
      </c>
      <c r="V30" s="34">
        <v>373</v>
      </c>
      <c r="W30" s="31">
        <v>1160</v>
      </c>
      <c r="X30" s="46">
        <f t="shared" si="1"/>
        <v>114840</v>
      </c>
    </row>
    <row r="31" spans="1:24" s="22" customFormat="1" ht="7.5" customHeight="1" x14ac:dyDescent="0.15">
      <c r="A31" s="13"/>
      <c r="B31" s="116"/>
      <c r="C31" s="121" t="s">
        <v>67</v>
      </c>
      <c r="D31" s="122"/>
      <c r="E31" s="123"/>
      <c r="F31" s="31">
        <v>119805</v>
      </c>
      <c r="G31" s="32">
        <v>6</v>
      </c>
      <c r="H31" s="33">
        <f t="shared" si="2"/>
        <v>119811</v>
      </c>
      <c r="I31" s="34">
        <v>250605</v>
      </c>
      <c r="J31" s="34">
        <v>1953</v>
      </c>
      <c r="K31" s="31">
        <v>2043</v>
      </c>
      <c r="L31" s="33">
        <f t="shared" si="3"/>
        <v>372369</v>
      </c>
      <c r="M31" s="17"/>
      <c r="N31" s="116"/>
      <c r="O31" s="131"/>
      <c r="P31" s="142"/>
      <c r="Q31" s="81" t="s">
        <v>68</v>
      </c>
      <c r="R31" s="47">
        <v>25311</v>
      </c>
      <c r="S31" s="32">
        <v>11</v>
      </c>
      <c r="T31" s="33">
        <f t="shared" si="12"/>
        <v>25322</v>
      </c>
      <c r="U31" s="31">
        <v>82702</v>
      </c>
      <c r="V31" s="31">
        <v>449</v>
      </c>
      <c r="W31" s="31">
        <v>938</v>
      </c>
      <c r="X31" s="33">
        <f t="shared" si="1"/>
        <v>108473</v>
      </c>
    </row>
    <row r="32" spans="1:24" s="22" customFormat="1" ht="7.5" customHeight="1" x14ac:dyDescent="0.15">
      <c r="A32" s="13"/>
      <c r="B32" s="116"/>
      <c r="C32" s="130" t="s">
        <v>69</v>
      </c>
      <c r="D32" s="124" t="s">
        <v>70</v>
      </c>
      <c r="E32" s="123"/>
      <c r="F32" s="31">
        <v>91935</v>
      </c>
      <c r="G32" s="32">
        <v>8</v>
      </c>
      <c r="H32" s="33">
        <f t="shared" si="2"/>
        <v>91943</v>
      </c>
      <c r="I32" s="34">
        <v>212396</v>
      </c>
      <c r="J32" s="34">
        <v>1598</v>
      </c>
      <c r="K32" s="31">
        <v>1730</v>
      </c>
      <c r="L32" s="33">
        <f t="shared" si="3"/>
        <v>305937</v>
      </c>
      <c r="M32" s="17"/>
      <c r="N32" s="116"/>
      <c r="O32" s="131"/>
      <c r="P32" s="143"/>
      <c r="Q32" s="81" t="s">
        <v>10</v>
      </c>
      <c r="R32" s="31">
        <f>SUM(R29:R31)</f>
        <v>94633</v>
      </c>
      <c r="S32" s="32">
        <f>SUM(S29:S31)</f>
        <v>27</v>
      </c>
      <c r="T32" s="33">
        <f t="shared" si="12"/>
        <v>94660</v>
      </c>
      <c r="U32" s="34">
        <f t="shared" ref="U32:W32" si="18">SUM(U29:U31)</f>
        <v>338463</v>
      </c>
      <c r="V32" s="34">
        <f t="shared" si="18"/>
        <v>1641</v>
      </c>
      <c r="W32" s="31">
        <f t="shared" si="18"/>
        <v>4153</v>
      </c>
      <c r="X32" s="46">
        <f t="shared" si="1"/>
        <v>434764</v>
      </c>
    </row>
    <row r="33" spans="1:24" s="22" customFormat="1" ht="7.5" customHeight="1" x14ac:dyDescent="0.15">
      <c r="A33" s="48"/>
      <c r="B33" s="116"/>
      <c r="C33" s="132"/>
      <c r="D33" s="124" t="s">
        <v>71</v>
      </c>
      <c r="E33" s="123"/>
      <c r="F33" s="31">
        <v>32461</v>
      </c>
      <c r="G33" s="32">
        <v>2</v>
      </c>
      <c r="H33" s="33">
        <f t="shared" si="2"/>
        <v>32463</v>
      </c>
      <c r="I33" s="34">
        <v>75973</v>
      </c>
      <c r="J33" s="34">
        <v>719</v>
      </c>
      <c r="K33" s="31">
        <v>450</v>
      </c>
      <c r="L33" s="33">
        <f t="shared" si="3"/>
        <v>109155</v>
      </c>
      <c r="M33" s="17"/>
      <c r="N33" s="116"/>
      <c r="O33" s="131"/>
      <c r="P33" s="136" t="s">
        <v>72</v>
      </c>
      <c r="Q33" s="81" t="s">
        <v>73</v>
      </c>
      <c r="R33" s="31">
        <v>42178</v>
      </c>
      <c r="S33" s="32">
        <v>10</v>
      </c>
      <c r="T33" s="33">
        <f t="shared" si="12"/>
        <v>42188</v>
      </c>
      <c r="U33" s="34">
        <v>187430</v>
      </c>
      <c r="V33" s="34">
        <v>1035</v>
      </c>
      <c r="W33" s="31">
        <v>2681</v>
      </c>
      <c r="X33" s="46">
        <f t="shared" si="1"/>
        <v>230653</v>
      </c>
    </row>
    <row r="34" spans="1:24" s="22" customFormat="1" ht="7.5" customHeight="1" x14ac:dyDescent="0.15">
      <c r="A34" s="49"/>
      <c r="B34" s="116"/>
      <c r="C34" s="130" t="s">
        <v>74</v>
      </c>
      <c r="D34" s="136" t="s">
        <v>75</v>
      </c>
      <c r="E34" s="81" t="s">
        <v>75</v>
      </c>
      <c r="F34" s="31">
        <v>82496</v>
      </c>
      <c r="G34" s="32">
        <v>4</v>
      </c>
      <c r="H34" s="33">
        <f t="shared" si="2"/>
        <v>82500</v>
      </c>
      <c r="I34" s="34">
        <v>193320</v>
      </c>
      <c r="J34" s="34">
        <v>1266</v>
      </c>
      <c r="K34" s="31">
        <v>1427</v>
      </c>
      <c r="L34" s="33">
        <f t="shared" si="3"/>
        <v>277086</v>
      </c>
      <c r="M34" s="17"/>
      <c r="N34" s="116"/>
      <c r="O34" s="131"/>
      <c r="P34" s="142"/>
      <c r="Q34" s="81" t="s">
        <v>76</v>
      </c>
      <c r="R34" s="31">
        <v>14135</v>
      </c>
      <c r="S34" s="32">
        <v>6</v>
      </c>
      <c r="T34" s="33">
        <f t="shared" si="12"/>
        <v>14141</v>
      </c>
      <c r="U34" s="34">
        <v>80042</v>
      </c>
      <c r="V34" s="34">
        <v>522</v>
      </c>
      <c r="W34" s="31">
        <v>1047</v>
      </c>
      <c r="X34" s="46">
        <f t="shared" si="1"/>
        <v>94705</v>
      </c>
    </row>
    <row r="35" spans="1:24" s="22" customFormat="1" ht="7.5" customHeight="1" x14ac:dyDescent="0.15">
      <c r="A35" s="49"/>
      <c r="B35" s="116"/>
      <c r="C35" s="131"/>
      <c r="D35" s="142"/>
      <c r="E35" s="81" t="s">
        <v>77</v>
      </c>
      <c r="F35" s="31">
        <v>34478</v>
      </c>
      <c r="G35" s="32">
        <v>2</v>
      </c>
      <c r="H35" s="33">
        <f t="shared" si="2"/>
        <v>34480</v>
      </c>
      <c r="I35" s="34">
        <v>62012</v>
      </c>
      <c r="J35" s="34">
        <v>783</v>
      </c>
      <c r="K35" s="31">
        <v>558</v>
      </c>
      <c r="L35" s="33">
        <f t="shared" si="3"/>
        <v>97275</v>
      </c>
      <c r="M35" s="17"/>
      <c r="N35" s="116"/>
      <c r="O35" s="131"/>
      <c r="P35" s="142"/>
      <c r="Q35" s="81" t="s">
        <v>78</v>
      </c>
      <c r="R35" s="31">
        <v>10759</v>
      </c>
      <c r="S35" s="32">
        <v>3</v>
      </c>
      <c r="T35" s="33">
        <f t="shared" si="12"/>
        <v>10762</v>
      </c>
      <c r="U35" s="34">
        <v>55552</v>
      </c>
      <c r="V35" s="34">
        <v>263</v>
      </c>
      <c r="W35" s="31">
        <v>670</v>
      </c>
      <c r="X35" s="33">
        <f t="shared" si="1"/>
        <v>66577</v>
      </c>
    </row>
    <row r="36" spans="1:24" s="22" customFormat="1" ht="7.5" customHeight="1" x14ac:dyDescent="0.15">
      <c r="A36" s="49"/>
      <c r="B36" s="116"/>
      <c r="C36" s="131"/>
      <c r="D36" s="142"/>
      <c r="E36" s="81" t="s">
        <v>79</v>
      </c>
      <c r="F36" s="31">
        <v>22597</v>
      </c>
      <c r="G36" s="32">
        <v>0</v>
      </c>
      <c r="H36" s="33">
        <f t="shared" si="2"/>
        <v>22597</v>
      </c>
      <c r="I36" s="34">
        <v>74507</v>
      </c>
      <c r="J36" s="34">
        <v>497</v>
      </c>
      <c r="K36" s="31">
        <v>879</v>
      </c>
      <c r="L36" s="33">
        <f t="shared" si="3"/>
        <v>97601</v>
      </c>
      <c r="M36" s="17"/>
      <c r="N36" s="116"/>
      <c r="O36" s="132"/>
      <c r="P36" s="143"/>
      <c r="Q36" s="81" t="s">
        <v>10</v>
      </c>
      <c r="R36" s="31">
        <f>SUM(R33:R35)</f>
        <v>67072</v>
      </c>
      <c r="S36" s="32">
        <f>SUM(S33:S35)</f>
        <v>19</v>
      </c>
      <c r="T36" s="33">
        <f t="shared" si="12"/>
        <v>67091</v>
      </c>
      <c r="U36" s="34">
        <f t="shared" ref="U36:W36" si="19">SUM(U33:U35)</f>
        <v>323024</v>
      </c>
      <c r="V36" s="34">
        <f t="shared" si="19"/>
        <v>1820</v>
      </c>
      <c r="W36" s="31">
        <f t="shared" si="19"/>
        <v>4398</v>
      </c>
      <c r="X36" s="46">
        <f t="shared" si="1"/>
        <v>391935</v>
      </c>
    </row>
    <row r="37" spans="1:24" s="22" customFormat="1" ht="7.5" customHeight="1" x14ac:dyDescent="0.15">
      <c r="A37" s="49"/>
      <c r="B37" s="116"/>
      <c r="C37" s="131"/>
      <c r="D37" s="142"/>
      <c r="E37" s="81" t="s">
        <v>80</v>
      </c>
      <c r="F37" s="47">
        <v>12012</v>
      </c>
      <c r="G37" s="32">
        <v>0</v>
      </c>
      <c r="H37" s="33">
        <f t="shared" si="2"/>
        <v>12012</v>
      </c>
      <c r="I37" s="47">
        <v>27562</v>
      </c>
      <c r="J37" s="47">
        <v>206</v>
      </c>
      <c r="K37" s="31">
        <v>234</v>
      </c>
      <c r="L37" s="33">
        <f t="shared" si="3"/>
        <v>39780</v>
      </c>
      <c r="M37" s="17"/>
      <c r="N37" s="116"/>
      <c r="O37" s="130" t="s">
        <v>81</v>
      </c>
      <c r="P37" s="124" t="s">
        <v>82</v>
      </c>
      <c r="Q37" s="123"/>
      <c r="R37" s="31">
        <v>101315</v>
      </c>
      <c r="S37" s="32">
        <v>10</v>
      </c>
      <c r="T37" s="33">
        <f t="shared" ref="T37:T39" si="20">SUM(R37:S37)</f>
        <v>101325</v>
      </c>
      <c r="U37" s="34">
        <v>269112</v>
      </c>
      <c r="V37" s="34">
        <v>2007</v>
      </c>
      <c r="W37" s="31">
        <v>2180</v>
      </c>
      <c r="X37" s="46">
        <f t="shared" si="1"/>
        <v>372444</v>
      </c>
    </row>
    <row r="38" spans="1:24" s="22" customFormat="1" ht="7.5" customHeight="1" x14ac:dyDescent="0.15">
      <c r="A38" s="49"/>
      <c r="B38" s="116"/>
      <c r="C38" s="131"/>
      <c r="D38" s="143"/>
      <c r="E38" s="81" t="s">
        <v>10</v>
      </c>
      <c r="F38" s="47">
        <f>SUM(F34:F37)</f>
        <v>151583</v>
      </c>
      <c r="G38" s="32">
        <f>SUM(G34:G37)</f>
        <v>6</v>
      </c>
      <c r="H38" s="33">
        <f t="shared" si="2"/>
        <v>151589</v>
      </c>
      <c r="I38" s="31">
        <f>SUM(I34:I37)</f>
        <v>357401</v>
      </c>
      <c r="J38" s="31">
        <f>SUM(J34:J37)</f>
        <v>2752</v>
      </c>
      <c r="K38" s="31">
        <f>SUM(K34:K37)</f>
        <v>3098</v>
      </c>
      <c r="L38" s="33">
        <f t="shared" si="3"/>
        <v>511742</v>
      </c>
      <c r="M38" s="17"/>
      <c r="N38" s="116"/>
      <c r="O38" s="131"/>
      <c r="P38" s="124" t="s">
        <v>83</v>
      </c>
      <c r="Q38" s="123"/>
      <c r="R38" s="31">
        <v>23232</v>
      </c>
      <c r="S38" s="32">
        <v>5</v>
      </c>
      <c r="T38" s="33">
        <f t="shared" si="20"/>
        <v>23237</v>
      </c>
      <c r="U38" s="34">
        <v>71071</v>
      </c>
      <c r="V38" s="34">
        <v>355</v>
      </c>
      <c r="W38" s="31">
        <v>633</v>
      </c>
      <c r="X38" s="46">
        <f t="shared" si="1"/>
        <v>94663</v>
      </c>
    </row>
    <row r="39" spans="1:24" s="22" customFormat="1" ht="7.5" customHeight="1" x14ac:dyDescent="0.15">
      <c r="A39" s="49"/>
      <c r="B39" s="116"/>
      <c r="C39" s="132"/>
      <c r="D39" s="124" t="s">
        <v>219</v>
      </c>
      <c r="E39" s="123"/>
      <c r="F39" s="31">
        <v>45499</v>
      </c>
      <c r="G39" s="32">
        <v>2</v>
      </c>
      <c r="H39" s="33">
        <f t="shared" si="2"/>
        <v>45501</v>
      </c>
      <c r="I39" s="34">
        <v>111073</v>
      </c>
      <c r="J39" s="34">
        <v>672</v>
      </c>
      <c r="K39" s="31">
        <v>832</v>
      </c>
      <c r="L39" s="33">
        <f t="shared" si="3"/>
        <v>157246</v>
      </c>
      <c r="M39" s="17"/>
      <c r="N39" s="116"/>
      <c r="O39" s="131"/>
      <c r="P39" s="124" t="s">
        <v>85</v>
      </c>
      <c r="Q39" s="123"/>
      <c r="R39" s="31">
        <v>28573</v>
      </c>
      <c r="S39" s="32">
        <v>1</v>
      </c>
      <c r="T39" s="33">
        <f t="shared" si="20"/>
        <v>28574</v>
      </c>
      <c r="U39" s="34">
        <v>71434</v>
      </c>
      <c r="V39" s="34">
        <v>590</v>
      </c>
      <c r="W39" s="31">
        <v>406</v>
      </c>
      <c r="X39" s="46">
        <f t="shared" si="1"/>
        <v>100598</v>
      </c>
    </row>
    <row r="40" spans="1:24" s="22" customFormat="1" ht="7.5" customHeight="1" x14ac:dyDescent="0.15">
      <c r="A40" s="49"/>
      <c r="B40" s="117"/>
      <c r="C40" s="112" t="s">
        <v>37</v>
      </c>
      <c r="D40" s="113"/>
      <c r="E40" s="114"/>
      <c r="F40" s="50">
        <f>SUM(F22:F23,F27,F30:F33,F38:F39)</f>
        <v>875479</v>
      </c>
      <c r="G40" s="44">
        <f>SUM(G22:G23,G27,G30:G33,G38:G39)</f>
        <v>49</v>
      </c>
      <c r="H40" s="43">
        <f t="shared" si="2"/>
        <v>875528</v>
      </c>
      <c r="I40" s="41">
        <f t="shared" ref="I40:K40" si="21">SUM(I22:I23,I27,I30:I33,I38:I39)</f>
        <v>2132440</v>
      </c>
      <c r="J40" s="41">
        <f t="shared" si="21"/>
        <v>15665</v>
      </c>
      <c r="K40" s="41">
        <f t="shared" si="21"/>
        <v>19466</v>
      </c>
      <c r="L40" s="51">
        <f t="shared" si="3"/>
        <v>3023633</v>
      </c>
      <c r="M40" s="17"/>
      <c r="N40" s="116"/>
      <c r="O40" s="131"/>
      <c r="P40" s="124" t="s">
        <v>86</v>
      </c>
      <c r="Q40" s="123"/>
      <c r="R40" s="38">
        <v>22677</v>
      </c>
      <c r="S40" s="39">
        <v>14</v>
      </c>
      <c r="T40" s="33">
        <f t="shared" si="12"/>
        <v>22691</v>
      </c>
      <c r="U40" s="40">
        <v>74508</v>
      </c>
      <c r="V40" s="40">
        <v>564</v>
      </c>
      <c r="W40" s="38">
        <v>870</v>
      </c>
      <c r="X40" s="46">
        <f t="shared" si="1"/>
        <v>97763</v>
      </c>
    </row>
    <row r="41" spans="1:24" s="22" customFormat="1" ht="7.5" customHeight="1" x14ac:dyDescent="0.15">
      <c r="A41" s="49"/>
      <c r="B41" s="150" t="s">
        <v>87</v>
      </c>
      <c r="C41" s="134" t="s">
        <v>88</v>
      </c>
      <c r="D41" s="135" t="s">
        <v>89</v>
      </c>
      <c r="E41" s="120"/>
      <c r="F41" s="31">
        <v>133473</v>
      </c>
      <c r="G41" s="32">
        <v>10</v>
      </c>
      <c r="H41" s="33">
        <f t="shared" si="2"/>
        <v>133483</v>
      </c>
      <c r="I41" s="34">
        <v>332925</v>
      </c>
      <c r="J41" s="34">
        <v>1778</v>
      </c>
      <c r="K41" s="31">
        <v>2677</v>
      </c>
      <c r="L41" s="33">
        <f t="shared" si="3"/>
        <v>468186</v>
      </c>
      <c r="M41" s="17"/>
      <c r="N41" s="116"/>
      <c r="O41" s="132"/>
      <c r="P41" s="124" t="s">
        <v>10</v>
      </c>
      <c r="Q41" s="123"/>
      <c r="R41" s="31">
        <f>SUM(R37:R40)</f>
        <v>175797</v>
      </c>
      <c r="S41" s="32">
        <f>SUM(S37:S40)</f>
        <v>30</v>
      </c>
      <c r="T41" s="33">
        <f t="shared" si="12"/>
        <v>175827</v>
      </c>
      <c r="U41" s="34">
        <f t="shared" ref="U41:W41" si="22">SUM(U37:U40)</f>
        <v>486125</v>
      </c>
      <c r="V41" s="34">
        <f t="shared" si="22"/>
        <v>3516</v>
      </c>
      <c r="W41" s="31">
        <f t="shared" si="22"/>
        <v>4089</v>
      </c>
      <c r="X41" s="33">
        <f t="shared" si="1"/>
        <v>665468</v>
      </c>
    </row>
    <row r="42" spans="1:24" s="22" customFormat="1" ht="7.5" customHeight="1" x14ac:dyDescent="0.15">
      <c r="A42" s="49"/>
      <c r="B42" s="151"/>
      <c r="C42" s="131"/>
      <c r="D42" s="136" t="s">
        <v>90</v>
      </c>
      <c r="E42" s="81" t="s">
        <v>91</v>
      </c>
      <c r="F42" s="31">
        <v>53227</v>
      </c>
      <c r="G42" s="32">
        <v>4</v>
      </c>
      <c r="H42" s="33">
        <f t="shared" si="2"/>
        <v>53231</v>
      </c>
      <c r="I42" s="34">
        <v>152111</v>
      </c>
      <c r="J42" s="34">
        <v>812</v>
      </c>
      <c r="K42" s="31">
        <v>1678</v>
      </c>
      <c r="L42" s="33">
        <f t="shared" si="3"/>
        <v>206154</v>
      </c>
      <c r="M42" s="17"/>
      <c r="N42" s="117"/>
      <c r="O42" s="112" t="s">
        <v>37</v>
      </c>
      <c r="P42" s="113"/>
      <c r="Q42" s="114"/>
      <c r="R42" s="41">
        <f>SUM(R17,R20:R22,R26:R28,R32,R36,R41)</f>
        <v>1057511</v>
      </c>
      <c r="S42" s="42">
        <f>SUM(S17,S20:S22,S26:S28,S32,S36,S41)</f>
        <v>199</v>
      </c>
      <c r="T42" s="43">
        <f t="shared" si="12"/>
        <v>1057710</v>
      </c>
      <c r="U42" s="41">
        <f t="shared" ref="U42:W42" si="23">SUM(U17,U20:U22,U26:U28,U32,U36,U41)</f>
        <v>3481239</v>
      </c>
      <c r="V42" s="41">
        <f t="shared" si="23"/>
        <v>19557</v>
      </c>
      <c r="W42" s="41">
        <f t="shared" si="23"/>
        <v>37943</v>
      </c>
      <c r="X42" s="43">
        <f t="shared" si="1"/>
        <v>4558506</v>
      </c>
    </row>
    <row r="43" spans="1:24" s="22" customFormat="1" ht="7.5" customHeight="1" x14ac:dyDescent="0.15">
      <c r="A43" s="49"/>
      <c r="B43" s="151"/>
      <c r="C43" s="131"/>
      <c r="D43" s="142"/>
      <c r="E43" s="81" t="s">
        <v>220</v>
      </c>
      <c r="F43" s="31">
        <v>83214</v>
      </c>
      <c r="G43" s="32">
        <v>8</v>
      </c>
      <c r="H43" s="33">
        <f t="shared" si="2"/>
        <v>83222</v>
      </c>
      <c r="I43" s="34">
        <v>211867</v>
      </c>
      <c r="J43" s="34">
        <v>950</v>
      </c>
      <c r="K43" s="31">
        <v>2020</v>
      </c>
      <c r="L43" s="33">
        <f t="shared" si="3"/>
        <v>296039</v>
      </c>
      <c r="M43" s="17"/>
      <c r="N43" s="115" t="s">
        <v>93</v>
      </c>
      <c r="O43" s="118" t="s">
        <v>94</v>
      </c>
      <c r="P43" s="119"/>
      <c r="Q43" s="120"/>
      <c r="R43" s="31">
        <v>115278</v>
      </c>
      <c r="S43" s="32">
        <v>13</v>
      </c>
      <c r="T43" s="33">
        <f t="shared" si="12"/>
        <v>115291</v>
      </c>
      <c r="U43" s="34">
        <v>357136</v>
      </c>
      <c r="V43" s="34">
        <v>2387</v>
      </c>
      <c r="W43" s="31">
        <v>3385</v>
      </c>
      <c r="X43" s="33">
        <f t="shared" si="1"/>
        <v>474814</v>
      </c>
    </row>
    <row r="44" spans="1:24" s="22" customFormat="1" ht="7.5" customHeight="1" x14ac:dyDescent="0.15">
      <c r="A44" s="49"/>
      <c r="B44" s="151"/>
      <c r="C44" s="132"/>
      <c r="D44" s="143"/>
      <c r="E44" s="81" t="s">
        <v>10</v>
      </c>
      <c r="F44" s="47">
        <f>SUM(F42:F43)</f>
        <v>136441</v>
      </c>
      <c r="G44" s="32">
        <f>SUM(G42:G43)</f>
        <v>12</v>
      </c>
      <c r="H44" s="33">
        <f t="shared" si="2"/>
        <v>136453</v>
      </c>
      <c r="I44" s="31">
        <f>SUM(I42:I43)</f>
        <v>363978</v>
      </c>
      <c r="J44" s="31">
        <f>SUM(J42:J43)</f>
        <v>1762</v>
      </c>
      <c r="K44" s="31">
        <f>SUM(K42:K43)</f>
        <v>3698</v>
      </c>
      <c r="L44" s="33">
        <f t="shared" si="3"/>
        <v>502193</v>
      </c>
      <c r="M44" s="17"/>
      <c r="N44" s="116"/>
      <c r="O44" s="121" t="s">
        <v>95</v>
      </c>
      <c r="P44" s="122"/>
      <c r="Q44" s="123"/>
      <c r="R44" s="31">
        <v>146717</v>
      </c>
      <c r="S44" s="32">
        <v>27</v>
      </c>
      <c r="T44" s="33">
        <f t="shared" si="12"/>
        <v>146744</v>
      </c>
      <c r="U44" s="34">
        <v>372790</v>
      </c>
      <c r="V44" s="34">
        <v>3579</v>
      </c>
      <c r="W44" s="31">
        <v>7388</v>
      </c>
      <c r="X44" s="33">
        <f t="shared" si="1"/>
        <v>523113</v>
      </c>
    </row>
    <row r="45" spans="1:24" s="22" customFormat="1" ht="7.5" customHeight="1" x14ac:dyDescent="0.15">
      <c r="A45" s="49"/>
      <c r="B45" s="151"/>
      <c r="C45" s="108" t="s">
        <v>96</v>
      </c>
      <c r="D45" s="133" t="s">
        <v>96</v>
      </c>
      <c r="E45" s="81" t="s">
        <v>97</v>
      </c>
      <c r="F45" s="31">
        <v>92639</v>
      </c>
      <c r="G45" s="32">
        <v>18</v>
      </c>
      <c r="H45" s="33">
        <f t="shared" si="2"/>
        <v>92657</v>
      </c>
      <c r="I45" s="34">
        <v>256261</v>
      </c>
      <c r="J45" s="34">
        <v>1445</v>
      </c>
      <c r="K45" s="31">
        <v>2307</v>
      </c>
      <c r="L45" s="33">
        <f t="shared" si="3"/>
        <v>350363</v>
      </c>
      <c r="M45" s="17"/>
      <c r="N45" s="116"/>
      <c r="O45" s="130" t="s">
        <v>98</v>
      </c>
      <c r="P45" s="124" t="s">
        <v>221</v>
      </c>
      <c r="Q45" s="123"/>
      <c r="R45" s="52">
        <v>84661</v>
      </c>
      <c r="S45" s="53">
        <v>17</v>
      </c>
      <c r="T45" s="54">
        <f t="shared" si="12"/>
        <v>84678</v>
      </c>
      <c r="U45" s="55">
        <v>135823</v>
      </c>
      <c r="V45" s="55">
        <v>3179</v>
      </c>
      <c r="W45" s="52">
        <v>9870</v>
      </c>
      <c r="X45" s="54">
        <f t="shared" si="1"/>
        <v>223680</v>
      </c>
    </row>
    <row r="46" spans="1:24" s="22" customFormat="1" ht="7.5" customHeight="1" x14ac:dyDescent="0.15">
      <c r="A46" s="49"/>
      <c r="B46" s="151"/>
      <c r="C46" s="108"/>
      <c r="D46" s="133"/>
      <c r="E46" s="81" t="s">
        <v>100</v>
      </c>
      <c r="F46" s="31">
        <v>24739</v>
      </c>
      <c r="G46" s="32">
        <v>5</v>
      </c>
      <c r="H46" s="33">
        <f t="shared" si="2"/>
        <v>24744</v>
      </c>
      <c r="I46" s="34">
        <v>58714</v>
      </c>
      <c r="J46" s="34">
        <v>311</v>
      </c>
      <c r="K46" s="31">
        <v>332</v>
      </c>
      <c r="L46" s="33">
        <f t="shared" si="3"/>
        <v>83769</v>
      </c>
      <c r="M46" s="17"/>
      <c r="N46" s="116"/>
      <c r="O46" s="131"/>
      <c r="P46" s="124" t="s">
        <v>101</v>
      </c>
      <c r="Q46" s="123"/>
      <c r="R46" s="31">
        <v>130091</v>
      </c>
      <c r="S46" s="32">
        <v>22</v>
      </c>
      <c r="T46" s="33">
        <f t="shared" si="12"/>
        <v>130113</v>
      </c>
      <c r="U46" s="34">
        <v>334319</v>
      </c>
      <c r="V46" s="34">
        <v>4054</v>
      </c>
      <c r="W46" s="31">
        <v>13427</v>
      </c>
      <c r="X46" s="33">
        <f t="shared" si="1"/>
        <v>468486</v>
      </c>
    </row>
    <row r="47" spans="1:24" s="22" customFormat="1" ht="7.5" customHeight="1" x14ac:dyDescent="0.15">
      <c r="A47" s="49"/>
      <c r="B47" s="151"/>
      <c r="C47" s="108"/>
      <c r="D47" s="133"/>
      <c r="E47" s="81" t="s">
        <v>10</v>
      </c>
      <c r="F47" s="47">
        <f>SUM(F45:F46)</f>
        <v>117378</v>
      </c>
      <c r="G47" s="32">
        <f>SUM(G45:G46)</f>
        <v>23</v>
      </c>
      <c r="H47" s="33">
        <f t="shared" si="2"/>
        <v>117401</v>
      </c>
      <c r="I47" s="31">
        <f>SUM(I45:I46)</f>
        <v>314975</v>
      </c>
      <c r="J47" s="31">
        <f>SUM(J45:J46)</f>
        <v>1756</v>
      </c>
      <c r="K47" s="31">
        <f>SUM(K45:K46)</f>
        <v>2639</v>
      </c>
      <c r="L47" s="33">
        <f t="shared" si="3"/>
        <v>434132</v>
      </c>
      <c r="M47" s="17"/>
      <c r="N47" s="116"/>
      <c r="O47" s="131"/>
      <c r="P47" s="136" t="s">
        <v>102</v>
      </c>
      <c r="Q47" s="81" t="s">
        <v>103</v>
      </c>
      <c r="R47" s="31">
        <v>85147</v>
      </c>
      <c r="S47" s="32">
        <v>17</v>
      </c>
      <c r="T47" s="33">
        <f t="shared" si="12"/>
        <v>85164</v>
      </c>
      <c r="U47" s="34">
        <v>282857</v>
      </c>
      <c r="V47" s="34">
        <v>2285</v>
      </c>
      <c r="W47" s="31">
        <v>4368</v>
      </c>
      <c r="X47" s="33">
        <f t="shared" si="1"/>
        <v>370306</v>
      </c>
    </row>
    <row r="48" spans="1:24" s="22" customFormat="1" ht="7.5" customHeight="1" x14ac:dyDescent="0.15">
      <c r="A48" s="49"/>
      <c r="B48" s="151"/>
      <c r="C48" s="108"/>
      <c r="D48" s="125" t="s">
        <v>222</v>
      </c>
      <c r="E48" s="126"/>
      <c r="F48" s="31">
        <v>44330</v>
      </c>
      <c r="G48" s="32">
        <v>2</v>
      </c>
      <c r="H48" s="33">
        <f t="shared" si="2"/>
        <v>44332</v>
      </c>
      <c r="I48" s="34">
        <v>155746</v>
      </c>
      <c r="J48" s="34">
        <v>771</v>
      </c>
      <c r="K48" s="31">
        <v>1204</v>
      </c>
      <c r="L48" s="33">
        <f t="shared" si="3"/>
        <v>200849</v>
      </c>
      <c r="M48" s="17"/>
      <c r="N48" s="116"/>
      <c r="O48" s="131"/>
      <c r="P48" s="142"/>
      <c r="Q48" s="81" t="s">
        <v>105</v>
      </c>
      <c r="R48" s="31">
        <v>37115</v>
      </c>
      <c r="S48" s="32">
        <v>7</v>
      </c>
      <c r="T48" s="33">
        <f t="shared" si="12"/>
        <v>37122</v>
      </c>
      <c r="U48" s="34">
        <v>108656</v>
      </c>
      <c r="V48" s="34">
        <v>975</v>
      </c>
      <c r="W48" s="31">
        <v>2476</v>
      </c>
      <c r="X48" s="33">
        <f t="shared" si="1"/>
        <v>146753</v>
      </c>
    </row>
    <row r="49" spans="1:24" s="22" customFormat="1" ht="7.5" customHeight="1" x14ac:dyDescent="0.15">
      <c r="A49" s="49"/>
      <c r="B49" s="151"/>
      <c r="C49" s="108" t="s">
        <v>106</v>
      </c>
      <c r="D49" s="145" t="s">
        <v>107</v>
      </c>
      <c r="E49" s="146"/>
      <c r="F49" s="31">
        <v>125261</v>
      </c>
      <c r="G49" s="32">
        <v>13</v>
      </c>
      <c r="H49" s="33">
        <f t="shared" si="2"/>
        <v>125274</v>
      </c>
      <c r="I49" s="34">
        <v>336017</v>
      </c>
      <c r="J49" s="34">
        <v>1971</v>
      </c>
      <c r="K49" s="31">
        <v>2399</v>
      </c>
      <c r="L49" s="33">
        <f t="shared" si="3"/>
        <v>463262</v>
      </c>
      <c r="M49" s="17"/>
      <c r="N49" s="116"/>
      <c r="O49" s="132"/>
      <c r="P49" s="143"/>
      <c r="Q49" s="81" t="s">
        <v>10</v>
      </c>
      <c r="R49" s="31">
        <f>SUM(R47:R48)</f>
        <v>122262</v>
      </c>
      <c r="S49" s="32">
        <f>SUM(S47:S48)</f>
        <v>24</v>
      </c>
      <c r="T49" s="33">
        <f t="shared" si="12"/>
        <v>122286</v>
      </c>
      <c r="U49" s="34">
        <f>SUM(U47:U48)</f>
        <v>391513</v>
      </c>
      <c r="V49" s="34">
        <f>SUM(V47:V48)</f>
        <v>3260</v>
      </c>
      <c r="W49" s="31">
        <f>SUM(W47:W48)</f>
        <v>6844</v>
      </c>
      <c r="X49" s="33">
        <f t="shared" si="1"/>
        <v>517059</v>
      </c>
    </row>
    <row r="50" spans="1:24" s="22" customFormat="1" ht="7.5" customHeight="1" x14ac:dyDescent="0.15">
      <c r="A50" s="49"/>
      <c r="B50" s="151"/>
      <c r="C50" s="108"/>
      <c r="D50" s="124" t="s">
        <v>108</v>
      </c>
      <c r="E50" s="123"/>
      <c r="F50" s="31">
        <v>34932</v>
      </c>
      <c r="G50" s="32">
        <v>8</v>
      </c>
      <c r="H50" s="33">
        <f t="shared" si="2"/>
        <v>34940</v>
      </c>
      <c r="I50" s="34">
        <v>102887</v>
      </c>
      <c r="J50" s="34">
        <v>614</v>
      </c>
      <c r="K50" s="31">
        <v>866</v>
      </c>
      <c r="L50" s="33">
        <f t="shared" si="3"/>
        <v>138441</v>
      </c>
      <c r="M50" s="17"/>
      <c r="N50" s="116"/>
      <c r="O50" s="147" t="s">
        <v>109</v>
      </c>
      <c r="P50" s="124" t="s">
        <v>110</v>
      </c>
      <c r="Q50" s="123"/>
      <c r="R50" s="31">
        <v>75794</v>
      </c>
      <c r="S50" s="32">
        <v>14</v>
      </c>
      <c r="T50" s="33">
        <f t="shared" si="12"/>
        <v>75808</v>
      </c>
      <c r="U50" s="34">
        <v>230653</v>
      </c>
      <c r="V50" s="34">
        <v>1936</v>
      </c>
      <c r="W50" s="31">
        <v>2745</v>
      </c>
      <c r="X50" s="33">
        <f t="shared" si="1"/>
        <v>308397</v>
      </c>
    </row>
    <row r="51" spans="1:24" s="22" customFormat="1" ht="7.5" customHeight="1" x14ac:dyDescent="0.15">
      <c r="A51" s="49"/>
      <c r="B51" s="151"/>
      <c r="C51" s="108"/>
      <c r="D51" s="124" t="s">
        <v>111</v>
      </c>
      <c r="E51" s="123"/>
      <c r="F51" s="47">
        <v>28138</v>
      </c>
      <c r="G51" s="32">
        <v>2</v>
      </c>
      <c r="H51" s="33">
        <f t="shared" si="2"/>
        <v>28140</v>
      </c>
      <c r="I51" s="47">
        <v>88512</v>
      </c>
      <c r="J51" s="47">
        <v>613</v>
      </c>
      <c r="K51" s="31">
        <v>821</v>
      </c>
      <c r="L51" s="33">
        <f t="shared" si="3"/>
        <v>117265</v>
      </c>
      <c r="M51" s="17"/>
      <c r="N51" s="116"/>
      <c r="O51" s="142"/>
      <c r="P51" s="124" t="s">
        <v>112</v>
      </c>
      <c r="Q51" s="123"/>
      <c r="R51" s="31">
        <v>11092</v>
      </c>
      <c r="S51" s="32">
        <v>3</v>
      </c>
      <c r="T51" s="33">
        <f t="shared" si="12"/>
        <v>11095</v>
      </c>
      <c r="U51" s="34">
        <v>39675</v>
      </c>
      <c r="V51" s="34">
        <v>231</v>
      </c>
      <c r="W51" s="31">
        <v>423</v>
      </c>
      <c r="X51" s="33">
        <f t="shared" ref="X51:X52" si="24">SUM(T51:V51)</f>
        <v>51001</v>
      </c>
    </row>
    <row r="52" spans="1:24" s="22" customFormat="1" ht="7.5" customHeight="1" x14ac:dyDescent="0.15">
      <c r="A52" s="49"/>
      <c r="B52" s="151"/>
      <c r="C52" s="108"/>
      <c r="D52" s="148" t="s">
        <v>10</v>
      </c>
      <c r="E52" s="149"/>
      <c r="F52" s="47">
        <f>SUM(F49:F51)</f>
        <v>188331</v>
      </c>
      <c r="G52" s="32">
        <f>SUM(G49:G51)</f>
        <v>23</v>
      </c>
      <c r="H52" s="33">
        <f t="shared" ref="H52:H98" si="25">SUM(F52:G52)</f>
        <v>188354</v>
      </c>
      <c r="I52" s="47">
        <f>SUM(I49:I51)</f>
        <v>527416</v>
      </c>
      <c r="J52" s="47">
        <f>SUM(J49:J51)</f>
        <v>3198</v>
      </c>
      <c r="K52" s="47">
        <f>SUM(K49:K51)</f>
        <v>4086</v>
      </c>
      <c r="L52" s="33">
        <f t="shared" ref="L52:L98" si="26">SUM(H52:J52)</f>
        <v>718968</v>
      </c>
      <c r="M52" s="17"/>
      <c r="N52" s="116"/>
      <c r="O52" s="143"/>
      <c r="P52" s="124" t="s">
        <v>10</v>
      </c>
      <c r="Q52" s="123"/>
      <c r="R52" s="31">
        <f>SUM(R50:R51)</f>
        <v>86886</v>
      </c>
      <c r="S52" s="32">
        <f>SUM(S50:S51)</f>
        <v>17</v>
      </c>
      <c r="T52" s="33">
        <f t="shared" si="12"/>
        <v>86903</v>
      </c>
      <c r="U52" s="34">
        <f t="shared" ref="U52:W52" si="27">SUM(U50:U51)</f>
        <v>270328</v>
      </c>
      <c r="V52" s="34">
        <f t="shared" si="27"/>
        <v>2167</v>
      </c>
      <c r="W52" s="31">
        <f t="shared" si="27"/>
        <v>3168</v>
      </c>
      <c r="X52" s="33">
        <f t="shared" si="24"/>
        <v>359398</v>
      </c>
    </row>
    <row r="53" spans="1:24" s="22" customFormat="1" ht="7.5" customHeight="1" x14ac:dyDescent="0.15">
      <c r="A53" s="49"/>
      <c r="B53" s="151"/>
      <c r="C53" s="130" t="s">
        <v>113</v>
      </c>
      <c r="D53" s="133" t="s">
        <v>114</v>
      </c>
      <c r="E53" s="81" t="s">
        <v>115</v>
      </c>
      <c r="F53" s="31">
        <v>63252</v>
      </c>
      <c r="G53" s="32">
        <v>13</v>
      </c>
      <c r="H53" s="33">
        <f t="shared" si="25"/>
        <v>63265</v>
      </c>
      <c r="I53" s="34">
        <v>228470</v>
      </c>
      <c r="J53" s="34">
        <v>1691</v>
      </c>
      <c r="K53" s="31">
        <v>6698</v>
      </c>
      <c r="L53" s="33">
        <f t="shared" si="26"/>
        <v>293426</v>
      </c>
      <c r="M53" s="17"/>
      <c r="N53" s="116"/>
      <c r="O53" s="121" t="s">
        <v>116</v>
      </c>
      <c r="P53" s="122"/>
      <c r="Q53" s="123"/>
      <c r="R53" s="31">
        <v>117684</v>
      </c>
      <c r="S53" s="32">
        <v>19</v>
      </c>
      <c r="T53" s="33">
        <f t="shared" si="12"/>
        <v>117703</v>
      </c>
      <c r="U53" s="34">
        <v>277708</v>
      </c>
      <c r="V53" s="34">
        <v>2547</v>
      </c>
      <c r="W53" s="31">
        <v>2060</v>
      </c>
      <c r="X53" s="33">
        <f t="shared" si="1"/>
        <v>397958</v>
      </c>
    </row>
    <row r="54" spans="1:24" s="22" customFormat="1" ht="7.5" customHeight="1" x14ac:dyDescent="0.15">
      <c r="A54" s="49"/>
      <c r="B54" s="151"/>
      <c r="C54" s="131"/>
      <c r="D54" s="133"/>
      <c r="E54" s="81" t="s">
        <v>117</v>
      </c>
      <c r="F54" s="31">
        <v>18203</v>
      </c>
      <c r="G54" s="32">
        <v>3</v>
      </c>
      <c r="H54" s="33">
        <f t="shared" si="25"/>
        <v>18206</v>
      </c>
      <c r="I54" s="34">
        <v>51478</v>
      </c>
      <c r="J54" s="34">
        <v>579</v>
      </c>
      <c r="K54" s="31">
        <v>2717</v>
      </c>
      <c r="L54" s="33">
        <f t="shared" si="26"/>
        <v>70263</v>
      </c>
      <c r="M54" s="17"/>
      <c r="N54" s="116"/>
      <c r="O54" s="130" t="s">
        <v>118</v>
      </c>
      <c r="P54" s="124" t="s">
        <v>119</v>
      </c>
      <c r="Q54" s="123"/>
      <c r="R54" s="31">
        <v>171874</v>
      </c>
      <c r="S54" s="32">
        <v>40</v>
      </c>
      <c r="T54" s="33">
        <f t="shared" si="12"/>
        <v>171914</v>
      </c>
      <c r="U54" s="34">
        <v>454143</v>
      </c>
      <c r="V54" s="34">
        <v>4167</v>
      </c>
      <c r="W54" s="31">
        <v>10658</v>
      </c>
      <c r="X54" s="33">
        <f t="shared" si="1"/>
        <v>630224</v>
      </c>
    </row>
    <row r="55" spans="1:24" s="22" customFormat="1" ht="7.5" customHeight="1" x14ac:dyDescent="0.15">
      <c r="A55" s="49"/>
      <c r="B55" s="151"/>
      <c r="C55" s="131"/>
      <c r="D55" s="133"/>
      <c r="E55" s="81" t="s">
        <v>10</v>
      </c>
      <c r="F55" s="47">
        <f>SUM(F53:F54)</f>
        <v>81455</v>
      </c>
      <c r="G55" s="32">
        <f>SUM(G53:G54)</f>
        <v>16</v>
      </c>
      <c r="H55" s="33">
        <f t="shared" si="25"/>
        <v>81471</v>
      </c>
      <c r="I55" s="47">
        <f>SUM(I53:I54)</f>
        <v>279948</v>
      </c>
      <c r="J55" s="47">
        <f>SUM(J53:J54)</f>
        <v>2270</v>
      </c>
      <c r="K55" s="47">
        <f>SUM(K53:K54)</f>
        <v>9415</v>
      </c>
      <c r="L55" s="33">
        <f t="shared" si="26"/>
        <v>363689</v>
      </c>
      <c r="M55" s="17"/>
      <c r="N55" s="116"/>
      <c r="O55" s="132"/>
      <c r="P55" s="124" t="s">
        <v>120</v>
      </c>
      <c r="Q55" s="123"/>
      <c r="R55" s="31">
        <v>122886</v>
      </c>
      <c r="S55" s="32">
        <v>33</v>
      </c>
      <c r="T55" s="33">
        <f t="shared" si="12"/>
        <v>122919</v>
      </c>
      <c r="U55" s="34">
        <v>355752</v>
      </c>
      <c r="V55" s="34">
        <v>2508</v>
      </c>
      <c r="W55" s="31">
        <v>2875</v>
      </c>
      <c r="X55" s="33">
        <f t="shared" si="1"/>
        <v>481179</v>
      </c>
    </row>
    <row r="56" spans="1:24" s="22" customFormat="1" ht="7.5" customHeight="1" x14ac:dyDescent="0.15">
      <c r="A56" s="49"/>
      <c r="B56" s="151"/>
      <c r="C56" s="131"/>
      <c r="D56" s="109" t="s">
        <v>121</v>
      </c>
      <c r="E56" s="81" t="s">
        <v>121</v>
      </c>
      <c r="F56" s="31">
        <v>44694</v>
      </c>
      <c r="G56" s="32">
        <v>8</v>
      </c>
      <c r="H56" s="33">
        <f t="shared" si="25"/>
        <v>44702</v>
      </c>
      <c r="I56" s="34">
        <v>165879</v>
      </c>
      <c r="J56" s="34">
        <v>1180</v>
      </c>
      <c r="K56" s="31">
        <v>4313</v>
      </c>
      <c r="L56" s="33">
        <f t="shared" si="26"/>
        <v>211761</v>
      </c>
      <c r="M56" s="17"/>
      <c r="N56" s="117"/>
      <c r="O56" s="112" t="s">
        <v>37</v>
      </c>
      <c r="P56" s="113"/>
      <c r="Q56" s="114"/>
      <c r="R56" s="41">
        <f>SUM(R43:R46,R52:R55,R49)</f>
        <v>1098339</v>
      </c>
      <c r="S56" s="42">
        <f>SUM(S43:S46,S52:S55,S49)</f>
        <v>212</v>
      </c>
      <c r="T56" s="43">
        <f t="shared" si="12"/>
        <v>1098551</v>
      </c>
      <c r="U56" s="41">
        <f t="shared" ref="U56:W56" si="28">SUM(U43:U46,U52:U55,U49)</f>
        <v>2949512</v>
      </c>
      <c r="V56" s="41">
        <f t="shared" si="28"/>
        <v>27848</v>
      </c>
      <c r="W56" s="41">
        <f t="shared" si="28"/>
        <v>59675</v>
      </c>
      <c r="X56" s="43">
        <f t="shared" si="1"/>
        <v>4075911</v>
      </c>
    </row>
    <row r="57" spans="1:24" s="22" customFormat="1" ht="7.5" customHeight="1" x14ac:dyDescent="0.15">
      <c r="A57" s="49"/>
      <c r="B57" s="151"/>
      <c r="C57" s="131"/>
      <c r="D57" s="110"/>
      <c r="E57" s="81" t="s">
        <v>122</v>
      </c>
      <c r="F57" s="31">
        <v>11312</v>
      </c>
      <c r="G57" s="32">
        <v>3</v>
      </c>
      <c r="H57" s="33">
        <f t="shared" si="25"/>
        <v>11315</v>
      </c>
      <c r="I57" s="34">
        <v>39992</v>
      </c>
      <c r="J57" s="34">
        <v>410</v>
      </c>
      <c r="K57" s="31">
        <v>1704</v>
      </c>
      <c r="L57" s="33">
        <f t="shared" si="26"/>
        <v>51717</v>
      </c>
      <c r="M57" s="17"/>
      <c r="N57" s="115" t="s">
        <v>123</v>
      </c>
      <c r="O57" s="118" t="s">
        <v>124</v>
      </c>
      <c r="P57" s="119"/>
      <c r="Q57" s="120"/>
      <c r="R57" s="31">
        <v>74670</v>
      </c>
      <c r="S57" s="32">
        <v>4</v>
      </c>
      <c r="T57" s="33">
        <f t="shared" si="12"/>
        <v>74674</v>
      </c>
      <c r="U57" s="34">
        <v>167363</v>
      </c>
      <c r="V57" s="34">
        <v>953</v>
      </c>
      <c r="W57" s="31">
        <v>1195</v>
      </c>
      <c r="X57" s="33">
        <f t="shared" si="1"/>
        <v>242990</v>
      </c>
    </row>
    <row r="58" spans="1:24" s="22" customFormat="1" ht="7.5" customHeight="1" x14ac:dyDescent="0.15">
      <c r="A58" s="49"/>
      <c r="B58" s="151"/>
      <c r="C58" s="131"/>
      <c r="D58" s="111"/>
      <c r="E58" s="81" t="s">
        <v>10</v>
      </c>
      <c r="F58" s="47">
        <f>SUM(F56:F57)</f>
        <v>56006</v>
      </c>
      <c r="G58" s="32">
        <f>SUM(G56:G57)</f>
        <v>11</v>
      </c>
      <c r="H58" s="33">
        <f t="shared" si="25"/>
        <v>56017</v>
      </c>
      <c r="I58" s="47">
        <f>SUM(I56:I57)</f>
        <v>205871</v>
      </c>
      <c r="J58" s="47">
        <f>SUM(J56:J57)</f>
        <v>1590</v>
      </c>
      <c r="K58" s="47">
        <f>SUM(K56:K57)</f>
        <v>6017</v>
      </c>
      <c r="L58" s="33">
        <f t="shared" si="26"/>
        <v>263478</v>
      </c>
      <c r="M58" s="17"/>
      <c r="N58" s="116"/>
      <c r="O58" s="144" t="s">
        <v>125</v>
      </c>
      <c r="P58" s="124" t="s">
        <v>126</v>
      </c>
      <c r="Q58" s="123"/>
      <c r="R58" s="31">
        <v>64649</v>
      </c>
      <c r="S58" s="32">
        <v>3</v>
      </c>
      <c r="T58" s="33">
        <f t="shared" si="12"/>
        <v>64652</v>
      </c>
      <c r="U58" s="34">
        <v>140979</v>
      </c>
      <c r="V58" s="34">
        <v>1156</v>
      </c>
      <c r="W58" s="31">
        <v>1163</v>
      </c>
      <c r="X58" s="33">
        <f t="shared" si="1"/>
        <v>206787</v>
      </c>
    </row>
    <row r="59" spans="1:24" ht="7.5" customHeight="1" x14ac:dyDescent="0.15">
      <c r="A59" s="49"/>
      <c r="B59" s="151"/>
      <c r="C59" s="131"/>
      <c r="D59" s="133" t="s">
        <v>127</v>
      </c>
      <c r="E59" s="81" t="s">
        <v>128</v>
      </c>
      <c r="F59" s="31">
        <v>56227</v>
      </c>
      <c r="G59" s="32">
        <v>18</v>
      </c>
      <c r="H59" s="33">
        <f t="shared" si="25"/>
        <v>56245</v>
      </c>
      <c r="I59" s="34">
        <v>196681</v>
      </c>
      <c r="J59" s="34">
        <v>1232</v>
      </c>
      <c r="K59" s="31">
        <v>5529</v>
      </c>
      <c r="L59" s="33">
        <f t="shared" si="26"/>
        <v>254158</v>
      </c>
      <c r="M59" s="17"/>
      <c r="N59" s="116"/>
      <c r="O59" s="131"/>
      <c r="P59" s="124" t="s">
        <v>129</v>
      </c>
      <c r="Q59" s="123"/>
      <c r="R59" s="38">
        <v>23951</v>
      </c>
      <c r="S59" s="39">
        <v>0</v>
      </c>
      <c r="T59" s="33">
        <f>SUM(R59:S59)</f>
        <v>23951</v>
      </c>
      <c r="U59" s="40">
        <v>60723</v>
      </c>
      <c r="V59" s="40">
        <v>422</v>
      </c>
      <c r="W59" s="38">
        <v>369</v>
      </c>
      <c r="X59" s="46">
        <f>SUM(T59:V59)</f>
        <v>85096</v>
      </c>
    </row>
    <row r="60" spans="1:24" ht="7.5" customHeight="1" x14ac:dyDescent="0.15">
      <c r="A60" s="49"/>
      <c r="B60" s="151"/>
      <c r="C60" s="131"/>
      <c r="D60" s="133"/>
      <c r="E60" s="81" t="s">
        <v>130</v>
      </c>
      <c r="F60" s="31">
        <v>25581</v>
      </c>
      <c r="G60" s="32">
        <v>6</v>
      </c>
      <c r="H60" s="33">
        <f t="shared" si="25"/>
        <v>25587</v>
      </c>
      <c r="I60" s="34">
        <v>100734</v>
      </c>
      <c r="J60" s="34">
        <v>452</v>
      </c>
      <c r="K60" s="31">
        <v>1706</v>
      </c>
      <c r="L60" s="33">
        <f t="shared" si="26"/>
        <v>126773</v>
      </c>
      <c r="M60" s="17"/>
      <c r="N60" s="116"/>
      <c r="O60" s="132"/>
      <c r="P60" s="124" t="s">
        <v>10</v>
      </c>
      <c r="Q60" s="123"/>
      <c r="R60" s="38">
        <f>SUM(R58:R59)</f>
        <v>88600</v>
      </c>
      <c r="S60" s="39">
        <f>SUM(S58:S59)</f>
        <v>3</v>
      </c>
      <c r="T60" s="33">
        <f>SUM(R60:S60)</f>
        <v>88603</v>
      </c>
      <c r="U60" s="40">
        <f t="shared" ref="U60:W60" si="29">SUM(U58:U59)</f>
        <v>201702</v>
      </c>
      <c r="V60" s="40">
        <f t="shared" si="29"/>
        <v>1578</v>
      </c>
      <c r="W60" s="38">
        <f t="shared" si="29"/>
        <v>1532</v>
      </c>
      <c r="X60" s="46">
        <f>SUM(T60:V60)</f>
        <v>291883</v>
      </c>
    </row>
    <row r="61" spans="1:24" ht="7.5" customHeight="1" x14ac:dyDescent="0.15">
      <c r="A61" s="49"/>
      <c r="B61" s="151"/>
      <c r="C61" s="131"/>
      <c r="D61" s="133"/>
      <c r="E61" s="81" t="s">
        <v>10</v>
      </c>
      <c r="F61" s="47">
        <f>SUM(F59:F60)</f>
        <v>81808</v>
      </c>
      <c r="G61" s="32">
        <f>SUM(G59:G60)</f>
        <v>24</v>
      </c>
      <c r="H61" s="33">
        <f t="shared" si="25"/>
        <v>81832</v>
      </c>
      <c r="I61" s="31">
        <f>SUM(I59:I60)</f>
        <v>297415</v>
      </c>
      <c r="J61" s="31">
        <f>SUM(J59:J60)</f>
        <v>1684</v>
      </c>
      <c r="K61" s="31">
        <f>SUM(K59:K60)</f>
        <v>7235</v>
      </c>
      <c r="L61" s="33">
        <f t="shared" si="26"/>
        <v>380931</v>
      </c>
      <c r="M61" s="17"/>
      <c r="N61" s="116"/>
      <c r="O61" s="130" t="s">
        <v>131</v>
      </c>
      <c r="P61" s="124" t="s">
        <v>132</v>
      </c>
      <c r="Q61" s="123"/>
      <c r="R61" s="38">
        <v>137870</v>
      </c>
      <c r="S61" s="39">
        <v>33</v>
      </c>
      <c r="T61" s="33">
        <f>SUM(R61:S61)</f>
        <v>137903</v>
      </c>
      <c r="U61" s="40">
        <v>345283</v>
      </c>
      <c r="V61" s="40">
        <v>2428</v>
      </c>
      <c r="W61" s="38">
        <v>3634</v>
      </c>
      <c r="X61" s="46">
        <f>SUM(T61:V61)</f>
        <v>485614</v>
      </c>
    </row>
    <row r="62" spans="1:24" ht="7.5" customHeight="1" x14ac:dyDescent="0.15">
      <c r="A62" s="49"/>
      <c r="B62" s="151"/>
      <c r="C62" s="132"/>
      <c r="D62" s="125" t="s">
        <v>133</v>
      </c>
      <c r="E62" s="126"/>
      <c r="F62" s="31">
        <v>99887</v>
      </c>
      <c r="G62" s="32">
        <v>16</v>
      </c>
      <c r="H62" s="33">
        <f t="shared" si="25"/>
        <v>99903</v>
      </c>
      <c r="I62" s="34">
        <v>309372</v>
      </c>
      <c r="J62" s="34">
        <v>1592</v>
      </c>
      <c r="K62" s="31">
        <v>2842</v>
      </c>
      <c r="L62" s="33">
        <f t="shared" si="26"/>
        <v>410867</v>
      </c>
      <c r="M62" s="17"/>
      <c r="N62" s="116"/>
      <c r="O62" s="131"/>
      <c r="P62" s="124" t="s">
        <v>134</v>
      </c>
      <c r="Q62" s="123"/>
      <c r="R62" s="38">
        <v>57413</v>
      </c>
      <c r="S62" s="39">
        <v>12</v>
      </c>
      <c r="T62" s="33">
        <f>SUM(R62:S62)</f>
        <v>57425</v>
      </c>
      <c r="U62" s="40">
        <v>188992</v>
      </c>
      <c r="V62" s="40">
        <v>895</v>
      </c>
      <c r="W62" s="38">
        <v>1367</v>
      </c>
      <c r="X62" s="46">
        <f>SUM(T62:V62)</f>
        <v>247312</v>
      </c>
    </row>
    <row r="63" spans="1:24" ht="7.5" customHeight="1" x14ac:dyDescent="0.15">
      <c r="A63" s="49"/>
      <c r="B63" s="151"/>
      <c r="C63" s="130" t="s">
        <v>135</v>
      </c>
      <c r="D63" s="136" t="s">
        <v>136</v>
      </c>
      <c r="E63" s="80" t="s">
        <v>137</v>
      </c>
      <c r="F63" s="31">
        <v>97357</v>
      </c>
      <c r="G63" s="32">
        <v>15</v>
      </c>
      <c r="H63" s="33">
        <f t="shared" si="25"/>
        <v>97372</v>
      </c>
      <c r="I63" s="34">
        <v>276725</v>
      </c>
      <c r="J63" s="34">
        <v>1633</v>
      </c>
      <c r="K63" s="31">
        <v>5315</v>
      </c>
      <c r="L63" s="33">
        <f t="shared" si="26"/>
        <v>375730</v>
      </c>
      <c r="M63" s="17"/>
      <c r="N63" s="116"/>
      <c r="O63" s="132"/>
      <c r="P63" s="124" t="s">
        <v>10</v>
      </c>
      <c r="Q63" s="123"/>
      <c r="R63" s="31">
        <f>SUM(R61:R62)</f>
        <v>195283</v>
      </c>
      <c r="S63" s="32">
        <f>SUM(S61:S62)</f>
        <v>45</v>
      </c>
      <c r="T63" s="33">
        <f t="shared" si="12"/>
        <v>195328</v>
      </c>
      <c r="U63" s="34">
        <f t="shared" ref="U63:W63" si="30">SUM(U61:U62)</f>
        <v>534275</v>
      </c>
      <c r="V63" s="34">
        <f t="shared" si="30"/>
        <v>3323</v>
      </c>
      <c r="W63" s="31">
        <f t="shared" si="30"/>
        <v>5001</v>
      </c>
      <c r="X63" s="33">
        <f t="shared" si="1"/>
        <v>732926</v>
      </c>
    </row>
    <row r="64" spans="1:24" ht="7.5" customHeight="1" x14ac:dyDescent="0.15">
      <c r="A64" s="49"/>
      <c r="B64" s="151"/>
      <c r="C64" s="131"/>
      <c r="D64" s="137"/>
      <c r="E64" s="80" t="s">
        <v>138</v>
      </c>
      <c r="F64" s="31">
        <v>32604</v>
      </c>
      <c r="G64" s="32">
        <v>1</v>
      </c>
      <c r="H64" s="33">
        <f t="shared" si="25"/>
        <v>32605</v>
      </c>
      <c r="I64" s="34">
        <v>69971</v>
      </c>
      <c r="J64" s="34">
        <v>391</v>
      </c>
      <c r="K64" s="31">
        <v>1142</v>
      </c>
      <c r="L64" s="33">
        <f t="shared" si="26"/>
        <v>102967</v>
      </c>
      <c r="M64" s="17"/>
      <c r="N64" s="116"/>
      <c r="O64" s="130" t="s">
        <v>139</v>
      </c>
      <c r="P64" s="124" t="s">
        <v>123</v>
      </c>
      <c r="Q64" s="123"/>
      <c r="R64" s="31">
        <v>126150</v>
      </c>
      <c r="S64" s="32">
        <v>20</v>
      </c>
      <c r="T64" s="33">
        <f t="shared" si="12"/>
        <v>126170</v>
      </c>
      <c r="U64" s="34">
        <v>402075</v>
      </c>
      <c r="V64" s="34">
        <v>2398</v>
      </c>
      <c r="W64" s="31">
        <v>6053</v>
      </c>
      <c r="X64" s="46">
        <f t="shared" si="1"/>
        <v>530643</v>
      </c>
    </row>
    <row r="65" spans="1:24" ht="7.5" customHeight="1" x14ac:dyDescent="0.15">
      <c r="A65" s="49"/>
      <c r="B65" s="151"/>
      <c r="C65" s="131"/>
      <c r="D65" s="137"/>
      <c r="E65" s="81" t="s">
        <v>10</v>
      </c>
      <c r="F65" s="47">
        <f>SUM(F63:F64)</f>
        <v>129961</v>
      </c>
      <c r="G65" s="32">
        <f>SUM(G63:G64)</f>
        <v>16</v>
      </c>
      <c r="H65" s="33">
        <f t="shared" si="25"/>
        <v>129977</v>
      </c>
      <c r="I65" s="31">
        <f>SUM(I63:I64)</f>
        <v>346696</v>
      </c>
      <c r="J65" s="31">
        <f>SUM(J63:J64)</f>
        <v>2024</v>
      </c>
      <c r="K65" s="31">
        <f>SUM(K63:K64)</f>
        <v>6457</v>
      </c>
      <c r="L65" s="33">
        <f t="shared" si="26"/>
        <v>478697</v>
      </c>
      <c r="M65" s="17"/>
      <c r="N65" s="116"/>
      <c r="O65" s="132"/>
      <c r="P65" s="124" t="s">
        <v>140</v>
      </c>
      <c r="Q65" s="123"/>
      <c r="R65" s="31">
        <v>75849</v>
      </c>
      <c r="S65" s="32">
        <v>13</v>
      </c>
      <c r="T65" s="33">
        <f t="shared" si="12"/>
        <v>75862</v>
      </c>
      <c r="U65" s="34">
        <v>228524</v>
      </c>
      <c r="V65" s="34">
        <v>1229</v>
      </c>
      <c r="W65" s="31">
        <v>1846</v>
      </c>
      <c r="X65" s="33">
        <f t="shared" si="1"/>
        <v>305615</v>
      </c>
    </row>
    <row r="66" spans="1:24" ht="7.5" customHeight="1" x14ac:dyDescent="0.15">
      <c r="A66" s="49"/>
      <c r="B66" s="151"/>
      <c r="C66" s="131"/>
      <c r="D66" s="136" t="s">
        <v>141</v>
      </c>
      <c r="E66" s="81" t="s">
        <v>142</v>
      </c>
      <c r="F66" s="31">
        <v>23956</v>
      </c>
      <c r="G66" s="32">
        <v>2</v>
      </c>
      <c r="H66" s="33">
        <f t="shared" ref="H66:H72" si="31">SUM(F66:G66)</f>
        <v>23958</v>
      </c>
      <c r="I66" s="34">
        <v>86132</v>
      </c>
      <c r="J66" s="34">
        <v>516</v>
      </c>
      <c r="K66" s="31">
        <v>2261</v>
      </c>
      <c r="L66" s="33">
        <f t="shared" ref="L66:L72" si="32">SUM(H66:J66)</f>
        <v>110606</v>
      </c>
      <c r="M66" s="17"/>
      <c r="N66" s="116"/>
      <c r="O66" s="130" t="s">
        <v>143</v>
      </c>
      <c r="P66" s="124" t="s">
        <v>144</v>
      </c>
      <c r="Q66" s="123"/>
      <c r="R66" s="31">
        <v>107359</v>
      </c>
      <c r="S66" s="32">
        <v>12</v>
      </c>
      <c r="T66" s="33">
        <f t="shared" si="12"/>
        <v>107371</v>
      </c>
      <c r="U66" s="34">
        <v>299588</v>
      </c>
      <c r="V66" s="34">
        <v>1646</v>
      </c>
      <c r="W66" s="31">
        <v>2090</v>
      </c>
      <c r="X66" s="33">
        <f t="shared" si="1"/>
        <v>408605</v>
      </c>
    </row>
    <row r="67" spans="1:24" ht="7.5" customHeight="1" x14ac:dyDescent="0.15">
      <c r="A67" s="49"/>
      <c r="B67" s="151"/>
      <c r="C67" s="131"/>
      <c r="D67" s="142"/>
      <c r="E67" s="81" t="s">
        <v>145</v>
      </c>
      <c r="F67" s="31">
        <v>10159</v>
      </c>
      <c r="G67" s="32">
        <v>1</v>
      </c>
      <c r="H67" s="33">
        <f t="shared" si="31"/>
        <v>10160</v>
      </c>
      <c r="I67" s="34">
        <v>26233</v>
      </c>
      <c r="J67" s="34">
        <v>232</v>
      </c>
      <c r="K67" s="31">
        <v>1672</v>
      </c>
      <c r="L67" s="33">
        <f t="shared" si="32"/>
        <v>36625</v>
      </c>
      <c r="M67" s="17"/>
      <c r="N67" s="116"/>
      <c r="O67" s="131"/>
      <c r="P67" s="124" t="s">
        <v>146</v>
      </c>
      <c r="Q67" s="123"/>
      <c r="R67" s="38">
        <v>20488</v>
      </c>
      <c r="S67" s="39">
        <v>0</v>
      </c>
      <c r="T67" s="33">
        <f t="shared" si="12"/>
        <v>20488</v>
      </c>
      <c r="U67" s="40">
        <v>66659</v>
      </c>
      <c r="V67" s="40">
        <v>369</v>
      </c>
      <c r="W67" s="38">
        <v>571</v>
      </c>
      <c r="X67" s="33">
        <f t="shared" si="1"/>
        <v>87516</v>
      </c>
    </row>
    <row r="68" spans="1:24" ht="7.5" customHeight="1" x14ac:dyDescent="0.15">
      <c r="A68" s="49"/>
      <c r="B68" s="151"/>
      <c r="C68" s="131"/>
      <c r="D68" s="142"/>
      <c r="E68" s="81" t="s">
        <v>147</v>
      </c>
      <c r="F68" s="31">
        <v>15108</v>
      </c>
      <c r="G68" s="32">
        <v>0</v>
      </c>
      <c r="H68" s="33">
        <f t="shared" si="31"/>
        <v>15108</v>
      </c>
      <c r="I68" s="34">
        <v>50921</v>
      </c>
      <c r="J68" s="34">
        <v>454</v>
      </c>
      <c r="K68" s="31">
        <v>2171</v>
      </c>
      <c r="L68" s="33">
        <f t="shared" si="32"/>
        <v>66483</v>
      </c>
      <c r="M68" s="17"/>
      <c r="N68" s="116"/>
      <c r="O68" s="132"/>
      <c r="P68" s="124" t="s">
        <v>10</v>
      </c>
      <c r="Q68" s="123"/>
      <c r="R68" s="31">
        <f>SUM(R66:R67)</f>
        <v>127847</v>
      </c>
      <c r="S68" s="32">
        <f>SUM(S66:S67)</f>
        <v>12</v>
      </c>
      <c r="T68" s="33">
        <f t="shared" si="12"/>
        <v>127859</v>
      </c>
      <c r="U68" s="34">
        <f>SUM(U66:U67)</f>
        <v>366247</v>
      </c>
      <c r="V68" s="34">
        <f>SUM(V66:V67)</f>
        <v>2015</v>
      </c>
      <c r="W68" s="31">
        <f>SUM(W66:W67)</f>
        <v>2661</v>
      </c>
      <c r="X68" s="33">
        <f t="shared" si="1"/>
        <v>496121</v>
      </c>
    </row>
    <row r="69" spans="1:24" ht="7.5" customHeight="1" x14ac:dyDescent="0.15">
      <c r="A69" s="49"/>
      <c r="B69" s="151"/>
      <c r="C69" s="131"/>
      <c r="D69" s="143"/>
      <c r="E69" s="81" t="s">
        <v>10</v>
      </c>
      <c r="F69" s="47">
        <f>SUM(F66:F68)</f>
        <v>49223</v>
      </c>
      <c r="G69" s="32">
        <f>SUM(G66:G68)</f>
        <v>3</v>
      </c>
      <c r="H69" s="33">
        <f t="shared" si="31"/>
        <v>49226</v>
      </c>
      <c r="I69" s="31">
        <f t="shared" ref="I69:K69" si="33">SUM(I66:I68)</f>
        <v>163286</v>
      </c>
      <c r="J69" s="31">
        <f t="shared" si="33"/>
        <v>1202</v>
      </c>
      <c r="K69" s="31">
        <f t="shared" si="33"/>
        <v>6104</v>
      </c>
      <c r="L69" s="33">
        <f t="shared" si="32"/>
        <v>213714</v>
      </c>
      <c r="M69" s="17"/>
      <c r="N69" s="117"/>
      <c r="O69" s="112" t="s">
        <v>37</v>
      </c>
      <c r="P69" s="113"/>
      <c r="Q69" s="114"/>
      <c r="R69" s="41">
        <f>SUM(R57,R63:R65,R68,R60)</f>
        <v>688399</v>
      </c>
      <c r="S69" s="42">
        <f>SUM(S57,S63:S65,S68,S60)</f>
        <v>97</v>
      </c>
      <c r="T69" s="43">
        <f t="shared" si="12"/>
        <v>688496</v>
      </c>
      <c r="U69" s="41">
        <f t="shared" ref="U69:W69" si="34">SUM(U57,U63:U65,U68,U60)</f>
        <v>1900186</v>
      </c>
      <c r="V69" s="41">
        <f t="shared" si="34"/>
        <v>11496</v>
      </c>
      <c r="W69" s="41">
        <f t="shared" si="34"/>
        <v>18288</v>
      </c>
      <c r="X69" s="43">
        <f t="shared" si="1"/>
        <v>2600178</v>
      </c>
    </row>
    <row r="70" spans="1:24" ht="7.5" customHeight="1" x14ac:dyDescent="0.15">
      <c r="A70" s="49"/>
      <c r="B70" s="151"/>
      <c r="C70" s="131"/>
      <c r="D70" s="109" t="s">
        <v>148</v>
      </c>
      <c r="E70" s="81" t="s">
        <v>223</v>
      </c>
      <c r="F70" s="31">
        <v>77147</v>
      </c>
      <c r="G70" s="32">
        <v>7</v>
      </c>
      <c r="H70" s="33">
        <f t="shared" si="31"/>
        <v>77154</v>
      </c>
      <c r="I70" s="34">
        <v>177133</v>
      </c>
      <c r="J70" s="34">
        <v>1014</v>
      </c>
      <c r="K70" s="31">
        <v>1454</v>
      </c>
      <c r="L70" s="33">
        <f t="shared" si="32"/>
        <v>255301</v>
      </c>
      <c r="M70" s="17"/>
      <c r="N70" s="115" t="s">
        <v>150</v>
      </c>
      <c r="O70" s="118" t="s">
        <v>151</v>
      </c>
      <c r="P70" s="119"/>
      <c r="Q70" s="120"/>
      <c r="R70" s="38">
        <v>89938</v>
      </c>
      <c r="S70" s="39">
        <v>12</v>
      </c>
      <c r="T70" s="46">
        <f t="shared" si="12"/>
        <v>89950</v>
      </c>
      <c r="U70" s="40">
        <v>211016</v>
      </c>
      <c r="V70" s="40">
        <v>1127</v>
      </c>
      <c r="W70" s="38">
        <v>1892</v>
      </c>
      <c r="X70" s="46">
        <f t="shared" si="1"/>
        <v>302093</v>
      </c>
    </row>
    <row r="71" spans="1:24" ht="7.5" customHeight="1" x14ac:dyDescent="0.15">
      <c r="A71" s="49"/>
      <c r="B71" s="151"/>
      <c r="C71" s="131"/>
      <c r="D71" s="110"/>
      <c r="E71" s="81" t="s">
        <v>152</v>
      </c>
      <c r="F71" s="31">
        <v>20122</v>
      </c>
      <c r="G71" s="32">
        <v>0</v>
      </c>
      <c r="H71" s="33">
        <f t="shared" si="31"/>
        <v>20122</v>
      </c>
      <c r="I71" s="34">
        <v>58595</v>
      </c>
      <c r="J71" s="34">
        <v>320</v>
      </c>
      <c r="K71" s="31">
        <v>747</v>
      </c>
      <c r="L71" s="33">
        <f t="shared" si="32"/>
        <v>79037</v>
      </c>
      <c r="M71" s="11"/>
      <c r="N71" s="116"/>
      <c r="O71" s="144" t="s">
        <v>153</v>
      </c>
      <c r="P71" s="124" t="s">
        <v>154</v>
      </c>
      <c r="Q71" s="123"/>
      <c r="R71" s="31">
        <v>70613</v>
      </c>
      <c r="S71" s="32">
        <v>16</v>
      </c>
      <c r="T71" s="33">
        <f t="shared" si="12"/>
        <v>70629</v>
      </c>
      <c r="U71" s="34">
        <v>173621</v>
      </c>
      <c r="V71" s="34">
        <v>1120</v>
      </c>
      <c r="W71" s="31">
        <v>1443</v>
      </c>
      <c r="X71" s="33">
        <f t="shared" si="1"/>
        <v>245370</v>
      </c>
    </row>
    <row r="72" spans="1:24" ht="7.5" customHeight="1" x14ac:dyDescent="0.15">
      <c r="A72" s="49"/>
      <c r="B72" s="151"/>
      <c r="C72" s="131"/>
      <c r="D72" s="111"/>
      <c r="E72" s="81" t="s">
        <v>10</v>
      </c>
      <c r="F72" s="47">
        <f>SUM(F70:F71)</f>
        <v>97269</v>
      </c>
      <c r="G72" s="32">
        <f>SUM(G70:G71)</f>
        <v>7</v>
      </c>
      <c r="H72" s="33">
        <f t="shared" si="31"/>
        <v>97276</v>
      </c>
      <c r="I72" s="31">
        <f>SUM(I70:I71)</f>
        <v>235728</v>
      </c>
      <c r="J72" s="31">
        <f>SUM(J70:J71)</f>
        <v>1334</v>
      </c>
      <c r="K72" s="31">
        <f>SUM(K70:K71)</f>
        <v>2201</v>
      </c>
      <c r="L72" s="33">
        <f t="shared" si="32"/>
        <v>334338</v>
      </c>
      <c r="M72" s="11"/>
      <c r="N72" s="116"/>
      <c r="O72" s="131"/>
      <c r="P72" s="124" t="s">
        <v>155</v>
      </c>
      <c r="Q72" s="123"/>
      <c r="R72" s="38">
        <v>29643</v>
      </c>
      <c r="S72" s="39">
        <v>9</v>
      </c>
      <c r="T72" s="33">
        <f t="shared" si="12"/>
        <v>29652</v>
      </c>
      <c r="U72" s="40">
        <v>105971</v>
      </c>
      <c r="V72" s="40">
        <v>684</v>
      </c>
      <c r="W72" s="38">
        <v>1374</v>
      </c>
      <c r="X72" s="46">
        <f t="shared" ref="X72:X73" si="35">SUM(T72:V72)</f>
        <v>136307</v>
      </c>
    </row>
    <row r="73" spans="1:24" ht="7.5" customHeight="1" x14ac:dyDescent="0.15">
      <c r="A73" s="49"/>
      <c r="B73" s="151"/>
      <c r="C73" s="131"/>
      <c r="D73" s="136" t="s">
        <v>156</v>
      </c>
      <c r="E73" s="81" t="s">
        <v>156</v>
      </c>
      <c r="F73" s="31">
        <v>13973</v>
      </c>
      <c r="G73" s="32">
        <v>2</v>
      </c>
      <c r="H73" s="33">
        <f t="shared" si="25"/>
        <v>13975</v>
      </c>
      <c r="I73" s="34">
        <v>53271</v>
      </c>
      <c r="J73" s="34">
        <v>305</v>
      </c>
      <c r="K73" s="31">
        <v>1043</v>
      </c>
      <c r="L73" s="33">
        <f t="shared" si="26"/>
        <v>67551</v>
      </c>
      <c r="M73" s="11"/>
      <c r="N73" s="116"/>
      <c r="O73" s="132"/>
      <c r="P73" s="124" t="s">
        <v>10</v>
      </c>
      <c r="Q73" s="123"/>
      <c r="R73" s="38">
        <f>SUM(R71:R72)</f>
        <v>100256</v>
      </c>
      <c r="S73" s="39">
        <f>SUM(S71:S72)</f>
        <v>25</v>
      </c>
      <c r="T73" s="33">
        <f t="shared" si="12"/>
        <v>100281</v>
      </c>
      <c r="U73" s="40">
        <f t="shared" ref="U73:W73" si="36">SUM(U71:U72)</f>
        <v>279592</v>
      </c>
      <c r="V73" s="40">
        <f t="shared" si="36"/>
        <v>1804</v>
      </c>
      <c r="W73" s="38">
        <f t="shared" si="36"/>
        <v>2817</v>
      </c>
      <c r="X73" s="46">
        <f t="shared" si="35"/>
        <v>381677</v>
      </c>
    </row>
    <row r="74" spans="1:24" ht="7.5" customHeight="1" x14ac:dyDescent="0.15">
      <c r="A74" s="49"/>
      <c r="B74" s="151"/>
      <c r="C74" s="131"/>
      <c r="D74" s="142"/>
      <c r="E74" s="81" t="s">
        <v>157</v>
      </c>
      <c r="F74" s="31">
        <v>17649</v>
      </c>
      <c r="G74" s="32">
        <v>1</v>
      </c>
      <c r="H74" s="33">
        <f t="shared" si="25"/>
        <v>17650</v>
      </c>
      <c r="I74" s="34">
        <v>64611</v>
      </c>
      <c r="J74" s="34">
        <v>452</v>
      </c>
      <c r="K74" s="31">
        <v>1857</v>
      </c>
      <c r="L74" s="33">
        <f t="shared" si="26"/>
        <v>82713</v>
      </c>
      <c r="M74" s="11"/>
      <c r="N74" s="116"/>
      <c r="O74" s="121" t="s">
        <v>158</v>
      </c>
      <c r="P74" s="122"/>
      <c r="Q74" s="123"/>
      <c r="R74" s="31">
        <v>150303</v>
      </c>
      <c r="S74" s="32">
        <v>27</v>
      </c>
      <c r="T74" s="33">
        <f t="shared" si="12"/>
        <v>150330</v>
      </c>
      <c r="U74" s="34">
        <v>369151</v>
      </c>
      <c r="V74" s="34">
        <v>2670</v>
      </c>
      <c r="W74" s="31">
        <v>3538</v>
      </c>
      <c r="X74" s="33">
        <f t="shared" si="1"/>
        <v>522151</v>
      </c>
    </row>
    <row r="75" spans="1:24" ht="7.5" customHeight="1" x14ac:dyDescent="0.15">
      <c r="A75" s="49"/>
      <c r="B75" s="151"/>
      <c r="C75" s="131"/>
      <c r="D75" s="142"/>
      <c r="E75" s="81" t="s">
        <v>159</v>
      </c>
      <c r="F75" s="52">
        <v>12932</v>
      </c>
      <c r="G75" s="53">
        <v>3</v>
      </c>
      <c r="H75" s="33">
        <f t="shared" si="25"/>
        <v>12935</v>
      </c>
      <c r="I75" s="55">
        <v>42451</v>
      </c>
      <c r="J75" s="55">
        <v>410</v>
      </c>
      <c r="K75" s="52">
        <v>1965</v>
      </c>
      <c r="L75" s="33">
        <f t="shared" si="26"/>
        <v>55796</v>
      </c>
      <c r="M75" s="11"/>
      <c r="N75" s="116"/>
      <c r="O75" s="121" t="s">
        <v>160</v>
      </c>
      <c r="P75" s="122"/>
      <c r="Q75" s="123"/>
      <c r="R75" s="31">
        <v>97405</v>
      </c>
      <c r="S75" s="32">
        <v>23</v>
      </c>
      <c r="T75" s="33">
        <f t="shared" si="12"/>
        <v>97428</v>
      </c>
      <c r="U75" s="34">
        <v>204056</v>
      </c>
      <c r="V75" s="34">
        <v>1217</v>
      </c>
      <c r="W75" s="31">
        <v>1716</v>
      </c>
      <c r="X75" s="33">
        <f t="shared" si="1"/>
        <v>302701</v>
      </c>
    </row>
    <row r="76" spans="1:24" ht="7.5" customHeight="1" x14ac:dyDescent="0.15">
      <c r="A76" s="49"/>
      <c r="B76" s="151"/>
      <c r="C76" s="132"/>
      <c r="D76" s="143"/>
      <c r="E76" s="81" t="s">
        <v>10</v>
      </c>
      <c r="F76" s="47">
        <f>SUM(F73:F75)</f>
        <v>44554</v>
      </c>
      <c r="G76" s="32">
        <f>SUM(G73:G75)</f>
        <v>6</v>
      </c>
      <c r="H76" s="33">
        <f t="shared" si="25"/>
        <v>44560</v>
      </c>
      <c r="I76" s="31">
        <f t="shared" ref="I76:K76" si="37">SUM(I73:I75)</f>
        <v>160333</v>
      </c>
      <c r="J76" s="31">
        <f t="shared" si="37"/>
        <v>1167</v>
      </c>
      <c r="K76" s="31">
        <f t="shared" si="37"/>
        <v>4865</v>
      </c>
      <c r="L76" s="33">
        <f t="shared" si="26"/>
        <v>206060</v>
      </c>
      <c r="M76" s="11"/>
      <c r="N76" s="117"/>
      <c r="O76" s="112" t="s">
        <v>37</v>
      </c>
      <c r="P76" s="113"/>
      <c r="Q76" s="114"/>
      <c r="R76" s="41">
        <f>SUM(R73:R75,R70)</f>
        <v>437902</v>
      </c>
      <c r="S76" s="44">
        <f>SUM(S73:S75,S70)</f>
        <v>87</v>
      </c>
      <c r="T76" s="43">
        <f t="shared" si="12"/>
        <v>437989</v>
      </c>
      <c r="U76" s="45">
        <f t="shared" ref="U76:W76" si="38">SUM(U73:U75,U70)</f>
        <v>1063815</v>
      </c>
      <c r="V76" s="45">
        <f t="shared" si="38"/>
        <v>6818</v>
      </c>
      <c r="W76" s="41">
        <f t="shared" si="38"/>
        <v>9963</v>
      </c>
      <c r="X76" s="43">
        <f t="shared" si="1"/>
        <v>1508622</v>
      </c>
    </row>
    <row r="77" spans="1:24" ht="7.5" customHeight="1" x14ac:dyDescent="0.15">
      <c r="A77" s="49"/>
      <c r="B77" s="151"/>
      <c r="C77" s="130" t="s">
        <v>161</v>
      </c>
      <c r="D77" s="133" t="s">
        <v>162</v>
      </c>
      <c r="E77" s="81" t="s">
        <v>163</v>
      </c>
      <c r="F77" s="52">
        <v>41642</v>
      </c>
      <c r="G77" s="53">
        <v>15</v>
      </c>
      <c r="H77" s="54">
        <f>SUM(F77:G77)</f>
        <v>41657</v>
      </c>
      <c r="I77" s="55">
        <v>40651</v>
      </c>
      <c r="J77" s="55">
        <v>1485</v>
      </c>
      <c r="K77" s="52">
        <v>7142</v>
      </c>
      <c r="L77" s="54">
        <f>SUM(H77:J77)</f>
        <v>83793</v>
      </c>
      <c r="M77" s="11"/>
      <c r="N77" s="115" t="s">
        <v>164</v>
      </c>
      <c r="O77" s="134" t="s">
        <v>165</v>
      </c>
      <c r="P77" s="135" t="s">
        <v>166</v>
      </c>
      <c r="Q77" s="120"/>
      <c r="R77" s="18">
        <v>106121</v>
      </c>
      <c r="S77" s="19">
        <v>7</v>
      </c>
      <c r="T77" s="20">
        <f t="shared" si="12"/>
        <v>106128</v>
      </c>
      <c r="U77" s="21">
        <v>385517</v>
      </c>
      <c r="V77" s="21">
        <v>2375</v>
      </c>
      <c r="W77" s="18">
        <v>8663</v>
      </c>
      <c r="X77" s="20">
        <f t="shared" si="1"/>
        <v>494020</v>
      </c>
    </row>
    <row r="78" spans="1:24" ht="7.5" customHeight="1" x14ac:dyDescent="0.15">
      <c r="A78" s="49"/>
      <c r="B78" s="151"/>
      <c r="C78" s="131"/>
      <c r="D78" s="133"/>
      <c r="E78" s="81" t="s">
        <v>167</v>
      </c>
      <c r="F78" s="52">
        <v>12695</v>
      </c>
      <c r="G78" s="53">
        <v>5</v>
      </c>
      <c r="H78" s="54">
        <f>SUM(F78:G78)</f>
        <v>12700</v>
      </c>
      <c r="I78" s="55">
        <v>14787</v>
      </c>
      <c r="J78" s="55">
        <v>424</v>
      </c>
      <c r="K78" s="52">
        <v>1904</v>
      </c>
      <c r="L78" s="54">
        <f>SUM(H78:J78)</f>
        <v>27911</v>
      </c>
      <c r="M78" s="11"/>
      <c r="N78" s="116"/>
      <c r="O78" s="131"/>
      <c r="P78" s="124" t="s">
        <v>168</v>
      </c>
      <c r="Q78" s="123"/>
      <c r="R78" s="31">
        <v>80054</v>
      </c>
      <c r="S78" s="32">
        <v>8</v>
      </c>
      <c r="T78" s="33">
        <f t="shared" si="12"/>
        <v>80062</v>
      </c>
      <c r="U78" s="34">
        <v>287152</v>
      </c>
      <c r="V78" s="34">
        <v>1408</v>
      </c>
      <c r="W78" s="31">
        <v>2896</v>
      </c>
      <c r="X78" s="33">
        <f t="shared" ref="X78:X88" si="39">SUM(T78:V78)</f>
        <v>368622</v>
      </c>
    </row>
    <row r="79" spans="1:24" ht="7.5" customHeight="1" x14ac:dyDescent="0.15">
      <c r="A79" s="49"/>
      <c r="B79" s="151"/>
      <c r="C79" s="131"/>
      <c r="D79" s="133"/>
      <c r="E79" s="81" t="s">
        <v>10</v>
      </c>
      <c r="F79" s="47">
        <f>SUM(F77:F78)</f>
        <v>54337</v>
      </c>
      <c r="G79" s="32">
        <f>SUM(G77:G78)</f>
        <v>20</v>
      </c>
      <c r="H79" s="33">
        <f>SUM(F79:G79)</f>
        <v>54357</v>
      </c>
      <c r="I79" s="47">
        <f>SUM(I77:I78)</f>
        <v>55438</v>
      </c>
      <c r="J79" s="47">
        <f>SUM(J77:J78)</f>
        <v>1909</v>
      </c>
      <c r="K79" s="47">
        <f>SUM(K77:K78)</f>
        <v>9046</v>
      </c>
      <c r="L79" s="54">
        <f>SUM(H79:J79)</f>
        <v>111704</v>
      </c>
      <c r="M79" s="11"/>
      <c r="N79" s="116"/>
      <c r="O79" s="131"/>
      <c r="P79" s="124" t="s">
        <v>169</v>
      </c>
      <c r="Q79" s="123"/>
      <c r="R79" s="31">
        <v>92016</v>
      </c>
      <c r="S79" s="32">
        <v>6</v>
      </c>
      <c r="T79" s="33">
        <f t="shared" si="12"/>
        <v>92022</v>
      </c>
      <c r="U79" s="34">
        <v>250456</v>
      </c>
      <c r="V79" s="34">
        <v>1210</v>
      </c>
      <c r="W79" s="31">
        <v>1937</v>
      </c>
      <c r="X79" s="33">
        <f t="shared" si="39"/>
        <v>343688</v>
      </c>
    </row>
    <row r="80" spans="1:24" ht="7.5" customHeight="1" x14ac:dyDescent="0.15">
      <c r="A80" s="49"/>
      <c r="B80" s="151"/>
      <c r="C80" s="131"/>
      <c r="D80" s="136" t="s">
        <v>170</v>
      </c>
      <c r="E80" s="81" t="s">
        <v>170</v>
      </c>
      <c r="F80" s="31">
        <v>35418</v>
      </c>
      <c r="G80" s="32">
        <v>6</v>
      </c>
      <c r="H80" s="33">
        <f t="shared" si="25"/>
        <v>35424</v>
      </c>
      <c r="I80" s="34">
        <v>44684</v>
      </c>
      <c r="J80" s="34">
        <v>1111</v>
      </c>
      <c r="K80" s="31">
        <v>5556</v>
      </c>
      <c r="L80" s="33">
        <f t="shared" si="26"/>
        <v>81219</v>
      </c>
      <c r="M80" s="11"/>
      <c r="N80" s="116"/>
      <c r="O80" s="132"/>
      <c r="P80" s="124" t="s">
        <v>171</v>
      </c>
      <c r="Q80" s="123"/>
      <c r="R80" s="31">
        <v>43541</v>
      </c>
      <c r="S80" s="32">
        <v>4</v>
      </c>
      <c r="T80" s="33">
        <f t="shared" si="12"/>
        <v>43545</v>
      </c>
      <c r="U80" s="34">
        <v>126649</v>
      </c>
      <c r="V80" s="34">
        <v>521</v>
      </c>
      <c r="W80" s="31">
        <v>925</v>
      </c>
      <c r="X80" s="33">
        <f t="shared" si="39"/>
        <v>170715</v>
      </c>
    </row>
    <row r="81" spans="1:24" ht="7.5" customHeight="1" x14ac:dyDescent="0.15">
      <c r="A81" s="49"/>
      <c r="B81" s="151"/>
      <c r="C81" s="131"/>
      <c r="D81" s="142"/>
      <c r="E81" s="81" t="s">
        <v>172</v>
      </c>
      <c r="F81" s="52">
        <v>7594</v>
      </c>
      <c r="G81" s="53">
        <v>2</v>
      </c>
      <c r="H81" s="54">
        <f>SUM(F81:G81)</f>
        <v>7596</v>
      </c>
      <c r="I81" s="55">
        <v>9588</v>
      </c>
      <c r="J81" s="55">
        <v>251</v>
      </c>
      <c r="K81" s="52">
        <v>1115</v>
      </c>
      <c r="L81" s="54">
        <f>SUM(H81:J81)</f>
        <v>17435</v>
      </c>
      <c r="M81" s="11"/>
      <c r="N81" s="116"/>
      <c r="O81" s="121" t="s">
        <v>173</v>
      </c>
      <c r="P81" s="122"/>
      <c r="Q81" s="123"/>
      <c r="R81" s="31">
        <v>89479</v>
      </c>
      <c r="S81" s="32">
        <v>15</v>
      </c>
      <c r="T81" s="33">
        <f t="shared" si="12"/>
        <v>89494</v>
      </c>
      <c r="U81" s="34">
        <v>252022</v>
      </c>
      <c r="V81" s="34">
        <v>1358</v>
      </c>
      <c r="W81" s="31">
        <v>1533</v>
      </c>
      <c r="X81" s="33">
        <f t="shared" si="39"/>
        <v>342874</v>
      </c>
    </row>
    <row r="82" spans="1:24" ht="7.5" customHeight="1" x14ac:dyDescent="0.15">
      <c r="A82" s="49"/>
      <c r="B82" s="151"/>
      <c r="C82" s="131"/>
      <c r="D82" s="142"/>
      <c r="E82" s="81" t="s">
        <v>174</v>
      </c>
      <c r="F82" s="52">
        <v>10158</v>
      </c>
      <c r="G82" s="53">
        <v>3</v>
      </c>
      <c r="H82" s="54">
        <f>SUM(F82:G82)</f>
        <v>10161</v>
      </c>
      <c r="I82" s="55">
        <v>13954</v>
      </c>
      <c r="J82" s="55">
        <v>328</v>
      </c>
      <c r="K82" s="52">
        <v>1850</v>
      </c>
      <c r="L82" s="54">
        <f>SUM(H82:J82)</f>
        <v>24443</v>
      </c>
      <c r="M82" s="11"/>
      <c r="N82" s="116"/>
      <c r="O82" s="130" t="s">
        <v>175</v>
      </c>
      <c r="P82" s="124" t="s">
        <v>176</v>
      </c>
      <c r="Q82" s="123"/>
      <c r="R82" s="31">
        <v>83276</v>
      </c>
      <c r="S82" s="32">
        <v>8</v>
      </c>
      <c r="T82" s="33">
        <f t="shared" si="12"/>
        <v>83284</v>
      </c>
      <c r="U82" s="34">
        <v>239228</v>
      </c>
      <c r="V82" s="34">
        <v>1271</v>
      </c>
      <c r="W82" s="31">
        <v>2256</v>
      </c>
      <c r="X82" s="33">
        <f t="shared" si="39"/>
        <v>323783</v>
      </c>
    </row>
    <row r="83" spans="1:24" ht="7.5" customHeight="1" x14ac:dyDescent="0.15">
      <c r="A83" s="49"/>
      <c r="B83" s="151"/>
      <c r="C83" s="131"/>
      <c r="D83" s="143"/>
      <c r="E83" s="81" t="s">
        <v>10</v>
      </c>
      <c r="F83" s="47">
        <f>SUM(F80:F82)</f>
        <v>53170</v>
      </c>
      <c r="G83" s="32">
        <f>SUM(G80:G82)</f>
        <v>11</v>
      </c>
      <c r="H83" s="33">
        <f>SUM(F83:G83)</f>
        <v>53181</v>
      </c>
      <c r="I83" s="47">
        <f t="shared" ref="I83:K83" si="40">SUM(I80:I82)</f>
        <v>68226</v>
      </c>
      <c r="J83" s="47">
        <f t="shared" si="40"/>
        <v>1690</v>
      </c>
      <c r="K83" s="47">
        <f t="shared" si="40"/>
        <v>8521</v>
      </c>
      <c r="L83" s="54">
        <f>SUM(H83:J83)</f>
        <v>123097</v>
      </c>
      <c r="M83" s="11"/>
      <c r="N83" s="116"/>
      <c r="O83" s="131"/>
      <c r="P83" s="124" t="s">
        <v>177</v>
      </c>
      <c r="Q83" s="123"/>
      <c r="R83" s="31">
        <v>41697</v>
      </c>
      <c r="S83" s="32">
        <v>4</v>
      </c>
      <c r="T83" s="33">
        <f t="shared" si="12"/>
        <v>41701</v>
      </c>
      <c r="U83" s="34">
        <v>109952</v>
      </c>
      <c r="V83" s="34">
        <v>484</v>
      </c>
      <c r="W83" s="31">
        <v>819</v>
      </c>
      <c r="X83" s="33">
        <f t="shared" si="39"/>
        <v>152137</v>
      </c>
    </row>
    <row r="84" spans="1:24" ht="7.5" customHeight="1" x14ac:dyDescent="0.15">
      <c r="A84" s="49"/>
      <c r="B84" s="151"/>
      <c r="C84" s="131"/>
      <c r="D84" s="136" t="s">
        <v>178</v>
      </c>
      <c r="E84" s="80" t="s">
        <v>178</v>
      </c>
      <c r="F84" s="52">
        <v>46917</v>
      </c>
      <c r="G84" s="53">
        <v>9</v>
      </c>
      <c r="H84" s="54">
        <f>SUM(F84:G84)</f>
        <v>46926</v>
      </c>
      <c r="I84" s="55">
        <v>70880</v>
      </c>
      <c r="J84" s="55">
        <v>1673</v>
      </c>
      <c r="K84" s="52">
        <v>8596</v>
      </c>
      <c r="L84" s="54">
        <f>SUM(H84:J84)</f>
        <v>119479</v>
      </c>
      <c r="M84" s="11"/>
      <c r="N84" s="116"/>
      <c r="O84" s="132"/>
      <c r="P84" s="124" t="s">
        <v>179</v>
      </c>
      <c r="Q84" s="123"/>
      <c r="R84" s="31">
        <v>12492</v>
      </c>
      <c r="S84" s="32">
        <v>0</v>
      </c>
      <c r="T84" s="33">
        <f t="shared" si="12"/>
        <v>12492</v>
      </c>
      <c r="U84" s="34">
        <v>20776</v>
      </c>
      <c r="V84" s="34">
        <v>182</v>
      </c>
      <c r="W84" s="31">
        <v>137</v>
      </c>
      <c r="X84" s="33">
        <f t="shared" si="39"/>
        <v>33450</v>
      </c>
    </row>
    <row r="85" spans="1:24" ht="7.5" customHeight="1" x14ac:dyDescent="0.15">
      <c r="A85" s="49"/>
      <c r="B85" s="151"/>
      <c r="C85" s="131"/>
      <c r="D85" s="142"/>
      <c r="E85" s="81" t="s">
        <v>180</v>
      </c>
      <c r="F85" s="52">
        <v>7615</v>
      </c>
      <c r="G85" s="53">
        <v>0</v>
      </c>
      <c r="H85" s="54">
        <f>SUM(F85:G85)</f>
        <v>7615</v>
      </c>
      <c r="I85" s="55">
        <v>7910</v>
      </c>
      <c r="J85" s="55">
        <v>503</v>
      </c>
      <c r="K85" s="52">
        <v>1934</v>
      </c>
      <c r="L85" s="54">
        <f>SUM(H85:J85)</f>
        <v>16028</v>
      </c>
      <c r="M85" s="56"/>
      <c r="N85" s="116"/>
      <c r="O85" s="121" t="s">
        <v>181</v>
      </c>
      <c r="P85" s="122"/>
      <c r="Q85" s="123"/>
      <c r="R85" s="31">
        <v>184693</v>
      </c>
      <c r="S85" s="32">
        <v>13</v>
      </c>
      <c r="T85" s="33">
        <f t="shared" si="12"/>
        <v>184706</v>
      </c>
      <c r="U85" s="34">
        <v>483032</v>
      </c>
      <c r="V85" s="34">
        <v>3426</v>
      </c>
      <c r="W85" s="31">
        <v>3917</v>
      </c>
      <c r="X85" s="33">
        <f t="shared" si="39"/>
        <v>671164</v>
      </c>
    </row>
    <row r="86" spans="1:24" ht="7.5" customHeight="1" x14ac:dyDescent="0.15">
      <c r="A86" s="49"/>
      <c r="B86" s="151"/>
      <c r="C86" s="131"/>
      <c r="D86" s="142"/>
      <c r="E86" s="81" t="s">
        <v>182</v>
      </c>
      <c r="F86" s="31">
        <v>9654</v>
      </c>
      <c r="G86" s="32">
        <v>4</v>
      </c>
      <c r="H86" s="33">
        <f t="shared" si="25"/>
        <v>9658</v>
      </c>
      <c r="I86" s="34">
        <v>17763</v>
      </c>
      <c r="J86" s="34">
        <v>307</v>
      </c>
      <c r="K86" s="31">
        <v>1846</v>
      </c>
      <c r="L86" s="33">
        <f t="shared" si="26"/>
        <v>27728</v>
      </c>
      <c r="M86" s="56"/>
      <c r="N86" s="116"/>
      <c r="O86" s="121" t="s">
        <v>183</v>
      </c>
      <c r="P86" s="122"/>
      <c r="Q86" s="123"/>
      <c r="R86" s="31">
        <v>124600</v>
      </c>
      <c r="S86" s="32">
        <v>14</v>
      </c>
      <c r="T86" s="33">
        <f t="shared" si="12"/>
        <v>124614</v>
      </c>
      <c r="U86" s="57">
        <v>323551</v>
      </c>
      <c r="V86" s="57">
        <v>1792</v>
      </c>
      <c r="W86" s="31">
        <v>2433</v>
      </c>
      <c r="X86" s="33">
        <f t="shared" si="39"/>
        <v>449957</v>
      </c>
    </row>
    <row r="87" spans="1:24" ht="7.5" customHeight="1" x14ac:dyDescent="0.15">
      <c r="A87" s="58"/>
      <c r="B87" s="151"/>
      <c r="C87" s="131"/>
      <c r="D87" s="143"/>
      <c r="E87" s="81" t="s">
        <v>10</v>
      </c>
      <c r="F87" s="47">
        <f>SUM(F84:F86)</f>
        <v>64186</v>
      </c>
      <c r="G87" s="32">
        <f>SUM(G84:G86)</f>
        <v>13</v>
      </c>
      <c r="H87" s="33">
        <f t="shared" si="25"/>
        <v>64199</v>
      </c>
      <c r="I87" s="47">
        <f t="shared" ref="I87:K87" si="41">SUM(I84:I86)</f>
        <v>96553</v>
      </c>
      <c r="J87" s="47">
        <f t="shared" si="41"/>
        <v>2483</v>
      </c>
      <c r="K87" s="47">
        <f t="shared" si="41"/>
        <v>12376</v>
      </c>
      <c r="L87" s="33">
        <f t="shared" si="26"/>
        <v>163235</v>
      </c>
      <c r="M87" s="56"/>
      <c r="N87" s="116"/>
      <c r="O87" s="121" t="s">
        <v>184</v>
      </c>
      <c r="P87" s="122"/>
      <c r="Q87" s="123"/>
      <c r="R87" s="31">
        <v>144976</v>
      </c>
      <c r="S87" s="32">
        <v>7</v>
      </c>
      <c r="T87" s="33">
        <f t="shared" si="12"/>
        <v>144983</v>
      </c>
      <c r="U87" s="57">
        <v>327958</v>
      </c>
      <c r="V87" s="57">
        <v>1710</v>
      </c>
      <c r="W87" s="59">
        <v>2041</v>
      </c>
      <c r="X87" s="33">
        <f t="shared" si="39"/>
        <v>474651</v>
      </c>
    </row>
    <row r="88" spans="1:24" ht="7.5" customHeight="1" x14ac:dyDescent="0.15">
      <c r="A88" s="60"/>
      <c r="B88" s="151"/>
      <c r="C88" s="131"/>
      <c r="D88" s="125" t="s">
        <v>185</v>
      </c>
      <c r="E88" s="126"/>
      <c r="F88" s="31">
        <v>48061</v>
      </c>
      <c r="G88" s="32">
        <v>13</v>
      </c>
      <c r="H88" s="33">
        <f t="shared" si="25"/>
        <v>48074</v>
      </c>
      <c r="I88" s="34">
        <v>147007</v>
      </c>
      <c r="J88" s="34">
        <v>1105</v>
      </c>
      <c r="K88" s="31">
        <v>4050</v>
      </c>
      <c r="L88" s="33">
        <f t="shared" si="26"/>
        <v>196186</v>
      </c>
      <c r="M88" s="56"/>
      <c r="N88" s="116"/>
      <c r="O88" s="138" t="s">
        <v>186</v>
      </c>
      <c r="P88" s="124" t="s">
        <v>187</v>
      </c>
      <c r="Q88" s="123"/>
      <c r="R88" s="31">
        <v>195620</v>
      </c>
      <c r="S88" s="32">
        <v>12</v>
      </c>
      <c r="T88" s="33">
        <f t="shared" si="12"/>
        <v>195632</v>
      </c>
      <c r="U88" s="57">
        <v>441486</v>
      </c>
      <c r="V88" s="57">
        <v>2222</v>
      </c>
      <c r="W88" s="59">
        <v>3233</v>
      </c>
      <c r="X88" s="33">
        <f t="shared" si="39"/>
        <v>639340</v>
      </c>
    </row>
    <row r="89" spans="1:24" ht="7.5" customHeight="1" x14ac:dyDescent="0.15">
      <c r="A89" s="60"/>
      <c r="B89" s="151"/>
      <c r="C89" s="132"/>
      <c r="D89" s="125" t="s">
        <v>188</v>
      </c>
      <c r="E89" s="126"/>
      <c r="F89" s="31">
        <v>76609</v>
      </c>
      <c r="G89" s="32">
        <v>21</v>
      </c>
      <c r="H89" s="33">
        <f t="shared" si="25"/>
        <v>76630</v>
      </c>
      <c r="I89" s="34">
        <v>192238</v>
      </c>
      <c r="J89" s="34">
        <v>1975</v>
      </c>
      <c r="K89" s="31">
        <v>9260</v>
      </c>
      <c r="L89" s="33">
        <f t="shared" si="26"/>
        <v>270843</v>
      </c>
      <c r="N89" s="116"/>
      <c r="O89" s="139"/>
      <c r="P89" s="140" t="s">
        <v>189</v>
      </c>
      <c r="Q89" s="141"/>
      <c r="R89" s="31">
        <f t="shared" ref="R89:W89" si="42">SUM(R101:R102)</f>
        <v>24633</v>
      </c>
      <c r="S89" s="32">
        <f t="shared" si="42"/>
        <v>0</v>
      </c>
      <c r="T89" s="33">
        <f>SUM(T101:T102)</f>
        <v>24633</v>
      </c>
      <c r="U89" s="57">
        <f>SUM(U101:U102)</f>
        <v>35966</v>
      </c>
      <c r="V89" s="57">
        <f t="shared" si="42"/>
        <v>279</v>
      </c>
      <c r="W89" s="59">
        <f t="shared" si="42"/>
        <v>379</v>
      </c>
      <c r="X89" s="33">
        <f>SUM(T89:V89)</f>
        <v>60878</v>
      </c>
    </row>
    <row r="90" spans="1:24" ht="7.5" customHeight="1" x14ac:dyDescent="0.15">
      <c r="A90" s="60"/>
      <c r="B90" s="151"/>
      <c r="C90" s="108" t="s">
        <v>190</v>
      </c>
      <c r="D90" s="109" t="s">
        <v>190</v>
      </c>
      <c r="E90" s="80" t="s">
        <v>191</v>
      </c>
      <c r="F90" s="31">
        <v>111528</v>
      </c>
      <c r="G90" s="32">
        <v>25</v>
      </c>
      <c r="H90" s="33">
        <f t="shared" si="25"/>
        <v>111553</v>
      </c>
      <c r="I90" s="34">
        <v>270937</v>
      </c>
      <c r="J90" s="34">
        <v>3574</v>
      </c>
      <c r="K90" s="31">
        <v>13339</v>
      </c>
      <c r="L90" s="33">
        <f t="shared" si="26"/>
        <v>386064</v>
      </c>
      <c r="N90" s="117"/>
      <c r="O90" s="112" t="s">
        <v>37</v>
      </c>
      <c r="P90" s="113"/>
      <c r="Q90" s="114"/>
      <c r="R90" s="41">
        <f>SUM(R77:R89)</f>
        <v>1223198</v>
      </c>
      <c r="S90" s="44">
        <f>SUM(S77:S89)</f>
        <v>98</v>
      </c>
      <c r="T90" s="43">
        <f t="shared" ref="T90:T95" si="43">SUM(R90:S90)</f>
        <v>1223296</v>
      </c>
      <c r="U90" s="51">
        <f>SUM(U77:U89)</f>
        <v>3283745</v>
      </c>
      <c r="V90" s="51">
        <f>SUM(V77:V89)</f>
        <v>18238</v>
      </c>
      <c r="W90" s="42">
        <f>SUM(W77:W89)</f>
        <v>31169</v>
      </c>
      <c r="X90" s="43">
        <f t="shared" ref="X90:X95" si="44">SUM(T90:V90)</f>
        <v>4525279</v>
      </c>
    </row>
    <row r="91" spans="1:24" ht="7.5" customHeight="1" x14ac:dyDescent="0.15">
      <c r="B91" s="151"/>
      <c r="C91" s="108"/>
      <c r="D91" s="110"/>
      <c r="E91" s="80" t="s">
        <v>192</v>
      </c>
      <c r="F91" s="31">
        <v>28688</v>
      </c>
      <c r="G91" s="32">
        <v>7</v>
      </c>
      <c r="H91" s="33">
        <f t="shared" si="25"/>
        <v>28695</v>
      </c>
      <c r="I91" s="34">
        <v>54721</v>
      </c>
      <c r="J91" s="34">
        <v>909</v>
      </c>
      <c r="K91" s="31">
        <v>4858</v>
      </c>
      <c r="L91" s="33">
        <f t="shared" si="26"/>
        <v>84325</v>
      </c>
      <c r="N91" s="115" t="s">
        <v>193</v>
      </c>
      <c r="O91" s="118" t="s">
        <v>194</v>
      </c>
      <c r="P91" s="119"/>
      <c r="Q91" s="120"/>
      <c r="R91" s="18">
        <v>120014</v>
      </c>
      <c r="S91" s="19">
        <v>3</v>
      </c>
      <c r="T91" s="20">
        <f t="shared" si="43"/>
        <v>120017</v>
      </c>
      <c r="U91" s="62">
        <v>434183</v>
      </c>
      <c r="V91" s="21">
        <v>2515</v>
      </c>
      <c r="W91" s="18">
        <v>2541</v>
      </c>
      <c r="X91" s="20">
        <f t="shared" si="44"/>
        <v>556715</v>
      </c>
    </row>
    <row r="92" spans="1:24" ht="7.5" customHeight="1" x14ac:dyDescent="0.15">
      <c r="B92" s="151"/>
      <c r="C92" s="108"/>
      <c r="D92" s="111"/>
      <c r="E92" s="80" t="s">
        <v>10</v>
      </c>
      <c r="F92" s="31">
        <f>SUM(F90:F91)</f>
        <v>140216</v>
      </c>
      <c r="G92" s="32">
        <f>SUM(G90:G91)</f>
        <v>32</v>
      </c>
      <c r="H92" s="33">
        <f t="shared" si="25"/>
        <v>140248</v>
      </c>
      <c r="I92" s="34">
        <f>SUM(I90:I91)</f>
        <v>325658</v>
      </c>
      <c r="J92" s="34">
        <f>SUM(J90:J91)</f>
        <v>4483</v>
      </c>
      <c r="K92" s="31">
        <f>SUM(K90:K91)</f>
        <v>18197</v>
      </c>
      <c r="L92" s="33">
        <f t="shared" si="26"/>
        <v>470389</v>
      </c>
      <c r="N92" s="116"/>
      <c r="O92" s="121" t="s">
        <v>195</v>
      </c>
      <c r="P92" s="122"/>
      <c r="Q92" s="123"/>
      <c r="R92" s="31">
        <v>11688</v>
      </c>
      <c r="S92" s="32">
        <v>0</v>
      </c>
      <c r="T92" s="33">
        <f t="shared" si="43"/>
        <v>11688</v>
      </c>
      <c r="U92" s="34">
        <v>22259</v>
      </c>
      <c r="V92" s="34">
        <v>227</v>
      </c>
      <c r="W92" s="31">
        <v>127</v>
      </c>
      <c r="X92" s="33">
        <f t="shared" si="44"/>
        <v>34174</v>
      </c>
    </row>
    <row r="93" spans="1:24" ht="7.5" customHeight="1" x14ac:dyDescent="0.15">
      <c r="B93" s="151"/>
      <c r="C93" s="108"/>
      <c r="D93" s="124" t="s">
        <v>196</v>
      </c>
      <c r="E93" s="123"/>
      <c r="F93" s="31">
        <v>74885</v>
      </c>
      <c r="G93" s="32">
        <v>11</v>
      </c>
      <c r="H93" s="33">
        <f t="shared" si="25"/>
        <v>74896</v>
      </c>
      <c r="I93" s="34">
        <v>224585</v>
      </c>
      <c r="J93" s="34">
        <v>1622</v>
      </c>
      <c r="K93" s="31">
        <v>4410</v>
      </c>
      <c r="L93" s="33">
        <f t="shared" si="26"/>
        <v>301103</v>
      </c>
      <c r="N93" s="116"/>
      <c r="O93" s="121" t="s">
        <v>197</v>
      </c>
      <c r="P93" s="122"/>
      <c r="Q93" s="123"/>
      <c r="R93" s="31">
        <v>10965</v>
      </c>
      <c r="S93" s="32">
        <v>0</v>
      </c>
      <c r="T93" s="33">
        <f t="shared" si="43"/>
        <v>10965</v>
      </c>
      <c r="U93" s="34">
        <v>19847</v>
      </c>
      <c r="V93" s="34">
        <v>196</v>
      </c>
      <c r="W93" s="31">
        <v>192</v>
      </c>
      <c r="X93" s="33">
        <f t="shared" si="44"/>
        <v>31008</v>
      </c>
    </row>
    <row r="94" spans="1:24" ht="7.5" customHeight="1" x14ac:dyDescent="0.15">
      <c r="B94" s="151"/>
      <c r="C94" s="108"/>
      <c r="D94" s="124" t="s">
        <v>198</v>
      </c>
      <c r="E94" s="123"/>
      <c r="F94" s="31">
        <v>66288</v>
      </c>
      <c r="G94" s="32">
        <v>24</v>
      </c>
      <c r="H94" s="33">
        <f t="shared" si="25"/>
        <v>66312</v>
      </c>
      <c r="I94" s="34">
        <v>200935</v>
      </c>
      <c r="J94" s="34">
        <v>1552</v>
      </c>
      <c r="K94" s="31">
        <v>6336</v>
      </c>
      <c r="L94" s="33">
        <f t="shared" si="26"/>
        <v>268799</v>
      </c>
      <c r="N94" s="117"/>
      <c r="O94" s="112" t="s">
        <v>37</v>
      </c>
      <c r="P94" s="113"/>
      <c r="Q94" s="114"/>
      <c r="R94" s="41">
        <f>SUM(R91:R93)</f>
        <v>142667</v>
      </c>
      <c r="S94" s="44">
        <f>SUM(S91:S93)</f>
        <v>3</v>
      </c>
      <c r="T94" s="43">
        <f t="shared" si="43"/>
        <v>142670</v>
      </c>
      <c r="U94" s="45">
        <f>SUM(U91:U93)</f>
        <v>476289</v>
      </c>
      <c r="V94" s="45">
        <f>SUM(V91:V93)</f>
        <v>2938</v>
      </c>
      <c r="W94" s="41">
        <f>SUM(W91:W93)</f>
        <v>2860</v>
      </c>
      <c r="X94" s="43">
        <f t="shared" si="44"/>
        <v>621897</v>
      </c>
    </row>
    <row r="95" spans="1:24" ht="7.5" customHeight="1" x14ac:dyDescent="0.15">
      <c r="B95" s="151"/>
      <c r="C95" s="108" t="s">
        <v>199</v>
      </c>
      <c r="D95" s="125" t="s">
        <v>200</v>
      </c>
      <c r="E95" s="126"/>
      <c r="F95" s="31">
        <v>98061</v>
      </c>
      <c r="G95" s="32">
        <v>23</v>
      </c>
      <c r="H95" s="33">
        <f t="shared" si="25"/>
        <v>98084</v>
      </c>
      <c r="I95" s="34">
        <v>205168</v>
      </c>
      <c r="J95" s="34">
        <v>1480</v>
      </c>
      <c r="K95" s="31">
        <v>1929</v>
      </c>
      <c r="L95" s="33">
        <f t="shared" si="26"/>
        <v>304732</v>
      </c>
      <c r="N95" s="127" t="s">
        <v>201</v>
      </c>
      <c r="O95" s="128"/>
      <c r="P95" s="128"/>
      <c r="Q95" s="129"/>
      <c r="R95" s="63">
        <f>SUM(F40,F19,F98,R16,R42,R56,R69,R76,R90,R94)</f>
        <v>8411123</v>
      </c>
      <c r="S95" s="63">
        <f>SUM(G40,G19,G98,S16,S42,S56,S69,S76,S90,S94)</f>
        <v>1204</v>
      </c>
      <c r="T95" s="64">
        <f t="shared" si="43"/>
        <v>8412327</v>
      </c>
      <c r="U95" s="65">
        <f t="shared" ref="U95:W95" si="45">SUM(I40,I19,I98,U16,U42,U56,U69,U76,U90,U94)</f>
        <v>23261854</v>
      </c>
      <c r="V95" s="65">
        <f t="shared" si="45"/>
        <v>160602</v>
      </c>
      <c r="W95" s="66">
        <f t="shared" si="45"/>
        <v>345000</v>
      </c>
      <c r="X95" s="64">
        <f t="shared" si="44"/>
        <v>31834783</v>
      </c>
    </row>
    <row r="96" spans="1:24" ht="7.5" customHeight="1" x14ac:dyDescent="0.15">
      <c r="B96" s="151"/>
      <c r="C96" s="108"/>
      <c r="D96" s="125" t="s">
        <v>202</v>
      </c>
      <c r="E96" s="126"/>
      <c r="F96" s="31">
        <v>11460</v>
      </c>
      <c r="G96" s="32">
        <v>4</v>
      </c>
      <c r="H96" s="33">
        <f t="shared" si="25"/>
        <v>11464</v>
      </c>
      <c r="I96" s="34">
        <v>27384</v>
      </c>
      <c r="J96" s="34">
        <v>206</v>
      </c>
      <c r="K96" s="31">
        <v>139</v>
      </c>
      <c r="L96" s="33">
        <f t="shared" si="26"/>
        <v>39054</v>
      </c>
      <c r="N96" s="67"/>
      <c r="O96" s="67"/>
      <c r="P96" s="67"/>
      <c r="Q96" s="67"/>
      <c r="R96" s="56"/>
      <c r="S96" s="56"/>
      <c r="T96" s="56"/>
      <c r="U96" s="56"/>
      <c r="V96" s="56"/>
      <c r="W96" s="56"/>
      <c r="X96" s="56"/>
    </row>
    <row r="97" spans="2:24" ht="7.5" customHeight="1" x14ac:dyDescent="0.15">
      <c r="B97" s="151"/>
      <c r="C97" s="108"/>
      <c r="D97" s="125" t="s">
        <v>10</v>
      </c>
      <c r="E97" s="126"/>
      <c r="F97" s="47">
        <f>SUM(F95:F96)</f>
        <v>109521</v>
      </c>
      <c r="G97" s="32">
        <f>SUM(G95:G96)</f>
        <v>27</v>
      </c>
      <c r="H97" s="33">
        <f t="shared" si="25"/>
        <v>109548</v>
      </c>
      <c r="I97" s="31">
        <f>SUM(I95:I96)</f>
        <v>232552</v>
      </c>
      <c r="J97" s="31">
        <f>SUM(J95:J96)</f>
        <v>1686</v>
      </c>
      <c r="K97" s="31">
        <f>SUM(K95:K96)</f>
        <v>2068</v>
      </c>
      <c r="L97" s="33">
        <f t="shared" si="26"/>
        <v>343786</v>
      </c>
      <c r="N97" s="67"/>
      <c r="O97" s="67"/>
      <c r="P97" s="68"/>
      <c r="Q97" s="68"/>
      <c r="R97" s="69"/>
      <c r="S97" s="69"/>
      <c r="T97" s="69"/>
      <c r="U97" s="69"/>
      <c r="V97" s="69"/>
      <c r="W97" s="69"/>
      <c r="X97" s="69"/>
    </row>
    <row r="98" spans="2:24" ht="7.5" customHeight="1" x14ac:dyDescent="0.15">
      <c r="B98" s="152"/>
      <c r="C98" s="107" t="s">
        <v>37</v>
      </c>
      <c r="D98" s="107"/>
      <c r="E98" s="107"/>
      <c r="F98" s="50">
        <f>SUM(F41,F44,F47:F48,F52,F55,F58,F61:F62,F65,F69,F72,F76,F79,F83,F87:F89,F92:F94,F97)</f>
        <v>1947389</v>
      </c>
      <c r="G98" s="44">
        <f>SUM(G41,G44,G47:G48,G52,G55,G58,G61:G62,G65,G69,G72,G76,G79,G83,G87:G89,G92:G94,G97)</f>
        <v>341</v>
      </c>
      <c r="H98" s="43">
        <f t="shared" si="25"/>
        <v>1947730</v>
      </c>
      <c r="I98" s="41">
        <f t="shared" ref="I98:K98" si="46">SUM(I41,I44,I47:I48,I52,I55,I58,I61:I62,I65,I69,I72,I76,I79,I83,I87:I89,I92:I94,I97)</f>
        <v>5236881</v>
      </c>
      <c r="J98" s="41">
        <f t="shared" si="46"/>
        <v>40633</v>
      </c>
      <c r="K98" s="41">
        <f t="shared" si="46"/>
        <v>133704</v>
      </c>
      <c r="L98" s="43">
        <f t="shared" si="26"/>
        <v>7225244</v>
      </c>
      <c r="N98" s="67"/>
      <c r="O98" s="67"/>
      <c r="P98" s="68"/>
      <c r="Q98" s="68"/>
      <c r="R98" s="69"/>
      <c r="S98" s="69"/>
      <c r="T98" s="69"/>
      <c r="U98" s="69"/>
      <c r="V98" s="69"/>
      <c r="W98" s="69"/>
      <c r="X98" s="69"/>
    </row>
    <row r="99" spans="2:24" x14ac:dyDescent="0.15">
      <c r="B99" s="60"/>
      <c r="C99" s="60"/>
      <c r="D99" s="70"/>
      <c r="E99" s="70"/>
      <c r="F99" s="71"/>
      <c r="G99" s="71"/>
      <c r="H99" s="71"/>
      <c r="I99" s="71"/>
      <c r="J99" s="71"/>
      <c r="K99" s="71"/>
      <c r="L99" s="71"/>
      <c r="N99" s="67"/>
      <c r="O99" s="67"/>
      <c r="P99" s="68"/>
      <c r="Q99" s="68"/>
      <c r="R99" s="69"/>
      <c r="S99" s="69"/>
      <c r="T99" s="69"/>
      <c r="U99" s="69"/>
      <c r="V99" s="69"/>
      <c r="W99" s="69"/>
      <c r="X99" s="69"/>
    </row>
    <row r="100" spans="2:24" x14ac:dyDescent="0.15">
      <c r="B100" s="60"/>
      <c r="C100" s="60"/>
      <c r="D100" s="70"/>
      <c r="E100" s="70"/>
      <c r="F100" s="71"/>
      <c r="G100" s="71"/>
      <c r="H100" s="71"/>
      <c r="I100" s="71"/>
      <c r="J100" s="71"/>
      <c r="K100" s="71"/>
      <c r="L100" s="71"/>
      <c r="N100" s="67"/>
      <c r="O100" s="67"/>
      <c r="P100" s="68"/>
      <c r="Q100" s="68"/>
      <c r="R100" s="69"/>
      <c r="S100" s="69"/>
      <c r="T100" s="69"/>
      <c r="U100" s="69"/>
      <c r="V100" s="69"/>
      <c r="W100" s="69"/>
      <c r="X100" s="69"/>
    </row>
    <row r="101" spans="2:24" ht="19.5" hidden="1" x14ac:dyDescent="0.15">
      <c r="B101" s="60"/>
      <c r="C101" s="60"/>
      <c r="D101" s="70"/>
      <c r="E101" s="70"/>
      <c r="F101" s="71"/>
      <c r="G101" s="71"/>
      <c r="H101" s="71"/>
      <c r="I101" s="71"/>
      <c r="J101" s="71"/>
      <c r="K101" s="71"/>
      <c r="L101" s="71"/>
      <c r="N101" s="72" t="s">
        <v>203</v>
      </c>
      <c r="O101" s="73" t="s">
        <v>186</v>
      </c>
      <c r="P101" s="72" t="s">
        <v>204</v>
      </c>
      <c r="Q101" s="82" t="s">
        <v>186</v>
      </c>
      <c r="R101" s="75">
        <v>741</v>
      </c>
      <c r="S101" s="75">
        <v>0</v>
      </c>
      <c r="T101" s="75">
        <f>SUM(R101:S101)</f>
        <v>741</v>
      </c>
      <c r="U101" s="75">
        <v>337</v>
      </c>
      <c r="V101" s="75">
        <v>3</v>
      </c>
      <c r="W101" s="75">
        <v>14</v>
      </c>
      <c r="X101" s="75">
        <f t="shared" ref="X101:X102" si="47">SUM(T101:V101)</f>
        <v>1081</v>
      </c>
    </row>
    <row r="102" spans="2:24" hidden="1" x14ac:dyDescent="0.15">
      <c r="B102" s="60"/>
      <c r="C102" s="60"/>
      <c r="D102" s="70"/>
      <c r="E102" s="70"/>
      <c r="F102" s="71"/>
      <c r="G102" s="71"/>
      <c r="H102" s="71"/>
      <c r="I102" s="71"/>
      <c r="J102" s="71"/>
      <c r="K102" s="71"/>
      <c r="L102" s="71"/>
      <c r="N102" s="72"/>
      <c r="O102" s="73"/>
      <c r="P102" s="72"/>
      <c r="Q102" s="82" t="s">
        <v>205</v>
      </c>
      <c r="R102" s="75">
        <v>23892</v>
      </c>
      <c r="S102" s="75">
        <v>0</v>
      </c>
      <c r="T102" s="75">
        <f>SUM(R102:S102)</f>
        <v>23892</v>
      </c>
      <c r="U102" s="75">
        <v>35629</v>
      </c>
      <c r="V102" s="75">
        <v>276</v>
      </c>
      <c r="W102" s="75">
        <v>365</v>
      </c>
      <c r="X102" s="75">
        <f t="shared" si="47"/>
        <v>59797</v>
      </c>
    </row>
    <row r="103" spans="2:24" x14ac:dyDescent="0.15">
      <c r="B103" s="60"/>
      <c r="C103" s="60"/>
      <c r="D103" s="70"/>
      <c r="E103" s="70"/>
      <c r="F103" s="71"/>
      <c r="G103" s="71"/>
      <c r="H103" s="71"/>
      <c r="I103" s="71"/>
      <c r="J103" s="71"/>
      <c r="K103" s="71"/>
      <c r="L103" s="71"/>
      <c r="P103" s="61"/>
      <c r="Q103" s="61"/>
      <c r="R103" s="5"/>
      <c r="S103" s="5"/>
      <c r="T103" s="5"/>
      <c r="U103" s="5"/>
    </row>
  </sheetData>
  <mergeCells count="183"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</mergeCells>
  <phoneticPr fontId="2"/>
  <printOptions horizontalCentered="1" verticalCentered="1"/>
  <pageMargins left="0" right="0" top="0.19685039370078741" bottom="0.19685039370078741" header="0" footer="0"/>
  <pageSetup paperSize="9" scale="84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/>
  </sheetViews>
  <sheetFormatPr defaultRowHeight="11.25" x14ac:dyDescent="0.15"/>
  <cols>
    <col min="1" max="1" width="0.25" style="61" hidden="1" customWidth="1"/>
    <col min="2" max="2" width="2.75" style="61" customWidth="1"/>
    <col min="3" max="3" width="3.125" style="61" customWidth="1"/>
    <col min="4" max="4" width="3.125" style="76" customWidth="1"/>
    <col min="5" max="5" width="6.625" style="76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61" customWidth="1"/>
    <col min="15" max="15" width="3.125" style="61" customWidth="1"/>
    <col min="16" max="16" width="3.125" style="76" customWidth="1"/>
    <col min="17" max="17" width="6.625" style="76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224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58" t="s">
        <v>2</v>
      </c>
      <c r="G4" s="159"/>
      <c r="H4" s="160"/>
      <c r="I4" s="161" t="s">
        <v>3</v>
      </c>
      <c r="J4" s="162" t="s">
        <v>4</v>
      </c>
      <c r="K4" s="158" t="s">
        <v>5</v>
      </c>
      <c r="L4" s="163"/>
      <c r="M4" s="17"/>
      <c r="N4" s="115" t="s">
        <v>6</v>
      </c>
      <c r="O4" s="134" t="s">
        <v>7</v>
      </c>
      <c r="P4" s="154" t="s">
        <v>6</v>
      </c>
      <c r="Q4" s="155"/>
      <c r="R4" s="18">
        <v>111366</v>
      </c>
      <c r="S4" s="19">
        <v>5</v>
      </c>
      <c r="T4" s="20">
        <f t="shared" ref="T4:T15" si="0">SUM(R4:S4)</f>
        <v>111371</v>
      </c>
      <c r="U4" s="21">
        <v>384569</v>
      </c>
      <c r="V4" s="21">
        <v>2228</v>
      </c>
      <c r="W4" s="18">
        <v>2617</v>
      </c>
      <c r="X4" s="20">
        <f t="shared" ref="X4:X77" si="1">SUM(T4:V4)</f>
        <v>498168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61"/>
      <c r="J5" s="162"/>
      <c r="K5" s="26" t="s">
        <v>11</v>
      </c>
      <c r="L5" s="29"/>
      <c r="M5" s="17"/>
      <c r="N5" s="116"/>
      <c r="O5" s="131"/>
      <c r="P5" s="136" t="s">
        <v>12</v>
      </c>
      <c r="Q5" s="83" t="s">
        <v>13</v>
      </c>
      <c r="R5" s="31">
        <v>63118</v>
      </c>
      <c r="S5" s="32">
        <v>5</v>
      </c>
      <c r="T5" s="33">
        <f t="shared" si="0"/>
        <v>63123</v>
      </c>
      <c r="U5" s="34">
        <v>170485</v>
      </c>
      <c r="V5" s="34">
        <v>1154</v>
      </c>
      <c r="W5" s="31">
        <v>1061</v>
      </c>
      <c r="X5" s="33">
        <f t="shared" si="1"/>
        <v>234762</v>
      </c>
    </row>
    <row r="6" spans="1:24" s="22" customFormat="1" ht="7.5" customHeight="1" x14ac:dyDescent="0.15">
      <c r="A6" s="13"/>
      <c r="B6" s="115" t="s">
        <v>14</v>
      </c>
      <c r="C6" s="118" t="s">
        <v>15</v>
      </c>
      <c r="D6" s="119"/>
      <c r="E6" s="120"/>
      <c r="F6" s="18">
        <v>91902</v>
      </c>
      <c r="G6" s="19">
        <v>9</v>
      </c>
      <c r="H6" s="20">
        <f t="shared" ref="H6:H51" si="2">SUM(F6:G6)</f>
        <v>91911</v>
      </c>
      <c r="I6" s="21">
        <v>408159</v>
      </c>
      <c r="J6" s="21">
        <v>3633</v>
      </c>
      <c r="K6" s="18">
        <v>11478</v>
      </c>
      <c r="L6" s="20">
        <f t="shared" ref="L6:L51" si="3">SUM(H6:J6)</f>
        <v>503703</v>
      </c>
      <c r="M6" s="17"/>
      <c r="N6" s="116"/>
      <c r="O6" s="131"/>
      <c r="P6" s="142"/>
      <c r="Q6" s="84" t="s">
        <v>16</v>
      </c>
      <c r="R6" s="31">
        <v>31738</v>
      </c>
      <c r="S6" s="32">
        <v>2</v>
      </c>
      <c r="T6" s="33">
        <f t="shared" si="0"/>
        <v>31740</v>
      </c>
      <c r="U6" s="34">
        <v>78622</v>
      </c>
      <c r="V6" s="34">
        <v>347</v>
      </c>
      <c r="W6" s="31">
        <v>509</v>
      </c>
      <c r="X6" s="33">
        <f t="shared" si="1"/>
        <v>110709</v>
      </c>
    </row>
    <row r="7" spans="1:24" s="22" customFormat="1" ht="7.5" customHeight="1" x14ac:dyDescent="0.15">
      <c r="A7" s="13"/>
      <c r="B7" s="116"/>
      <c r="C7" s="121" t="s">
        <v>17</v>
      </c>
      <c r="D7" s="122"/>
      <c r="E7" s="123"/>
      <c r="F7" s="31">
        <v>28617</v>
      </c>
      <c r="G7" s="32">
        <v>2</v>
      </c>
      <c r="H7" s="33">
        <f t="shared" si="2"/>
        <v>28619</v>
      </c>
      <c r="I7" s="34">
        <v>96957</v>
      </c>
      <c r="J7" s="34">
        <v>530</v>
      </c>
      <c r="K7" s="31">
        <v>1087</v>
      </c>
      <c r="L7" s="33">
        <f t="shared" si="3"/>
        <v>126106</v>
      </c>
      <c r="M7" s="17"/>
      <c r="N7" s="116"/>
      <c r="O7" s="132"/>
      <c r="P7" s="143"/>
      <c r="Q7" s="84" t="s">
        <v>10</v>
      </c>
      <c r="R7" s="31">
        <f>SUM(R5:R6)</f>
        <v>94856</v>
      </c>
      <c r="S7" s="32">
        <f>SUM(S5:S6)</f>
        <v>7</v>
      </c>
      <c r="T7" s="33">
        <f t="shared" si="0"/>
        <v>94863</v>
      </c>
      <c r="U7" s="34">
        <f t="shared" ref="U7:W7" si="4">SUM(U5:U6)</f>
        <v>249107</v>
      </c>
      <c r="V7" s="34">
        <f t="shared" si="4"/>
        <v>1501</v>
      </c>
      <c r="W7" s="31">
        <f t="shared" si="4"/>
        <v>1570</v>
      </c>
      <c r="X7" s="33">
        <f t="shared" si="1"/>
        <v>345471</v>
      </c>
    </row>
    <row r="8" spans="1:24" s="22" customFormat="1" ht="7.5" customHeight="1" x14ac:dyDescent="0.15">
      <c r="A8" s="13"/>
      <c r="B8" s="116"/>
      <c r="C8" s="121" t="s">
        <v>18</v>
      </c>
      <c r="D8" s="122"/>
      <c r="E8" s="123"/>
      <c r="F8" s="31">
        <v>41727</v>
      </c>
      <c r="G8" s="32">
        <v>4</v>
      </c>
      <c r="H8" s="33">
        <f t="shared" si="2"/>
        <v>41731</v>
      </c>
      <c r="I8" s="34">
        <v>124048</v>
      </c>
      <c r="J8" s="34">
        <v>855</v>
      </c>
      <c r="K8" s="31">
        <v>1692</v>
      </c>
      <c r="L8" s="33">
        <f t="shared" si="3"/>
        <v>166634</v>
      </c>
      <c r="M8" s="17"/>
      <c r="N8" s="116"/>
      <c r="O8" s="156" t="s">
        <v>19</v>
      </c>
      <c r="P8" s="125"/>
      <c r="Q8" s="126"/>
      <c r="R8" s="31">
        <v>84087</v>
      </c>
      <c r="S8" s="32">
        <v>9</v>
      </c>
      <c r="T8" s="33">
        <f t="shared" si="0"/>
        <v>84096</v>
      </c>
      <c r="U8" s="34">
        <v>291388</v>
      </c>
      <c r="V8" s="34">
        <v>1284</v>
      </c>
      <c r="W8" s="31">
        <v>2044</v>
      </c>
      <c r="X8" s="33">
        <f t="shared" si="1"/>
        <v>376768</v>
      </c>
    </row>
    <row r="9" spans="1:24" s="22" customFormat="1" ht="7.5" customHeight="1" x14ac:dyDescent="0.15">
      <c r="A9" s="13"/>
      <c r="B9" s="116"/>
      <c r="C9" s="130" t="s">
        <v>20</v>
      </c>
      <c r="D9" s="124" t="s">
        <v>21</v>
      </c>
      <c r="E9" s="123"/>
      <c r="F9" s="31">
        <v>21967</v>
      </c>
      <c r="G9" s="32">
        <v>2</v>
      </c>
      <c r="H9" s="33">
        <f t="shared" si="2"/>
        <v>21969</v>
      </c>
      <c r="I9" s="34">
        <v>57029</v>
      </c>
      <c r="J9" s="34">
        <v>311</v>
      </c>
      <c r="K9" s="31">
        <v>565</v>
      </c>
      <c r="L9" s="33">
        <f t="shared" si="3"/>
        <v>79309</v>
      </c>
      <c r="M9" s="17"/>
      <c r="N9" s="116"/>
      <c r="O9" s="108" t="s">
        <v>22</v>
      </c>
      <c r="P9" s="125" t="s">
        <v>23</v>
      </c>
      <c r="Q9" s="126"/>
      <c r="R9" s="31">
        <v>55038</v>
      </c>
      <c r="S9" s="32">
        <v>5</v>
      </c>
      <c r="T9" s="33">
        <f t="shared" si="0"/>
        <v>55043</v>
      </c>
      <c r="U9" s="34">
        <v>152632</v>
      </c>
      <c r="V9" s="34">
        <v>806</v>
      </c>
      <c r="W9" s="31">
        <v>1073</v>
      </c>
      <c r="X9" s="33">
        <f t="shared" si="1"/>
        <v>208481</v>
      </c>
    </row>
    <row r="10" spans="1:24" s="22" customFormat="1" ht="7.5" customHeight="1" x14ac:dyDescent="0.15">
      <c r="A10" s="13"/>
      <c r="B10" s="116"/>
      <c r="C10" s="131"/>
      <c r="D10" s="125" t="s">
        <v>24</v>
      </c>
      <c r="E10" s="126"/>
      <c r="F10" s="31">
        <v>6287</v>
      </c>
      <c r="G10" s="32">
        <v>1</v>
      </c>
      <c r="H10" s="33">
        <f>SUM(F10:G10)</f>
        <v>6288</v>
      </c>
      <c r="I10" s="34">
        <v>37288</v>
      </c>
      <c r="J10" s="34">
        <v>184</v>
      </c>
      <c r="K10" s="31">
        <v>408</v>
      </c>
      <c r="L10" s="33">
        <f>SUM(H10:J10)</f>
        <v>43760</v>
      </c>
      <c r="M10" s="17"/>
      <c r="N10" s="116"/>
      <c r="O10" s="108"/>
      <c r="P10" s="125" t="s">
        <v>25</v>
      </c>
      <c r="Q10" s="126"/>
      <c r="R10" s="31">
        <v>28165</v>
      </c>
      <c r="S10" s="32">
        <v>10</v>
      </c>
      <c r="T10" s="33">
        <f t="shared" si="0"/>
        <v>28175</v>
      </c>
      <c r="U10" s="31">
        <v>128271</v>
      </c>
      <c r="V10" s="31">
        <v>767</v>
      </c>
      <c r="W10" s="31">
        <v>1600</v>
      </c>
      <c r="X10" s="33">
        <f t="shared" si="1"/>
        <v>157213</v>
      </c>
    </row>
    <row r="11" spans="1:24" s="22" customFormat="1" ht="7.5" customHeight="1" x14ac:dyDescent="0.15">
      <c r="A11" s="13"/>
      <c r="B11" s="116"/>
      <c r="C11" s="132"/>
      <c r="D11" s="125" t="s">
        <v>10</v>
      </c>
      <c r="E11" s="126"/>
      <c r="F11" s="31">
        <f>SUM(F9:F10)</f>
        <v>28254</v>
      </c>
      <c r="G11" s="32">
        <f>SUM(G9:G10)</f>
        <v>3</v>
      </c>
      <c r="H11" s="33">
        <f>SUM(F11:G11)</f>
        <v>28257</v>
      </c>
      <c r="I11" s="34">
        <f t="shared" ref="I11:K11" si="5">SUM(I9:I10)</f>
        <v>94317</v>
      </c>
      <c r="J11" s="34">
        <f t="shared" si="5"/>
        <v>495</v>
      </c>
      <c r="K11" s="31">
        <f t="shared" si="5"/>
        <v>973</v>
      </c>
      <c r="L11" s="33">
        <f>SUM(H11:J11)</f>
        <v>123069</v>
      </c>
      <c r="M11" s="17"/>
      <c r="N11" s="116"/>
      <c r="O11" s="108"/>
      <c r="P11" s="125" t="s">
        <v>10</v>
      </c>
      <c r="Q11" s="126"/>
      <c r="R11" s="31">
        <f>SUM(R9:R10)</f>
        <v>83203</v>
      </c>
      <c r="S11" s="32">
        <f>SUM(S9:S10)</f>
        <v>15</v>
      </c>
      <c r="T11" s="33">
        <f t="shared" si="0"/>
        <v>83218</v>
      </c>
      <c r="U11" s="34">
        <f t="shared" ref="U11:W11" si="6">SUM(U9:U10)</f>
        <v>280903</v>
      </c>
      <c r="V11" s="34">
        <f t="shared" si="6"/>
        <v>1573</v>
      </c>
      <c r="W11" s="31">
        <f t="shared" si="6"/>
        <v>2673</v>
      </c>
      <c r="X11" s="33">
        <f t="shared" si="1"/>
        <v>365694</v>
      </c>
    </row>
    <row r="12" spans="1:24" s="22" customFormat="1" ht="7.5" customHeight="1" x14ac:dyDescent="0.15">
      <c r="A12" s="13"/>
      <c r="B12" s="116"/>
      <c r="C12" s="144" t="s">
        <v>26</v>
      </c>
      <c r="D12" s="124" t="s">
        <v>27</v>
      </c>
      <c r="E12" s="123"/>
      <c r="F12" s="31">
        <v>16189</v>
      </c>
      <c r="G12" s="32">
        <v>1</v>
      </c>
      <c r="H12" s="33">
        <f t="shared" si="2"/>
        <v>16190</v>
      </c>
      <c r="I12" s="34">
        <v>58858</v>
      </c>
      <c r="J12" s="34">
        <v>297</v>
      </c>
      <c r="K12" s="31">
        <v>624</v>
      </c>
      <c r="L12" s="33">
        <f t="shared" si="3"/>
        <v>75345</v>
      </c>
      <c r="M12" s="17"/>
      <c r="N12" s="116"/>
      <c r="O12" s="108" t="s">
        <v>28</v>
      </c>
      <c r="P12" s="125" t="s">
        <v>29</v>
      </c>
      <c r="Q12" s="126"/>
      <c r="R12" s="31">
        <v>151708</v>
      </c>
      <c r="S12" s="32">
        <v>30</v>
      </c>
      <c r="T12" s="33">
        <f t="shared" si="0"/>
        <v>151738</v>
      </c>
      <c r="U12" s="34">
        <v>294526</v>
      </c>
      <c r="V12" s="34">
        <v>2070</v>
      </c>
      <c r="W12" s="31">
        <v>2576</v>
      </c>
      <c r="X12" s="33">
        <f t="shared" si="1"/>
        <v>448334</v>
      </c>
    </row>
    <row r="13" spans="1:24" s="22" customFormat="1" ht="7.5" customHeight="1" x14ac:dyDescent="0.15">
      <c r="A13" s="13"/>
      <c r="B13" s="116"/>
      <c r="C13" s="164"/>
      <c r="D13" s="124" t="s">
        <v>30</v>
      </c>
      <c r="E13" s="123"/>
      <c r="F13" s="31">
        <v>5661</v>
      </c>
      <c r="G13" s="32">
        <v>0</v>
      </c>
      <c r="H13" s="33">
        <f t="shared" si="2"/>
        <v>5661</v>
      </c>
      <c r="I13" s="34">
        <v>10381</v>
      </c>
      <c r="J13" s="34">
        <v>76</v>
      </c>
      <c r="K13" s="31">
        <v>134</v>
      </c>
      <c r="L13" s="33">
        <f t="shared" si="3"/>
        <v>16118</v>
      </c>
      <c r="M13" s="17"/>
      <c r="N13" s="116"/>
      <c r="O13" s="108"/>
      <c r="P13" s="133" t="s">
        <v>31</v>
      </c>
      <c r="Q13" s="84" t="s">
        <v>32</v>
      </c>
      <c r="R13" s="38">
        <v>125789</v>
      </c>
      <c r="S13" s="39">
        <v>21</v>
      </c>
      <c r="T13" s="33">
        <f t="shared" si="0"/>
        <v>125810</v>
      </c>
      <c r="U13" s="40">
        <v>245440</v>
      </c>
      <c r="V13" s="40">
        <v>1703</v>
      </c>
      <c r="W13" s="38">
        <v>2328</v>
      </c>
      <c r="X13" s="33">
        <f t="shared" si="1"/>
        <v>372953</v>
      </c>
    </row>
    <row r="14" spans="1:24" s="22" customFormat="1" ht="7.5" customHeight="1" x14ac:dyDescent="0.15">
      <c r="A14" s="13"/>
      <c r="B14" s="116"/>
      <c r="C14" s="165"/>
      <c r="D14" s="125" t="s">
        <v>10</v>
      </c>
      <c r="E14" s="126"/>
      <c r="F14" s="31">
        <f>SUM(F12:F13)</f>
        <v>21850</v>
      </c>
      <c r="G14" s="32">
        <f>SUM(G12:G13)</f>
        <v>1</v>
      </c>
      <c r="H14" s="33">
        <f t="shared" si="2"/>
        <v>21851</v>
      </c>
      <c r="I14" s="34">
        <f t="shared" ref="I14:K14" si="7">SUM(I12:I13)</f>
        <v>69239</v>
      </c>
      <c r="J14" s="34">
        <f t="shared" si="7"/>
        <v>373</v>
      </c>
      <c r="K14" s="31">
        <f t="shared" si="7"/>
        <v>758</v>
      </c>
      <c r="L14" s="33">
        <f t="shared" si="3"/>
        <v>91463</v>
      </c>
      <c r="M14" s="17"/>
      <c r="N14" s="116"/>
      <c r="O14" s="108"/>
      <c r="P14" s="153"/>
      <c r="Q14" s="84" t="s">
        <v>33</v>
      </c>
      <c r="R14" s="38">
        <v>25819</v>
      </c>
      <c r="S14" s="39">
        <v>7</v>
      </c>
      <c r="T14" s="33">
        <f t="shared" si="0"/>
        <v>25826</v>
      </c>
      <c r="U14" s="40">
        <v>58599</v>
      </c>
      <c r="V14" s="40">
        <v>375</v>
      </c>
      <c r="W14" s="38">
        <v>515</v>
      </c>
      <c r="X14" s="33">
        <f t="shared" si="1"/>
        <v>84800</v>
      </c>
    </row>
    <row r="15" spans="1:24" s="22" customFormat="1" ht="7.5" customHeight="1" x14ac:dyDescent="0.15">
      <c r="A15" s="13"/>
      <c r="B15" s="116"/>
      <c r="C15" s="121" t="s">
        <v>34</v>
      </c>
      <c r="D15" s="122"/>
      <c r="E15" s="123"/>
      <c r="F15" s="31">
        <v>26830</v>
      </c>
      <c r="G15" s="32">
        <v>3</v>
      </c>
      <c r="H15" s="33">
        <f t="shared" si="2"/>
        <v>26833</v>
      </c>
      <c r="I15" s="34">
        <v>79716</v>
      </c>
      <c r="J15" s="34">
        <v>406</v>
      </c>
      <c r="K15" s="31">
        <v>929</v>
      </c>
      <c r="L15" s="33">
        <f t="shared" si="3"/>
        <v>106955</v>
      </c>
      <c r="M15" s="17"/>
      <c r="N15" s="116"/>
      <c r="O15" s="108"/>
      <c r="P15" s="153"/>
      <c r="Q15" s="84" t="s">
        <v>10</v>
      </c>
      <c r="R15" s="31">
        <f>SUM(R13:R14)</f>
        <v>151608</v>
      </c>
      <c r="S15" s="32">
        <f>SUM(S13:S14)</f>
        <v>28</v>
      </c>
      <c r="T15" s="33">
        <f t="shared" si="0"/>
        <v>151636</v>
      </c>
      <c r="U15" s="34">
        <f>SUM(U13:U14)</f>
        <v>304039</v>
      </c>
      <c r="V15" s="34">
        <f t="shared" ref="V15:W15" si="8">SUM(V13:V14)</f>
        <v>2078</v>
      </c>
      <c r="W15" s="31">
        <f t="shared" si="8"/>
        <v>2843</v>
      </c>
      <c r="X15" s="33">
        <f t="shared" si="1"/>
        <v>457753</v>
      </c>
    </row>
    <row r="16" spans="1:24" s="22" customFormat="1" ht="7.5" customHeight="1" x14ac:dyDescent="0.15">
      <c r="A16" s="13"/>
      <c r="B16" s="116"/>
      <c r="C16" s="144" t="s">
        <v>35</v>
      </c>
      <c r="D16" s="124" t="s">
        <v>36</v>
      </c>
      <c r="E16" s="123"/>
      <c r="F16" s="31">
        <v>22152</v>
      </c>
      <c r="G16" s="32">
        <v>3</v>
      </c>
      <c r="H16" s="33">
        <f t="shared" si="2"/>
        <v>22155</v>
      </c>
      <c r="I16" s="34">
        <v>59475</v>
      </c>
      <c r="J16" s="34">
        <v>378</v>
      </c>
      <c r="K16" s="31">
        <v>642</v>
      </c>
      <c r="L16" s="33">
        <f t="shared" si="3"/>
        <v>82008</v>
      </c>
      <c r="M16" s="17"/>
      <c r="N16" s="117"/>
      <c r="O16" s="112" t="s">
        <v>37</v>
      </c>
      <c r="P16" s="113"/>
      <c r="Q16" s="114"/>
      <c r="R16" s="41">
        <f>SUM(R4,R11:R12,R15,R7:R8)</f>
        <v>676828</v>
      </c>
      <c r="S16" s="42">
        <f>SUM(S4,S11:S12,S15,S7:S8)</f>
        <v>94</v>
      </c>
      <c r="T16" s="43">
        <f t="shared" ref="T16" si="9">SUM(R16:S16)</f>
        <v>676922</v>
      </c>
      <c r="U16" s="41">
        <f t="shared" ref="U16:W16" si="10">SUM(U4,U11:U12,U15,U7:U8)</f>
        <v>1804532</v>
      </c>
      <c r="V16" s="41">
        <f t="shared" si="10"/>
        <v>10734</v>
      </c>
      <c r="W16" s="41">
        <f t="shared" si="10"/>
        <v>14323</v>
      </c>
      <c r="X16" s="43">
        <f t="shared" ref="X16" si="11">SUM(T16:V16)</f>
        <v>2492188</v>
      </c>
    </row>
    <row r="17" spans="1:24" s="22" customFormat="1" ht="7.5" customHeight="1" x14ac:dyDescent="0.15">
      <c r="A17" s="13"/>
      <c r="B17" s="116"/>
      <c r="C17" s="164"/>
      <c r="D17" s="124" t="s">
        <v>30</v>
      </c>
      <c r="E17" s="123"/>
      <c r="F17" s="31">
        <v>2831</v>
      </c>
      <c r="G17" s="32">
        <v>0</v>
      </c>
      <c r="H17" s="33">
        <f t="shared" si="2"/>
        <v>2831</v>
      </c>
      <c r="I17" s="34">
        <v>4311</v>
      </c>
      <c r="J17" s="34">
        <v>39</v>
      </c>
      <c r="K17" s="31">
        <v>52</v>
      </c>
      <c r="L17" s="33">
        <f t="shared" si="3"/>
        <v>7181</v>
      </c>
      <c r="M17" s="17"/>
      <c r="N17" s="115" t="s">
        <v>38</v>
      </c>
      <c r="O17" s="118" t="s">
        <v>39</v>
      </c>
      <c r="P17" s="119"/>
      <c r="Q17" s="120"/>
      <c r="R17" s="31">
        <v>78833</v>
      </c>
      <c r="S17" s="32">
        <v>4</v>
      </c>
      <c r="T17" s="33">
        <f t="shared" ref="T17:T88" si="12">SUM(R17:S17)</f>
        <v>78837</v>
      </c>
      <c r="U17" s="34">
        <v>210873</v>
      </c>
      <c r="V17" s="34">
        <v>1179</v>
      </c>
      <c r="W17" s="31">
        <v>1367</v>
      </c>
      <c r="X17" s="33">
        <f t="shared" si="1"/>
        <v>290889</v>
      </c>
    </row>
    <row r="18" spans="1:24" s="22" customFormat="1" ht="7.5" customHeight="1" x14ac:dyDescent="0.15">
      <c r="A18" s="13"/>
      <c r="B18" s="116"/>
      <c r="C18" s="165"/>
      <c r="D18" s="125" t="s">
        <v>10</v>
      </c>
      <c r="E18" s="126"/>
      <c r="F18" s="31">
        <f>SUM(F16:F17)</f>
        <v>24983</v>
      </c>
      <c r="G18" s="32">
        <f>SUM(G16:G17)</f>
        <v>3</v>
      </c>
      <c r="H18" s="33">
        <f t="shared" si="2"/>
        <v>24986</v>
      </c>
      <c r="I18" s="34">
        <f t="shared" ref="I18:K18" si="13">SUM(I16:I17)</f>
        <v>63786</v>
      </c>
      <c r="J18" s="34">
        <f t="shared" si="13"/>
        <v>417</v>
      </c>
      <c r="K18" s="31">
        <f t="shared" si="13"/>
        <v>694</v>
      </c>
      <c r="L18" s="33">
        <f t="shared" si="3"/>
        <v>89189</v>
      </c>
      <c r="M18" s="17"/>
      <c r="N18" s="116"/>
      <c r="O18" s="130" t="s">
        <v>40</v>
      </c>
      <c r="P18" s="124" t="s">
        <v>41</v>
      </c>
      <c r="Q18" s="123"/>
      <c r="R18" s="31">
        <v>149586</v>
      </c>
      <c r="S18" s="32">
        <v>28</v>
      </c>
      <c r="T18" s="33">
        <f t="shared" si="12"/>
        <v>149614</v>
      </c>
      <c r="U18" s="34">
        <v>473339</v>
      </c>
      <c r="V18" s="34">
        <v>2461</v>
      </c>
      <c r="W18" s="31">
        <v>3905</v>
      </c>
      <c r="X18" s="33">
        <f t="shared" si="1"/>
        <v>625414</v>
      </c>
    </row>
    <row r="19" spans="1:24" s="22" customFormat="1" ht="7.5" customHeight="1" x14ac:dyDescent="0.15">
      <c r="A19" s="13"/>
      <c r="B19" s="117"/>
      <c r="C19" s="112" t="s">
        <v>37</v>
      </c>
      <c r="D19" s="113"/>
      <c r="E19" s="114"/>
      <c r="F19" s="41">
        <f>SUM(F6:F8,F11,F14:F15,F18)</f>
        <v>264163</v>
      </c>
      <c r="G19" s="44">
        <f>SUM(G6:G8,G11,G14:G15,G18)</f>
        <v>25</v>
      </c>
      <c r="H19" s="43">
        <f t="shared" si="2"/>
        <v>264188</v>
      </c>
      <c r="I19" s="45">
        <f t="shared" ref="I19:K19" si="14">SUM(I6:I8,I11,I14:I15,I18)</f>
        <v>936222</v>
      </c>
      <c r="J19" s="45">
        <f t="shared" si="14"/>
        <v>6709</v>
      </c>
      <c r="K19" s="41">
        <f t="shared" si="14"/>
        <v>17611</v>
      </c>
      <c r="L19" s="43">
        <f t="shared" si="3"/>
        <v>1207119</v>
      </c>
      <c r="M19" s="17"/>
      <c r="N19" s="116"/>
      <c r="O19" s="131"/>
      <c r="P19" s="124" t="s">
        <v>42</v>
      </c>
      <c r="Q19" s="123"/>
      <c r="R19" s="31">
        <v>22490</v>
      </c>
      <c r="S19" s="32">
        <v>6</v>
      </c>
      <c r="T19" s="33">
        <f t="shared" si="12"/>
        <v>22496</v>
      </c>
      <c r="U19" s="34">
        <v>39479</v>
      </c>
      <c r="V19" s="34">
        <v>298</v>
      </c>
      <c r="W19" s="31">
        <v>286</v>
      </c>
      <c r="X19" s="33">
        <f t="shared" si="1"/>
        <v>62273</v>
      </c>
    </row>
    <row r="20" spans="1:24" s="22" customFormat="1" ht="7.5" customHeight="1" x14ac:dyDescent="0.15">
      <c r="A20" s="13"/>
      <c r="B20" s="115" t="s">
        <v>43</v>
      </c>
      <c r="C20" s="134" t="s">
        <v>44</v>
      </c>
      <c r="D20" s="133" t="s">
        <v>45</v>
      </c>
      <c r="E20" s="84" t="s">
        <v>46</v>
      </c>
      <c r="F20" s="31">
        <v>65977</v>
      </c>
      <c r="G20" s="32">
        <v>3</v>
      </c>
      <c r="H20" s="33">
        <f t="shared" si="2"/>
        <v>65980</v>
      </c>
      <c r="I20" s="34">
        <v>161405</v>
      </c>
      <c r="J20" s="34">
        <v>1228</v>
      </c>
      <c r="K20" s="31">
        <v>1365</v>
      </c>
      <c r="L20" s="33">
        <f t="shared" si="3"/>
        <v>228613</v>
      </c>
      <c r="M20" s="17"/>
      <c r="N20" s="116"/>
      <c r="O20" s="132"/>
      <c r="P20" s="124" t="s">
        <v>10</v>
      </c>
      <c r="Q20" s="123"/>
      <c r="R20" s="31">
        <f>SUM(R18:R19)</f>
        <v>172076</v>
      </c>
      <c r="S20" s="32">
        <f>SUM(S18:S19)</f>
        <v>34</v>
      </c>
      <c r="T20" s="33">
        <f t="shared" si="12"/>
        <v>172110</v>
      </c>
      <c r="U20" s="34">
        <f t="shared" ref="U20:W20" si="15">SUM(U18:U19)</f>
        <v>512818</v>
      </c>
      <c r="V20" s="34">
        <f t="shared" si="15"/>
        <v>2759</v>
      </c>
      <c r="W20" s="31">
        <f t="shared" si="15"/>
        <v>4191</v>
      </c>
      <c r="X20" s="33">
        <f t="shared" si="1"/>
        <v>687687</v>
      </c>
    </row>
    <row r="21" spans="1:24" s="22" customFormat="1" ht="7.5" customHeight="1" x14ac:dyDescent="0.15">
      <c r="A21" s="13"/>
      <c r="B21" s="116"/>
      <c r="C21" s="131"/>
      <c r="D21" s="153"/>
      <c r="E21" s="84" t="s">
        <v>47</v>
      </c>
      <c r="F21" s="31">
        <v>17486</v>
      </c>
      <c r="G21" s="32">
        <v>0</v>
      </c>
      <c r="H21" s="33">
        <f t="shared" si="2"/>
        <v>17486</v>
      </c>
      <c r="I21" s="34">
        <v>45019</v>
      </c>
      <c r="J21" s="34">
        <v>317</v>
      </c>
      <c r="K21" s="31">
        <v>327</v>
      </c>
      <c r="L21" s="33">
        <f t="shared" si="3"/>
        <v>62822</v>
      </c>
      <c r="M21" s="17"/>
      <c r="N21" s="116"/>
      <c r="O21" s="130" t="s">
        <v>48</v>
      </c>
      <c r="P21" s="124" t="s">
        <v>49</v>
      </c>
      <c r="Q21" s="123"/>
      <c r="R21" s="31">
        <v>75597</v>
      </c>
      <c r="S21" s="32">
        <v>16</v>
      </c>
      <c r="T21" s="33">
        <f t="shared" si="12"/>
        <v>75613</v>
      </c>
      <c r="U21" s="34">
        <v>267571</v>
      </c>
      <c r="V21" s="34">
        <v>1273</v>
      </c>
      <c r="W21" s="31">
        <v>2296</v>
      </c>
      <c r="X21" s="33">
        <f t="shared" si="1"/>
        <v>344457</v>
      </c>
    </row>
    <row r="22" spans="1:24" s="22" customFormat="1" ht="7.5" customHeight="1" x14ac:dyDescent="0.15">
      <c r="A22" s="13"/>
      <c r="B22" s="116"/>
      <c r="C22" s="131"/>
      <c r="D22" s="153"/>
      <c r="E22" s="84" t="s">
        <v>10</v>
      </c>
      <c r="F22" s="31">
        <f>SUM(F20:F21)</f>
        <v>83463</v>
      </c>
      <c r="G22" s="32">
        <f>SUM(G20:G21)</f>
        <v>3</v>
      </c>
      <c r="H22" s="33">
        <f t="shared" si="2"/>
        <v>83466</v>
      </c>
      <c r="I22" s="34">
        <f t="shared" ref="I22:K22" si="16">SUM(I20:I21)</f>
        <v>206424</v>
      </c>
      <c r="J22" s="34">
        <f t="shared" si="16"/>
        <v>1545</v>
      </c>
      <c r="K22" s="31">
        <f t="shared" si="16"/>
        <v>1692</v>
      </c>
      <c r="L22" s="33">
        <f t="shared" si="3"/>
        <v>291435</v>
      </c>
      <c r="M22" s="17"/>
      <c r="N22" s="116"/>
      <c r="O22" s="131"/>
      <c r="P22" s="124" t="s">
        <v>50</v>
      </c>
      <c r="Q22" s="123"/>
      <c r="R22" s="38">
        <v>102300</v>
      </c>
      <c r="S22" s="39">
        <v>16</v>
      </c>
      <c r="T22" s="46">
        <f t="shared" si="12"/>
        <v>102316</v>
      </c>
      <c r="U22" s="40">
        <v>364811</v>
      </c>
      <c r="V22" s="40">
        <v>1352</v>
      </c>
      <c r="W22" s="38">
        <v>3197</v>
      </c>
      <c r="X22" s="46">
        <f t="shared" si="1"/>
        <v>468479</v>
      </c>
    </row>
    <row r="23" spans="1:24" s="22" customFormat="1" ht="7.5" customHeight="1" x14ac:dyDescent="0.15">
      <c r="A23" s="13"/>
      <c r="B23" s="116"/>
      <c r="C23" s="132"/>
      <c r="D23" s="124" t="s">
        <v>51</v>
      </c>
      <c r="E23" s="123"/>
      <c r="F23" s="31">
        <v>51059</v>
      </c>
      <c r="G23" s="32">
        <v>0</v>
      </c>
      <c r="H23" s="33">
        <f t="shared" si="2"/>
        <v>51059</v>
      </c>
      <c r="I23" s="34">
        <v>119451</v>
      </c>
      <c r="J23" s="34">
        <v>857</v>
      </c>
      <c r="K23" s="31">
        <v>897</v>
      </c>
      <c r="L23" s="33">
        <f t="shared" si="3"/>
        <v>171367</v>
      </c>
      <c r="M23" s="17"/>
      <c r="N23" s="116"/>
      <c r="O23" s="131"/>
      <c r="P23" s="136" t="s">
        <v>52</v>
      </c>
      <c r="Q23" s="84" t="s">
        <v>52</v>
      </c>
      <c r="R23" s="38">
        <v>17342</v>
      </c>
      <c r="S23" s="39">
        <v>1</v>
      </c>
      <c r="T23" s="46">
        <f t="shared" si="12"/>
        <v>17343</v>
      </c>
      <c r="U23" s="40">
        <v>60511</v>
      </c>
      <c r="V23" s="40">
        <v>347</v>
      </c>
      <c r="W23" s="38">
        <v>704</v>
      </c>
      <c r="X23" s="46">
        <f t="shared" si="1"/>
        <v>78201</v>
      </c>
    </row>
    <row r="24" spans="1:24" s="22" customFormat="1" ht="7.5" customHeight="1" x14ac:dyDescent="0.15">
      <c r="A24" s="13"/>
      <c r="B24" s="116"/>
      <c r="C24" s="108" t="s">
        <v>53</v>
      </c>
      <c r="D24" s="145" t="s">
        <v>54</v>
      </c>
      <c r="E24" s="146"/>
      <c r="F24" s="31">
        <v>76212</v>
      </c>
      <c r="G24" s="32">
        <v>8</v>
      </c>
      <c r="H24" s="33">
        <f t="shared" si="2"/>
        <v>76220</v>
      </c>
      <c r="I24" s="34">
        <v>148021</v>
      </c>
      <c r="J24" s="34">
        <v>1020</v>
      </c>
      <c r="K24" s="31">
        <v>1165</v>
      </c>
      <c r="L24" s="33">
        <f t="shared" si="3"/>
        <v>225261</v>
      </c>
      <c r="M24" s="17"/>
      <c r="N24" s="116"/>
      <c r="O24" s="131"/>
      <c r="P24" s="142"/>
      <c r="Q24" s="84" t="s">
        <v>55</v>
      </c>
      <c r="R24" s="38">
        <v>36866</v>
      </c>
      <c r="S24" s="39">
        <v>4</v>
      </c>
      <c r="T24" s="46">
        <f t="shared" si="12"/>
        <v>36870</v>
      </c>
      <c r="U24" s="40">
        <v>91799</v>
      </c>
      <c r="V24" s="40">
        <v>585</v>
      </c>
      <c r="W24" s="38">
        <v>723</v>
      </c>
      <c r="X24" s="46">
        <f t="shared" si="1"/>
        <v>129254</v>
      </c>
    </row>
    <row r="25" spans="1:24" s="22" customFormat="1" ht="7.5" customHeight="1" x14ac:dyDescent="0.15">
      <c r="A25" s="13"/>
      <c r="B25" s="116"/>
      <c r="C25" s="108"/>
      <c r="D25" s="124" t="s">
        <v>56</v>
      </c>
      <c r="E25" s="123"/>
      <c r="F25" s="31">
        <v>30941</v>
      </c>
      <c r="G25" s="32">
        <v>1</v>
      </c>
      <c r="H25" s="33">
        <f t="shared" si="2"/>
        <v>30942</v>
      </c>
      <c r="I25" s="34">
        <v>98217</v>
      </c>
      <c r="J25" s="34">
        <v>586</v>
      </c>
      <c r="K25" s="31">
        <v>1111</v>
      </c>
      <c r="L25" s="33">
        <f t="shared" si="3"/>
        <v>129745</v>
      </c>
      <c r="M25" s="17"/>
      <c r="N25" s="116"/>
      <c r="O25" s="131"/>
      <c r="P25" s="142"/>
      <c r="Q25" s="84" t="s">
        <v>57</v>
      </c>
      <c r="R25" s="38">
        <v>42561</v>
      </c>
      <c r="S25" s="32">
        <v>10</v>
      </c>
      <c r="T25" s="33">
        <f t="shared" si="12"/>
        <v>42571</v>
      </c>
      <c r="U25" s="34">
        <v>142870</v>
      </c>
      <c r="V25" s="34">
        <v>726</v>
      </c>
      <c r="W25" s="31">
        <v>1097</v>
      </c>
      <c r="X25" s="33">
        <f t="shared" si="1"/>
        <v>186167</v>
      </c>
    </row>
    <row r="26" spans="1:24" s="22" customFormat="1" ht="7.5" customHeight="1" x14ac:dyDescent="0.15">
      <c r="A26" s="13"/>
      <c r="B26" s="116"/>
      <c r="C26" s="108"/>
      <c r="D26" s="124" t="s">
        <v>58</v>
      </c>
      <c r="E26" s="123"/>
      <c r="F26" s="31">
        <v>35414</v>
      </c>
      <c r="G26" s="32">
        <v>1</v>
      </c>
      <c r="H26" s="33">
        <f t="shared" si="2"/>
        <v>35415</v>
      </c>
      <c r="I26" s="34">
        <v>73121</v>
      </c>
      <c r="J26" s="34">
        <v>372</v>
      </c>
      <c r="K26" s="31">
        <v>446</v>
      </c>
      <c r="L26" s="33">
        <f t="shared" si="3"/>
        <v>108908</v>
      </c>
      <c r="M26" s="17"/>
      <c r="N26" s="116"/>
      <c r="O26" s="132"/>
      <c r="P26" s="143"/>
      <c r="Q26" s="84" t="s">
        <v>10</v>
      </c>
      <c r="R26" s="31">
        <f>SUM(R23:R25)</f>
        <v>96769</v>
      </c>
      <c r="S26" s="32">
        <f>SUM(S23:S25)</f>
        <v>15</v>
      </c>
      <c r="T26" s="46">
        <f t="shared" si="12"/>
        <v>96784</v>
      </c>
      <c r="U26" s="34">
        <f t="shared" ref="U26:W26" si="17">SUM(U23:U25)</f>
        <v>295180</v>
      </c>
      <c r="V26" s="34">
        <f t="shared" si="17"/>
        <v>1658</v>
      </c>
      <c r="W26" s="31">
        <f t="shared" si="17"/>
        <v>2524</v>
      </c>
      <c r="X26" s="46">
        <f t="shared" si="1"/>
        <v>393622</v>
      </c>
    </row>
    <row r="27" spans="1:24" s="22" customFormat="1" ht="7.5" customHeight="1" x14ac:dyDescent="0.15">
      <c r="A27" s="13"/>
      <c r="B27" s="116"/>
      <c r="C27" s="108"/>
      <c r="D27" s="148" t="s">
        <v>10</v>
      </c>
      <c r="E27" s="149"/>
      <c r="F27" s="47">
        <f>SUM(F24:F26)</f>
        <v>142567</v>
      </c>
      <c r="G27" s="32">
        <f>SUM(G24:G26)</f>
        <v>10</v>
      </c>
      <c r="H27" s="33">
        <f t="shared" si="2"/>
        <v>142577</v>
      </c>
      <c r="I27" s="34">
        <f>SUM(I24:I26)</f>
        <v>319359</v>
      </c>
      <c r="J27" s="34">
        <f>SUM(J24:J26)</f>
        <v>1978</v>
      </c>
      <c r="K27" s="31">
        <f>SUM(K24:K26)</f>
        <v>2722</v>
      </c>
      <c r="L27" s="33">
        <f>SUM(H27:J27)</f>
        <v>463914</v>
      </c>
      <c r="M27" s="17"/>
      <c r="N27" s="116"/>
      <c r="O27" s="130" t="s">
        <v>59</v>
      </c>
      <c r="P27" s="124" t="s">
        <v>60</v>
      </c>
      <c r="Q27" s="123"/>
      <c r="R27" s="31">
        <v>129214</v>
      </c>
      <c r="S27" s="32">
        <v>29</v>
      </c>
      <c r="T27" s="33">
        <f t="shared" si="12"/>
        <v>129243</v>
      </c>
      <c r="U27" s="34">
        <v>499657</v>
      </c>
      <c r="V27" s="34">
        <v>3584</v>
      </c>
      <c r="W27" s="31">
        <v>10188</v>
      </c>
      <c r="X27" s="46">
        <f t="shared" si="1"/>
        <v>632484</v>
      </c>
    </row>
    <row r="28" spans="1:24" s="22" customFormat="1" ht="7.5" customHeight="1" x14ac:dyDescent="0.15">
      <c r="A28" s="13"/>
      <c r="B28" s="116"/>
      <c r="C28" s="130" t="s">
        <v>61</v>
      </c>
      <c r="D28" s="124" t="s">
        <v>62</v>
      </c>
      <c r="E28" s="123"/>
      <c r="F28" s="31">
        <v>123471</v>
      </c>
      <c r="G28" s="32">
        <v>9</v>
      </c>
      <c r="H28" s="33">
        <f t="shared" si="2"/>
        <v>123480</v>
      </c>
      <c r="I28" s="34">
        <v>325632</v>
      </c>
      <c r="J28" s="34">
        <v>2651</v>
      </c>
      <c r="K28" s="31">
        <v>2761</v>
      </c>
      <c r="L28" s="33">
        <f t="shared" si="3"/>
        <v>451763</v>
      </c>
      <c r="M28" s="17"/>
      <c r="N28" s="116"/>
      <c r="O28" s="131"/>
      <c r="P28" s="124" t="s">
        <v>63</v>
      </c>
      <c r="Q28" s="123"/>
      <c r="R28" s="31">
        <v>65847</v>
      </c>
      <c r="S28" s="32">
        <v>9</v>
      </c>
      <c r="T28" s="33">
        <f t="shared" si="12"/>
        <v>65856</v>
      </c>
      <c r="U28" s="34">
        <v>184604</v>
      </c>
      <c r="V28" s="34">
        <v>779</v>
      </c>
      <c r="W28" s="31">
        <v>1595</v>
      </c>
      <c r="X28" s="46">
        <f t="shared" si="1"/>
        <v>251239</v>
      </c>
    </row>
    <row r="29" spans="1:24" s="22" customFormat="1" ht="7.5" customHeight="1" x14ac:dyDescent="0.15">
      <c r="A29" s="13"/>
      <c r="B29" s="116"/>
      <c r="C29" s="131"/>
      <c r="D29" s="124" t="s">
        <v>64</v>
      </c>
      <c r="E29" s="123"/>
      <c r="F29" s="31">
        <v>33776</v>
      </c>
      <c r="G29" s="32">
        <v>3</v>
      </c>
      <c r="H29" s="33">
        <f t="shared" si="2"/>
        <v>33779</v>
      </c>
      <c r="I29" s="34">
        <v>155009</v>
      </c>
      <c r="J29" s="34">
        <v>948</v>
      </c>
      <c r="K29" s="31">
        <v>3145</v>
      </c>
      <c r="L29" s="33">
        <f t="shared" si="3"/>
        <v>189736</v>
      </c>
      <c r="M29" s="17"/>
      <c r="N29" s="116"/>
      <c r="O29" s="131"/>
      <c r="P29" s="136" t="s">
        <v>65</v>
      </c>
      <c r="Q29" s="84" t="s">
        <v>65</v>
      </c>
      <c r="R29" s="31">
        <v>46033</v>
      </c>
      <c r="S29" s="32">
        <v>10</v>
      </c>
      <c r="T29" s="33">
        <f t="shared" si="12"/>
        <v>46043</v>
      </c>
      <c r="U29" s="34">
        <v>164909</v>
      </c>
      <c r="V29" s="34">
        <v>821</v>
      </c>
      <c r="W29" s="31">
        <v>2082</v>
      </c>
      <c r="X29" s="46">
        <f t="shared" si="1"/>
        <v>211773</v>
      </c>
    </row>
    <row r="30" spans="1:24" s="22" customFormat="1" ht="7.5" customHeight="1" x14ac:dyDescent="0.15">
      <c r="A30" s="13"/>
      <c r="B30" s="116"/>
      <c r="C30" s="132"/>
      <c r="D30" s="124" t="s">
        <v>10</v>
      </c>
      <c r="E30" s="123"/>
      <c r="F30" s="47">
        <f>SUM(F28:F29)</f>
        <v>157247</v>
      </c>
      <c r="G30" s="32">
        <f>SUM(G28:G29)</f>
        <v>12</v>
      </c>
      <c r="H30" s="33">
        <f t="shared" si="2"/>
        <v>157259</v>
      </c>
      <c r="I30" s="31">
        <f>SUM(I28:I29)</f>
        <v>480641</v>
      </c>
      <c r="J30" s="31">
        <f>SUM(J28:J29)</f>
        <v>3599</v>
      </c>
      <c r="K30" s="31">
        <f>SUM(K28:K29)</f>
        <v>5906</v>
      </c>
      <c r="L30" s="33">
        <f t="shared" si="3"/>
        <v>641499</v>
      </c>
      <c r="M30" s="17"/>
      <c r="N30" s="116"/>
      <c r="O30" s="131"/>
      <c r="P30" s="142"/>
      <c r="Q30" s="84" t="s">
        <v>66</v>
      </c>
      <c r="R30" s="31">
        <v>23336</v>
      </c>
      <c r="S30" s="32">
        <v>6</v>
      </c>
      <c r="T30" s="33">
        <f t="shared" si="12"/>
        <v>23342</v>
      </c>
      <c r="U30" s="34">
        <v>91296</v>
      </c>
      <c r="V30" s="34">
        <v>370</v>
      </c>
      <c r="W30" s="31">
        <v>1168</v>
      </c>
      <c r="X30" s="46">
        <f t="shared" si="1"/>
        <v>115008</v>
      </c>
    </row>
    <row r="31" spans="1:24" s="22" customFormat="1" ht="7.5" customHeight="1" x14ac:dyDescent="0.15">
      <c r="A31" s="13"/>
      <c r="B31" s="116"/>
      <c r="C31" s="121" t="s">
        <v>67</v>
      </c>
      <c r="D31" s="122"/>
      <c r="E31" s="123"/>
      <c r="F31" s="31">
        <v>119864</v>
      </c>
      <c r="G31" s="32">
        <v>6</v>
      </c>
      <c r="H31" s="33">
        <f t="shared" si="2"/>
        <v>119870</v>
      </c>
      <c r="I31" s="34">
        <v>250603</v>
      </c>
      <c r="J31" s="34">
        <v>1953</v>
      </c>
      <c r="K31" s="31">
        <v>2015</v>
      </c>
      <c r="L31" s="33">
        <f t="shared" si="3"/>
        <v>372426</v>
      </c>
      <c r="M31" s="17"/>
      <c r="N31" s="116"/>
      <c r="O31" s="131"/>
      <c r="P31" s="142"/>
      <c r="Q31" s="84" t="s">
        <v>68</v>
      </c>
      <c r="R31" s="47">
        <v>25346</v>
      </c>
      <c r="S31" s="32">
        <v>11</v>
      </c>
      <c r="T31" s="33">
        <f t="shared" si="12"/>
        <v>25357</v>
      </c>
      <c r="U31" s="31">
        <v>82859</v>
      </c>
      <c r="V31" s="31">
        <v>445</v>
      </c>
      <c r="W31" s="31">
        <v>950</v>
      </c>
      <c r="X31" s="33">
        <f t="shared" si="1"/>
        <v>108661</v>
      </c>
    </row>
    <row r="32" spans="1:24" s="22" customFormat="1" ht="7.5" customHeight="1" x14ac:dyDescent="0.15">
      <c r="A32" s="13"/>
      <c r="B32" s="116"/>
      <c r="C32" s="130" t="s">
        <v>69</v>
      </c>
      <c r="D32" s="124" t="s">
        <v>70</v>
      </c>
      <c r="E32" s="123"/>
      <c r="F32" s="31">
        <v>91964</v>
      </c>
      <c r="G32" s="32">
        <v>8</v>
      </c>
      <c r="H32" s="33">
        <f t="shared" si="2"/>
        <v>91972</v>
      </c>
      <c r="I32" s="34">
        <v>212368</v>
      </c>
      <c r="J32" s="34">
        <v>1589</v>
      </c>
      <c r="K32" s="31">
        <v>1618</v>
      </c>
      <c r="L32" s="33">
        <f t="shared" si="3"/>
        <v>305929</v>
      </c>
      <c r="M32" s="17"/>
      <c r="N32" s="116"/>
      <c r="O32" s="131"/>
      <c r="P32" s="143"/>
      <c r="Q32" s="84" t="s">
        <v>10</v>
      </c>
      <c r="R32" s="31">
        <f>SUM(R29:R31)</f>
        <v>94715</v>
      </c>
      <c r="S32" s="32">
        <f>SUM(S29:S31)</f>
        <v>27</v>
      </c>
      <c r="T32" s="33">
        <f t="shared" si="12"/>
        <v>94742</v>
      </c>
      <c r="U32" s="34">
        <f t="shared" ref="U32:W32" si="18">SUM(U29:U31)</f>
        <v>339064</v>
      </c>
      <c r="V32" s="34">
        <f t="shared" si="18"/>
        <v>1636</v>
      </c>
      <c r="W32" s="31">
        <f t="shared" si="18"/>
        <v>4200</v>
      </c>
      <c r="X32" s="46">
        <f t="shared" si="1"/>
        <v>435442</v>
      </c>
    </row>
    <row r="33" spans="1:24" s="22" customFormat="1" ht="7.5" customHeight="1" x14ac:dyDescent="0.15">
      <c r="A33" s="48"/>
      <c r="B33" s="116"/>
      <c r="C33" s="132"/>
      <c r="D33" s="124" t="s">
        <v>71</v>
      </c>
      <c r="E33" s="123"/>
      <c r="F33" s="31">
        <v>32481</v>
      </c>
      <c r="G33" s="32">
        <v>2</v>
      </c>
      <c r="H33" s="33">
        <f t="shared" si="2"/>
        <v>32483</v>
      </c>
      <c r="I33" s="34">
        <v>75919</v>
      </c>
      <c r="J33" s="34">
        <v>722</v>
      </c>
      <c r="K33" s="31">
        <v>441</v>
      </c>
      <c r="L33" s="33">
        <f t="shared" si="3"/>
        <v>109124</v>
      </c>
      <c r="M33" s="17"/>
      <c r="N33" s="116"/>
      <c r="O33" s="131"/>
      <c r="P33" s="136" t="s">
        <v>72</v>
      </c>
      <c r="Q33" s="84" t="s">
        <v>73</v>
      </c>
      <c r="R33" s="31">
        <v>42307</v>
      </c>
      <c r="S33" s="32">
        <v>10</v>
      </c>
      <c r="T33" s="33">
        <f t="shared" si="12"/>
        <v>42317</v>
      </c>
      <c r="U33" s="34">
        <v>187733</v>
      </c>
      <c r="V33" s="34">
        <v>1032</v>
      </c>
      <c r="W33" s="31">
        <v>2693</v>
      </c>
      <c r="X33" s="46">
        <f t="shared" si="1"/>
        <v>231082</v>
      </c>
    </row>
    <row r="34" spans="1:24" s="22" customFormat="1" ht="7.5" customHeight="1" x14ac:dyDescent="0.15">
      <c r="A34" s="49"/>
      <c r="B34" s="116"/>
      <c r="C34" s="130" t="s">
        <v>74</v>
      </c>
      <c r="D34" s="136" t="s">
        <v>75</v>
      </c>
      <c r="E34" s="84" t="s">
        <v>75</v>
      </c>
      <c r="F34" s="31">
        <v>82546</v>
      </c>
      <c r="G34" s="32">
        <v>4</v>
      </c>
      <c r="H34" s="33">
        <f t="shared" si="2"/>
        <v>82550</v>
      </c>
      <c r="I34" s="34">
        <v>193322</v>
      </c>
      <c r="J34" s="34">
        <v>1267</v>
      </c>
      <c r="K34" s="31">
        <v>1364</v>
      </c>
      <c r="L34" s="33">
        <f t="shared" si="3"/>
        <v>277139</v>
      </c>
      <c r="M34" s="17"/>
      <c r="N34" s="116"/>
      <c r="O34" s="131"/>
      <c r="P34" s="142"/>
      <c r="Q34" s="84" t="s">
        <v>76</v>
      </c>
      <c r="R34" s="31">
        <v>14129</v>
      </c>
      <c r="S34" s="32">
        <v>6</v>
      </c>
      <c r="T34" s="33">
        <f t="shared" si="12"/>
        <v>14135</v>
      </c>
      <c r="U34" s="34">
        <v>80152</v>
      </c>
      <c r="V34" s="34">
        <v>528</v>
      </c>
      <c r="W34" s="31">
        <v>1053</v>
      </c>
      <c r="X34" s="46">
        <f t="shared" si="1"/>
        <v>94815</v>
      </c>
    </row>
    <row r="35" spans="1:24" s="22" customFormat="1" ht="7.5" customHeight="1" x14ac:dyDescent="0.15">
      <c r="A35" s="49"/>
      <c r="B35" s="116"/>
      <c r="C35" s="131"/>
      <c r="D35" s="142"/>
      <c r="E35" s="84" t="s">
        <v>77</v>
      </c>
      <c r="F35" s="31">
        <v>34474</v>
      </c>
      <c r="G35" s="32">
        <v>2</v>
      </c>
      <c r="H35" s="33">
        <f t="shared" si="2"/>
        <v>34476</v>
      </c>
      <c r="I35" s="34">
        <v>62040</v>
      </c>
      <c r="J35" s="34">
        <v>781</v>
      </c>
      <c r="K35" s="31">
        <v>544</v>
      </c>
      <c r="L35" s="33">
        <f t="shared" si="3"/>
        <v>97297</v>
      </c>
      <c r="M35" s="17"/>
      <c r="N35" s="116"/>
      <c r="O35" s="131"/>
      <c r="P35" s="142"/>
      <c r="Q35" s="84" t="s">
        <v>78</v>
      </c>
      <c r="R35" s="31">
        <v>10757</v>
      </c>
      <c r="S35" s="32">
        <v>3</v>
      </c>
      <c r="T35" s="33">
        <f t="shared" si="12"/>
        <v>10760</v>
      </c>
      <c r="U35" s="34">
        <v>55675</v>
      </c>
      <c r="V35" s="34">
        <v>262</v>
      </c>
      <c r="W35" s="31">
        <v>676</v>
      </c>
      <c r="X35" s="33">
        <f t="shared" si="1"/>
        <v>66697</v>
      </c>
    </row>
    <row r="36" spans="1:24" s="22" customFormat="1" ht="7.5" customHeight="1" x14ac:dyDescent="0.15">
      <c r="A36" s="49"/>
      <c r="B36" s="116"/>
      <c r="C36" s="131"/>
      <c r="D36" s="142"/>
      <c r="E36" s="84" t="s">
        <v>79</v>
      </c>
      <c r="F36" s="31">
        <v>22615</v>
      </c>
      <c r="G36" s="32">
        <v>0</v>
      </c>
      <c r="H36" s="33">
        <f t="shared" si="2"/>
        <v>22615</v>
      </c>
      <c r="I36" s="34">
        <v>74606</v>
      </c>
      <c r="J36" s="34">
        <v>500</v>
      </c>
      <c r="K36" s="31">
        <v>884</v>
      </c>
      <c r="L36" s="33">
        <f t="shared" si="3"/>
        <v>97721</v>
      </c>
      <c r="M36" s="17"/>
      <c r="N36" s="116"/>
      <c r="O36" s="132"/>
      <c r="P36" s="143"/>
      <c r="Q36" s="84" t="s">
        <v>10</v>
      </c>
      <c r="R36" s="31">
        <f>SUM(R33:R35)</f>
        <v>67193</v>
      </c>
      <c r="S36" s="32">
        <f>SUM(S33:S35)</f>
        <v>19</v>
      </c>
      <c r="T36" s="33">
        <f t="shared" si="12"/>
        <v>67212</v>
      </c>
      <c r="U36" s="34">
        <f t="shared" ref="U36:W36" si="19">SUM(U33:U35)</f>
        <v>323560</v>
      </c>
      <c r="V36" s="34">
        <f t="shared" si="19"/>
        <v>1822</v>
      </c>
      <c r="W36" s="31">
        <f t="shared" si="19"/>
        <v>4422</v>
      </c>
      <c r="X36" s="46">
        <f t="shared" si="1"/>
        <v>392594</v>
      </c>
    </row>
    <row r="37" spans="1:24" s="22" customFormat="1" ht="7.5" customHeight="1" x14ac:dyDescent="0.15">
      <c r="A37" s="49"/>
      <c r="B37" s="116"/>
      <c r="C37" s="131"/>
      <c r="D37" s="142"/>
      <c r="E37" s="84" t="s">
        <v>80</v>
      </c>
      <c r="F37" s="47">
        <v>12025</v>
      </c>
      <c r="G37" s="32">
        <v>0</v>
      </c>
      <c r="H37" s="33">
        <f t="shared" si="2"/>
        <v>12025</v>
      </c>
      <c r="I37" s="47">
        <v>27566</v>
      </c>
      <c r="J37" s="47">
        <v>204</v>
      </c>
      <c r="K37" s="31">
        <v>234</v>
      </c>
      <c r="L37" s="33">
        <f t="shared" si="3"/>
        <v>39795</v>
      </c>
      <c r="M37" s="17"/>
      <c r="N37" s="116"/>
      <c r="O37" s="130" t="s">
        <v>81</v>
      </c>
      <c r="P37" s="124" t="s">
        <v>82</v>
      </c>
      <c r="Q37" s="123"/>
      <c r="R37" s="31">
        <v>101403</v>
      </c>
      <c r="S37" s="32">
        <v>10</v>
      </c>
      <c r="T37" s="33">
        <f t="shared" ref="T37:T39" si="20">SUM(R37:S37)</f>
        <v>101413</v>
      </c>
      <c r="U37" s="34">
        <v>269271</v>
      </c>
      <c r="V37" s="34">
        <v>2007</v>
      </c>
      <c r="W37" s="31">
        <v>2174</v>
      </c>
      <c r="X37" s="46">
        <f t="shared" si="1"/>
        <v>372691</v>
      </c>
    </row>
    <row r="38" spans="1:24" s="22" customFormat="1" ht="7.5" customHeight="1" x14ac:dyDescent="0.15">
      <c r="A38" s="49"/>
      <c r="B38" s="116"/>
      <c r="C38" s="131"/>
      <c r="D38" s="143"/>
      <c r="E38" s="84" t="s">
        <v>10</v>
      </c>
      <c r="F38" s="47">
        <f>SUM(F34:F37)</f>
        <v>151660</v>
      </c>
      <c r="G38" s="32">
        <f>SUM(G34:G37)</f>
        <v>6</v>
      </c>
      <c r="H38" s="33">
        <f t="shared" si="2"/>
        <v>151666</v>
      </c>
      <c r="I38" s="31">
        <f>SUM(I34:I37)</f>
        <v>357534</v>
      </c>
      <c r="J38" s="31">
        <f>SUM(J34:J37)</f>
        <v>2752</v>
      </c>
      <c r="K38" s="31">
        <f>SUM(K34:K37)</f>
        <v>3026</v>
      </c>
      <c r="L38" s="33">
        <f t="shared" si="3"/>
        <v>511952</v>
      </c>
      <c r="M38" s="17"/>
      <c r="N38" s="116"/>
      <c r="O38" s="131"/>
      <c r="P38" s="124" t="s">
        <v>83</v>
      </c>
      <c r="Q38" s="123"/>
      <c r="R38" s="31">
        <v>23251</v>
      </c>
      <c r="S38" s="32">
        <v>5</v>
      </c>
      <c r="T38" s="33">
        <f t="shared" si="20"/>
        <v>23256</v>
      </c>
      <c r="U38" s="34">
        <v>71166</v>
      </c>
      <c r="V38" s="34">
        <v>353</v>
      </c>
      <c r="W38" s="31">
        <v>630</v>
      </c>
      <c r="X38" s="46">
        <f t="shared" si="1"/>
        <v>94775</v>
      </c>
    </row>
    <row r="39" spans="1:24" s="22" customFormat="1" ht="7.5" customHeight="1" x14ac:dyDescent="0.15">
      <c r="A39" s="49"/>
      <c r="B39" s="116"/>
      <c r="C39" s="132"/>
      <c r="D39" s="124" t="s">
        <v>225</v>
      </c>
      <c r="E39" s="123"/>
      <c r="F39" s="31">
        <v>45547</v>
      </c>
      <c r="G39" s="32">
        <v>2</v>
      </c>
      <c r="H39" s="33">
        <f t="shared" si="2"/>
        <v>45549</v>
      </c>
      <c r="I39" s="34">
        <v>111095</v>
      </c>
      <c r="J39" s="34">
        <v>675</v>
      </c>
      <c r="K39" s="31">
        <v>823</v>
      </c>
      <c r="L39" s="33">
        <f t="shared" si="3"/>
        <v>157319</v>
      </c>
      <c r="M39" s="17"/>
      <c r="N39" s="116"/>
      <c r="O39" s="131"/>
      <c r="P39" s="124" t="s">
        <v>85</v>
      </c>
      <c r="Q39" s="123"/>
      <c r="R39" s="31">
        <v>28614</v>
      </c>
      <c r="S39" s="32">
        <v>1</v>
      </c>
      <c r="T39" s="33">
        <f t="shared" si="20"/>
        <v>28615</v>
      </c>
      <c r="U39" s="34">
        <v>71461</v>
      </c>
      <c r="V39" s="34">
        <v>589</v>
      </c>
      <c r="W39" s="31">
        <v>401</v>
      </c>
      <c r="X39" s="46">
        <f t="shared" si="1"/>
        <v>100665</v>
      </c>
    </row>
    <row r="40" spans="1:24" s="22" customFormat="1" ht="7.5" customHeight="1" x14ac:dyDescent="0.15">
      <c r="A40" s="49"/>
      <c r="B40" s="117"/>
      <c r="C40" s="112" t="s">
        <v>37</v>
      </c>
      <c r="D40" s="113"/>
      <c r="E40" s="114"/>
      <c r="F40" s="50">
        <f>SUM(F22:F23,F27,F30:F33,F38:F39)</f>
        <v>875852</v>
      </c>
      <c r="G40" s="44">
        <f>SUM(G22:G23,G27,G30:G33,G38:G39)</f>
        <v>49</v>
      </c>
      <c r="H40" s="43">
        <f t="shared" si="2"/>
        <v>875901</v>
      </c>
      <c r="I40" s="41">
        <f t="shared" ref="I40:K40" si="21">SUM(I22:I23,I27,I30:I33,I38:I39)</f>
        <v>2133394</v>
      </c>
      <c r="J40" s="41">
        <f t="shared" si="21"/>
        <v>15670</v>
      </c>
      <c r="K40" s="41">
        <f t="shared" si="21"/>
        <v>19140</v>
      </c>
      <c r="L40" s="51">
        <f t="shared" si="3"/>
        <v>3024965</v>
      </c>
      <c r="M40" s="17"/>
      <c r="N40" s="116"/>
      <c r="O40" s="131"/>
      <c r="P40" s="124" t="s">
        <v>86</v>
      </c>
      <c r="Q40" s="123"/>
      <c r="R40" s="38">
        <v>22688</v>
      </c>
      <c r="S40" s="39">
        <v>14</v>
      </c>
      <c r="T40" s="33">
        <f t="shared" si="12"/>
        <v>22702</v>
      </c>
      <c r="U40" s="40">
        <v>74535</v>
      </c>
      <c r="V40" s="40">
        <v>564</v>
      </c>
      <c r="W40" s="38">
        <v>864</v>
      </c>
      <c r="X40" s="46">
        <f t="shared" si="1"/>
        <v>97801</v>
      </c>
    </row>
    <row r="41" spans="1:24" s="22" customFormat="1" ht="7.5" customHeight="1" x14ac:dyDescent="0.15">
      <c r="A41" s="49"/>
      <c r="B41" s="150" t="s">
        <v>87</v>
      </c>
      <c r="C41" s="134" t="s">
        <v>88</v>
      </c>
      <c r="D41" s="135" t="s">
        <v>89</v>
      </c>
      <c r="E41" s="120"/>
      <c r="F41" s="31">
        <v>133527</v>
      </c>
      <c r="G41" s="32">
        <v>10</v>
      </c>
      <c r="H41" s="33">
        <f t="shared" si="2"/>
        <v>133537</v>
      </c>
      <c r="I41" s="34">
        <v>332986</v>
      </c>
      <c r="J41" s="34">
        <v>1785</v>
      </c>
      <c r="K41" s="31">
        <v>2686</v>
      </c>
      <c r="L41" s="33">
        <f t="shared" si="3"/>
        <v>468308</v>
      </c>
      <c r="M41" s="17"/>
      <c r="N41" s="116"/>
      <c r="O41" s="132"/>
      <c r="P41" s="124" t="s">
        <v>10</v>
      </c>
      <c r="Q41" s="123"/>
      <c r="R41" s="31">
        <f>SUM(R37:R40)</f>
        <v>175956</v>
      </c>
      <c r="S41" s="32">
        <f>SUM(S37:S40)</f>
        <v>30</v>
      </c>
      <c r="T41" s="33">
        <f t="shared" si="12"/>
        <v>175986</v>
      </c>
      <c r="U41" s="34">
        <f t="shared" ref="U41:W41" si="22">SUM(U37:U40)</f>
        <v>486433</v>
      </c>
      <c r="V41" s="34">
        <f t="shared" si="22"/>
        <v>3513</v>
      </c>
      <c r="W41" s="31">
        <f t="shared" si="22"/>
        <v>4069</v>
      </c>
      <c r="X41" s="33">
        <f t="shared" si="1"/>
        <v>665932</v>
      </c>
    </row>
    <row r="42" spans="1:24" s="22" customFormat="1" ht="7.5" customHeight="1" x14ac:dyDescent="0.15">
      <c r="A42" s="49"/>
      <c r="B42" s="151"/>
      <c r="C42" s="131"/>
      <c r="D42" s="136" t="s">
        <v>90</v>
      </c>
      <c r="E42" s="84" t="s">
        <v>91</v>
      </c>
      <c r="F42" s="31">
        <v>53317</v>
      </c>
      <c r="G42" s="32">
        <v>4</v>
      </c>
      <c r="H42" s="33">
        <f t="shared" si="2"/>
        <v>53321</v>
      </c>
      <c r="I42" s="34">
        <v>152429</v>
      </c>
      <c r="J42" s="34">
        <v>815</v>
      </c>
      <c r="K42" s="31">
        <v>1688</v>
      </c>
      <c r="L42" s="33">
        <f t="shared" si="3"/>
        <v>206565</v>
      </c>
      <c r="M42" s="17"/>
      <c r="N42" s="117"/>
      <c r="O42" s="112" t="s">
        <v>37</v>
      </c>
      <c r="P42" s="113"/>
      <c r="Q42" s="114"/>
      <c r="R42" s="41">
        <f>SUM(R17,R20:R22,R26:R28,R32,R36,R41)</f>
        <v>1058500</v>
      </c>
      <c r="S42" s="42">
        <f>SUM(S17,S20:S22,S26:S28,S32,S36,S41)</f>
        <v>199</v>
      </c>
      <c r="T42" s="43">
        <f t="shared" si="12"/>
        <v>1058699</v>
      </c>
      <c r="U42" s="41">
        <f t="shared" ref="U42:W42" si="23">SUM(U17,U20:U22,U26:U28,U32,U36,U41)</f>
        <v>3484571</v>
      </c>
      <c r="V42" s="41">
        <f t="shared" si="23"/>
        <v>19555</v>
      </c>
      <c r="W42" s="41">
        <f t="shared" si="23"/>
        <v>38049</v>
      </c>
      <c r="X42" s="43">
        <f t="shared" si="1"/>
        <v>4562825</v>
      </c>
    </row>
    <row r="43" spans="1:24" s="22" customFormat="1" ht="7.5" customHeight="1" x14ac:dyDescent="0.15">
      <c r="A43" s="49"/>
      <c r="B43" s="151"/>
      <c r="C43" s="131"/>
      <c r="D43" s="142"/>
      <c r="E43" s="84" t="s">
        <v>226</v>
      </c>
      <c r="F43" s="31">
        <v>83290</v>
      </c>
      <c r="G43" s="32">
        <v>8</v>
      </c>
      <c r="H43" s="33">
        <f t="shared" si="2"/>
        <v>83298</v>
      </c>
      <c r="I43" s="34">
        <v>212248</v>
      </c>
      <c r="J43" s="34">
        <v>947</v>
      </c>
      <c r="K43" s="31">
        <v>2021</v>
      </c>
      <c r="L43" s="33">
        <f t="shared" si="3"/>
        <v>296493</v>
      </c>
      <c r="M43" s="17"/>
      <c r="N43" s="115" t="s">
        <v>93</v>
      </c>
      <c r="O43" s="118" t="s">
        <v>94</v>
      </c>
      <c r="P43" s="119"/>
      <c r="Q43" s="120"/>
      <c r="R43" s="31">
        <v>115497</v>
      </c>
      <c r="S43" s="32">
        <v>13</v>
      </c>
      <c r="T43" s="33">
        <f t="shared" si="12"/>
        <v>115510</v>
      </c>
      <c r="U43" s="34">
        <v>357469</v>
      </c>
      <c r="V43" s="34">
        <v>2392</v>
      </c>
      <c r="W43" s="31">
        <v>3422</v>
      </c>
      <c r="X43" s="33">
        <f t="shared" si="1"/>
        <v>475371</v>
      </c>
    </row>
    <row r="44" spans="1:24" s="22" customFormat="1" ht="7.5" customHeight="1" x14ac:dyDescent="0.15">
      <c r="A44" s="49"/>
      <c r="B44" s="151"/>
      <c r="C44" s="132"/>
      <c r="D44" s="143"/>
      <c r="E44" s="84" t="s">
        <v>10</v>
      </c>
      <c r="F44" s="47">
        <f>SUM(F42:F43)</f>
        <v>136607</v>
      </c>
      <c r="G44" s="32">
        <f>SUM(G42:G43)</f>
        <v>12</v>
      </c>
      <c r="H44" s="33">
        <f t="shared" si="2"/>
        <v>136619</v>
      </c>
      <c r="I44" s="31">
        <f>SUM(I42:I43)</f>
        <v>364677</v>
      </c>
      <c r="J44" s="31">
        <f>SUM(J42:J43)</f>
        <v>1762</v>
      </c>
      <c r="K44" s="31">
        <f>SUM(K42:K43)</f>
        <v>3709</v>
      </c>
      <c r="L44" s="33">
        <f t="shared" si="3"/>
        <v>503058</v>
      </c>
      <c r="M44" s="17"/>
      <c r="N44" s="116"/>
      <c r="O44" s="121" t="s">
        <v>95</v>
      </c>
      <c r="P44" s="122"/>
      <c r="Q44" s="123"/>
      <c r="R44" s="31">
        <v>146745</v>
      </c>
      <c r="S44" s="32">
        <v>27</v>
      </c>
      <c r="T44" s="33">
        <f t="shared" si="12"/>
        <v>146772</v>
      </c>
      <c r="U44" s="34">
        <v>373060</v>
      </c>
      <c r="V44" s="34">
        <v>3602</v>
      </c>
      <c r="W44" s="31">
        <v>7383</v>
      </c>
      <c r="X44" s="33">
        <f t="shared" si="1"/>
        <v>523434</v>
      </c>
    </row>
    <row r="45" spans="1:24" s="22" customFormat="1" ht="7.5" customHeight="1" x14ac:dyDescent="0.15">
      <c r="A45" s="49"/>
      <c r="B45" s="151"/>
      <c r="C45" s="108" t="s">
        <v>96</v>
      </c>
      <c r="D45" s="133" t="s">
        <v>96</v>
      </c>
      <c r="E45" s="84" t="s">
        <v>97</v>
      </c>
      <c r="F45" s="31">
        <v>92673</v>
      </c>
      <c r="G45" s="32">
        <v>18</v>
      </c>
      <c r="H45" s="33">
        <f t="shared" si="2"/>
        <v>92691</v>
      </c>
      <c r="I45" s="34">
        <v>256493</v>
      </c>
      <c r="J45" s="34">
        <v>1434</v>
      </c>
      <c r="K45" s="31">
        <v>2318</v>
      </c>
      <c r="L45" s="33">
        <f t="shared" si="3"/>
        <v>350618</v>
      </c>
      <c r="M45" s="17"/>
      <c r="N45" s="116"/>
      <c r="O45" s="130" t="s">
        <v>98</v>
      </c>
      <c r="P45" s="124" t="s">
        <v>227</v>
      </c>
      <c r="Q45" s="123"/>
      <c r="R45" s="52">
        <v>84734</v>
      </c>
      <c r="S45" s="53">
        <v>16</v>
      </c>
      <c r="T45" s="54">
        <f t="shared" si="12"/>
        <v>84750</v>
      </c>
      <c r="U45" s="55">
        <v>135858</v>
      </c>
      <c r="V45" s="55">
        <v>3181</v>
      </c>
      <c r="W45" s="52">
        <v>9906</v>
      </c>
      <c r="X45" s="54">
        <f t="shared" si="1"/>
        <v>223789</v>
      </c>
    </row>
    <row r="46" spans="1:24" s="22" customFormat="1" ht="7.5" customHeight="1" x14ac:dyDescent="0.15">
      <c r="A46" s="49"/>
      <c r="B46" s="151"/>
      <c r="C46" s="108"/>
      <c r="D46" s="133"/>
      <c r="E46" s="84" t="s">
        <v>100</v>
      </c>
      <c r="F46" s="31">
        <v>24776</v>
      </c>
      <c r="G46" s="32">
        <v>5</v>
      </c>
      <c r="H46" s="33">
        <f t="shared" si="2"/>
        <v>24781</v>
      </c>
      <c r="I46" s="34">
        <v>58689</v>
      </c>
      <c r="J46" s="34">
        <v>310</v>
      </c>
      <c r="K46" s="31">
        <v>332</v>
      </c>
      <c r="L46" s="33">
        <f t="shared" si="3"/>
        <v>83780</v>
      </c>
      <c r="M46" s="17"/>
      <c r="N46" s="116"/>
      <c r="O46" s="131"/>
      <c r="P46" s="124" t="s">
        <v>101</v>
      </c>
      <c r="Q46" s="123"/>
      <c r="R46" s="31">
        <v>130139</v>
      </c>
      <c r="S46" s="32">
        <v>22</v>
      </c>
      <c r="T46" s="33">
        <f t="shared" si="12"/>
        <v>130161</v>
      </c>
      <c r="U46" s="34">
        <v>334549</v>
      </c>
      <c r="V46" s="34">
        <v>4057</v>
      </c>
      <c r="W46" s="31">
        <v>13434</v>
      </c>
      <c r="X46" s="33">
        <f t="shared" si="1"/>
        <v>468767</v>
      </c>
    </row>
    <row r="47" spans="1:24" s="22" customFormat="1" ht="7.5" customHeight="1" x14ac:dyDescent="0.15">
      <c r="A47" s="49"/>
      <c r="B47" s="151"/>
      <c r="C47" s="108"/>
      <c r="D47" s="133"/>
      <c r="E47" s="84" t="s">
        <v>10</v>
      </c>
      <c r="F47" s="47">
        <f>SUM(F45:F46)</f>
        <v>117449</v>
      </c>
      <c r="G47" s="32">
        <f>SUM(G45:G46)</f>
        <v>23</v>
      </c>
      <c r="H47" s="33">
        <f t="shared" si="2"/>
        <v>117472</v>
      </c>
      <c r="I47" s="31">
        <f>SUM(I45:I46)</f>
        <v>315182</v>
      </c>
      <c r="J47" s="31">
        <f>SUM(J45:J46)</f>
        <v>1744</v>
      </c>
      <c r="K47" s="31">
        <f>SUM(K45:K46)</f>
        <v>2650</v>
      </c>
      <c r="L47" s="33">
        <f t="shared" si="3"/>
        <v>434398</v>
      </c>
      <c r="M47" s="17"/>
      <c r="N47" s="116"/>
      <c r="O47" s="131"/>
      <c r="P47" s="136" t="s">
        <v>102</v>
      </c>
      <c r="Q47" s="84" t="s">
        <v>103</v>
      </c>
      <c r="R47" s="31">
        <v>85184</v>
      </c>
      <c r="S47" s="32">
        <v>17</v>
      </c>
      <c r="T47" s="33">
        <f t="shared" si="12"/>
        <v>85201</v>
      </c>
      <c r="U47" s="34">
        <v>283161</v>
      </c>
      <c r="V47" s="34">
        <v>2277</v>
      </c>
      <c r="W47" s="31">
        <v>4392</v>
      </c>
      <c r="X47" s="33">
        <f t="shared" si="1"/>
        <v>370639</v>
      </c>
    </row>
    <row r="48" spans="1:24" s="22" customFormat="1" ht="7.5" customHeight="1" x14ac:dyDescent="0.15">
      <c r="A48" s="49"/>
      <c r="B48" s="151"/>
      <c r="C48" s="108"/>
      <c r="D48" s="125" t="s">
        <v>228</v>
      </c>
      <c r="E48" s="126"/>
      <c r="F48" s="31">
        <v>44421</v>
      </c>
      <c r="G48" s="32">
        <v>2</v>
      </c>
      <c r="H48" s="33">
        <f t="shared" si="2"/>
        <v>44423</v>
      </c>
      <c r="I48" s="34">
        <v>156004</v>
      </c>
      <c r="J48" s="34">
        <v>776</v>
      </c>
      <c r="K48" s="31">
        <v>1204</v>
      </c>
      <c r="L48" s="33">
        <f t="shared" si="3"/>
        <v>201203</v>
      </c>
      <c r="M48" s="17"/>
      <c r="N48" s="116"/>
      <c r="O48" s="131"/>
      <c r="P48" s="142"/>
      <c r="Q48" s="84" t="s">
        <v>105</v>
      </c>
      <c r="R48" s="31">
        <v>37121</v>
      </c>
      <c r="S48" s="32">
        <v>7</v>
      </c>
      <c r="T48" s="33">
        <f t="shared" si="12"/>
        <v>37128</v>
      </c>
      <c r="U48" s="34">
        <v>108625</v>
      </c>
      <c r="V48" s="34">
        <v>977</v>
      </c>
      <c r="W48" s="31">
        <v>2486</v>
      </c>
      <c r="X48" s="33">
        <f t="shared" si="1"/>
        <v>146730</v>
      </c>
    </row>
    <row r="49" spans="1:24" s="22" customFormat="1" ht="7.5" customHeight="1" x14ac:dyDescent="0.15">
      <c r="A49" s="49"/>
      <c r="B49" s="151"/>
      <c r="C49" s="108" t="s">
        <v>106</v>
      </c>
      <c r="D49" s="145" t="s">
        <v>107</v>
      </c>
      <c r="E49" s="146"/>
      <c r="F49" s="31">
        <v>125340</v>
      </c>
      <c r="G49" s="32">
        <v>13</v>
      </c>
      <c r="H49" s="33">
        <f t="shared" si="2"/>
        <v>125353</v>
      </c>
      <c r="I49" s="34">
        <v>336603</v>
      </c>
      <c r="J49" s="34">
        <v>1971</v>
      </c>
      <c r="K49" s="31">
        <v>2408</v>
      </c>
      <c r="L49" s="33">
        <f t="shared" si="3"/>
        <v>463927</v>
      </c>
      <c r="M49" s="17"/>
      <c r="N49" s="116"/>
      <c r="O49" s="132"/>
      <c r="P49" s="143"/>
      <c r="Q49" s="84" t="s">
        <v>10</v>
      </c>
      <c r="R49" s="31">
        <f>SUM(R47:R48)</f>
        <v>122305</v>
      </c>
      <c r="S49" s="32">
        <f>SUM(S47:S48)</f>
        <v>24</v>
      </c>
      <c r="T49" s="33">
        <f t="shared" si="12"/>
        <v>122329</v>
      </c>
      <c r="U49" s="34">
        <f>SUM(U47:U48)</f>
        <v>391786</v>
      </c>
      <c r="V49" s="34">
        <f>SUM(V47:V48)</f>
        <v>3254</v>
      </c>
      <c r="W49" s="31">
        <f>SUM(W47:W48)</f>
        <v>6878</v>
      </c>
      <c r="X49" s="33">
        <f t="shared" si="1"/>
        <v>517369</v>
      </c>
    </row>
    <row r="50" spans="1:24" s="22" customFormat="1" ht="7.5" customHeight="1" x14ac:dyDescent="0.15">
      <c r="A50" s="49"/>
      <c r="B50" s="151"/>
      <c r="C50" s="108"/>
      <c r="D50" s="124" t="s">
        <v>108</v>
      </c>
      <c r="E50" s="123"/>
      <c r="F50" s="31">
        <v>34962</v>
      </c>
      <c r="G50" s="32">
        <v>8</v>
      </c>
      <c r="H50" s="33">
        <f t="shared" si="2"/>
        <v>34970</v>
      </c>
      <c r="I50" s="34">
        <v>103130</v>
      </c>
      <c r="J50" s="34">
        <v>618</v>
      </c>
      <c r="K50" s="31">
        <v>858</v>
      </c>
      <c r="L50" s="33">
        <f t="shared" si="3"/>
        <v>138718</v>
      </c>
      <c r="M50" s="17"/>
      <c r="N50" s="116"/>
      <c r="O50" s="147" t="s">
        <v>109</v>
      </c>
      <c r="P50" s="124" t="s">
        <v>110</v>
      </c>
      <c r="Q50" s="123"/>
      <c r="R50" s="31">
        <v>75834</v>
      </c>
      <c r="S50" s="32">
        <v>14</v>
      </c>
      <c r="T50" s="33">
        <f t="shared" si="12"/>
        <v>75848</v>
      </c>
      <c r="U50" s="34">
        <v>230893</v>
      </c>
      <c r="V50" s="34">
        <v>1932</v>
      </c>
      <c r="W50" s="31">
        <v>2743</v>
      </c>
      <c r="X50" s="33">
        <f t="shared" si="1"/>
        <v>308673</v>
      </c>
    </row>
    <row r="51" spans="1:24" s="22" customFormat="1" ht="7.5" customHeight="1" x14ac:dyDescent="0.15">
      <c r="A51" s="49"/>
      <c r="B51" s="151"/>
      <c r="C51" s="108"/>
      <c r="D51" s="124" t="s">
        <v>111</v>
      </c>
      <c r="E51" s="123"/>
      <c r="F51" s="47">
        <v>28160</v>
      </c>
      <c r="G51" s="32">
        <v>2</v>
      </c>
      <c r="H51" s="33">
        <f t="shared" si="2"/>
        <v>28162</v>
      </c>
      <c r="I51" s="47">
        <v>88686</v>
      </c>
      <c r="J51" s="47">
        <v>613</v>
      </c>
      <c r="K51" s="31">
        <v>819</v>
      </c>
      <c r="L51" s="33">
        <f t="shared" si="3"/>
        <v>117461</v>
      </c>
      <c r="M51" s="17"/>
      <c r="N51" s="116"/>
      <c r="O51" s="142"/>
      <c r="P51" s="124" t="s">
        <v>112</v>
      </c>
      <c r="Q51" s="123"/>
      <c r="R51" s="31">
        <v>11092</v>
      </c>
      <c r="S51" s="32">
        <v>4</v>
      </c>
      <c r="T51" s="33">
        <f t="shared" si="12"/>
        <v>11096</v>
      </c>
      <c r="U51" s="34">
        <v>39696</v>
      </c>
      <c r="V51" s="34">
        <v>232</v>
      </c>
      <c r="W51" s="31">
        <v>417</v>
      </c>
      <c r="X51" s="33">
        <f t="shared" ref="X51:X52" si="24">SUM(T51:V51)</f>
        <v>51024</v>
      </c>
    </row>
    <row r="52" spans="1:24" s="22" customFormat="1" ht="7.5" customHeight="1" x14ac:dyDescent="0.15">
      <c r="A52" s="49"/>
      <c r="B52" s="151"/>
      <c r="C52" s="108"/>
      <c r="D52" s="148" t="s">
        <v>10</v>
      </c>
      <c r="E52" s="149"/>
      <c r="F52" s="47">
        <f>SUM(F49:F51)</f>
        <v>188462</v>
      </c>
      <c r="G52" s="32">
        <f>SUM(G49:G51)</f>
        <v>23</v>
      </c>
      <c r="H52" s="33">
        <f t="shared" ref="H52:H98" si="25">SUM(F52:G52)</f>
        <v>188485</v>
      </c>
      <c r="I52" s="47">
        <f>SUM(I49:I51)</f>
        <v>528419</v>
      </c>
      <c r="J52" s="47">
        <f>SUM(J49:J51)</f>
        <v>3202</v>
      </c>
      <c r="K52" s="47">
        <f>SUM(K49:K51)</f>
        <v>4085</v>
      </c>
      <c r="L52" s="33">
        <f t="shared" ref="L52:L98" si="26">SUM(H52:J52)</f>
        <v>720106</v>
      </c>
      <c r="M52" s="17"/>
      <c r="N52" s="116"/>
      <c r="O52" s="143"/>
      <c r="P52" s="124" t="s">
        <v>10</v>
      </c>
      <c r="Q52" s="123"/>
      <c r="R52" s="31">
        <f>SUM(R50:R51)</f>
        <v>86926</v>
      </c>
      <c r="S52" s="32">
        <f>SUM(S50:S51)</f>
        <v>18</v>
      </c>
      <c r="T52" s="33">
        <f t="shared" si="12"/>
        <v>86944</v>
      </c>
      <c r="U52" s="34">
        <f t="shared" ref="U52:W52" si="27">SUM(U50:U51)</f>
        <v>270589</v>
      </c>
      <c r="V52" s="34">
        <f t="shared" si="27"/>
        <v>2164</v>
      </c>
      <c r="W52" s="31">
        <f t="shared" si="27"/>
        <v>3160</v>
      </c>
      <c r="X52" s="33">
        <f t="shared" si="24"/>
        <v>359697</v>
      </c>
    </row>
    <row r="53" spans="1:24" s="22" customFormat="1" ht="7.5" customHeight="1" x14ac:dyDescent="0.15">
      <c r="A53" s="49"/>
      <c r="B53" s="151"/>
      <c r="C53" s="130" t="s">
        <v>113</v>
      </c>
      <c r="D53" s="133" t="s">
        <v>114</v>
      </c>
      <c r="E53" s="84" t="s">
        <v>115</v>
      </c>
      <c r="F53" s="31">
        <v>63375</v>
      </c>
      <c r="G53" s="32">
        <v>13</v>
      </c>
      <c r="H53" s="33">
        <f t="shared" si="25"/>
        <v>63388</v>
      </c>
      <c r="I53" s="34">
        <v>228964</v>
      </c>
      <c r="J53" s="34">
        <v>1696</v>
      </c>
      <c r="K53" s="31">
        <v>6721</v>
      </c>
      <c r="L53" s="33">
        <f t="shared" si="26"/>
        <v>294048</v>
      </c>
      <c r="M53" s="17"/>
      <c r="N53" s="116"/>
      <c r="O53" s="121" t="s">
        <v>116</v>
      </c>
      <c r="P53" s="122"/>
      <c r="Q53" s="123"/>
      <c r="R53" s="31">
        <v>117738</v>
      </c>
      <c r="S53" s="32">
        <v>19</v>
      </c>
      <c r="T53" s="33">
        <f t="shared" si="12"/>
        <v>117757</v>
      </c>
      <c r="U53" s="34">
        <v>277855</v>
      </c>
      <c r="V53" s="34">
        <v>2544</v>
      </c>
      <c r="W53" s="31">
        <v>2023</v>
      </c>
      <c r="X53" s="33">
        <f t="shared" si="1"/>
        <v>398156</v>
      </c>
    </row>
    <row r="54" spans="1:24" s="22" customFormat="1" ht="7.5" customHeight="1" x14ac:dyDescent="0.15">
      <c r="A54" s="49"/>
      <c r="B54" s="151"/>
      <c r="C54" s="131"/>
      <c r="D54" s="133"/>
      <c r="E54" s="84" t="s">
        <v>117</v>
      </c>
      <c r="F54" s="31">
        <v>18216</v>
      </c>
      <c r="G54" s="32">
        <v>3</v>
      </c>
      <c r="H54" s="33">
        <f t="shared" si="25"/>
        <v>18219</v>
      </c>
      <c r="I54" s="34">
        <v>51612</v>
      </c>
      <c r="J54" s="34">
        <v>577</v>
      </c>
      <c r="K54" s="31">
        <v>2723</v>
      </c>
      <c r="L54" s="33">
        <f t="shared" si="26"/>
        <v>70408</v>
      </c>
      <c r="M54" s="17"/>
      <c r="N54" s="116"/>
      <c r="O54" s="130" t="s">
        <v>118</v>
      </c>
      <c r="P54" s="124" t="s">
        <v>119</v>
      </c>
      <c r="Q54" s="123"/>
      <c r="R54" s="31">
        <v>171944</v>
      </c>
      <c r="S54" s="32">
        <v>41</v>
      </c>
      <c r="T54" s="33">
        <f t="shared" si="12"/>
        <v>171985</v>
      </c>
      <c r="U54" s="34">
        <v>454751</v>
      </c>
      <c r="V54" s="34">
        <v>4167</v>
      </c>
      <c r="W54" s="31">
        <v>10705</v>
      </c>
      <c r="X54" s="33">
        <f t="shared" si="1"/>
        <v>630903</v>
      </c>
    </row>
    <row r="55" spans="1:24" s="22" customFormat="1" ht="7.5" customHeight="1" x14ac:dyDescent="0.15">
      <c r="A55" s="49"/>
      <c r="B55" s="151"/>
      <c r="C55" s="131"/>
      <c r="D55" s="133"/>
      <c r="E55" s="84" t="s">
        <v>10</v>
      </c>
      <c r="F55" s="47">
        <f>SUM(F53:F54)</f>
        <v>81591</v>
      </c>
      <c r="G55" s="32">
        <f>SUM(G53:G54)</f>
        <v>16</v>
      </c>
      <c r="H55" s="33">
        <f t="shared" si="25"/>
        <v>81607</v>
      </c>
      <c r="I55" s="47">
        <f>SUM(I53:I54)</f>
        <v>280576</v>
      </c>
      <c r="J55" s="47">
        <f>SUM(J53:J54)</f>
        <v>2273</v>
      </c>
      <c r="K55" s="47">
        <f>SUM(K53:K54)</f>
        <v>9444</v>
      </c>
      <c r="L55" s="33">
        <f t="shared" si="26"/>
        <v>364456</v>
      </c>
      <c r="M55" s="17"/>
      <c r="N55" s="116"/>
      <c r="O55" s="132"/>
      <c r="P55" s="124" t="s">
        <v>120</v>
      </c>
      <c r="Q55" s="123"/>
      <c r="R55" s="31">
        <v>122938</v>
      </c>
      <c r="S55" s="32">
        <v>33</v>
      </c>
      <c r="T55" s="33">
        <f t="shared" si="12"/>
        <v>122971</v>
      </c>
      <c r="U55" s="34">
        <v>356016</v>
      </c>
      <c r="V55" s="34">
        <v>2500</v>
      </c>
      <c r="W55" s="31">
        <v>2873</v>
      </c>
      <c r="X55" s="33">
        <f t="shared" si="1"/>
        <v>481487</v>
      </c>
    </row>
    <row r="56" spans="1:24" s="22" customFormat="1" ht="7.5" customHeight="1" x14ac:dyDescent="0.15">
      <c r="A56" s="49"/>
      <c r="B56" s="151"/>
      <c r="C56" s="131"/>
      <c r="D56" s="109" t="s">
        <v>121</v>
      </c>
      <c r="E56" s="84" t="s">
        <v>121</v>
      </c>
      <c r="F56" s="31">
        <v>44684</v>
      </c>
      <c r="G56" s="32">
        <v>8</v>
      </c>
      <c r="H56" s="33">
        <f t="shared" si="25"/>
        <v>44692</v>
      </c>
      <c r="I56" s="34">
        <v>166065</v>
      </c>
      <c r="J56" s="34">
        <v>1170</v>
      </c>
      <c r="K56" s="31">
        <v>4309</v>
      </c>
      <c r="L56" s="33">
        <f t="shared" si="26"/>
        <v>211927</v>
      </c>
      <c r="M56" s="17"/>
      <c r="N56" s="117"/>
      <c r="O56" s="112" t="s">
        <v>37</v>
      </c>
      <c r="P56" s="113"/>
      <c r="Q56" s="114"/>
      <c r="R56" s="41">
        <f>SUM(R43:R46,R52:R55,R49)</f>
        <v>1098966</v>
      </c>
      <c r="S56" s="42">
        <f>SUM(S43:S46,S52:S55,S49)</f>
        <v>213</v>
      </c>
      <c r="T56" s="43">
        <f t="shared" si="12"/>
        <v>1099179</v>
      </c>
      <c r="U56" s="41">
        <f t="shared" ref="U56:W56" si="28">SUM(U43:U46,U52:U55,U49)</f>
        <v>2951933</v>
      </c>
      <c r="V56" s="41">
        <f t="shared" si="28"/>
        <v>27861</v>
      </c>
      <c r="W56" s="41">
        <f t="shared" si="28"/>
        <v>59784</v>
      </c>
      <c r="X56" s="43">
        <f t="shared" si="1"/>
        <v>4078973</v>
      </c>
    </row>
    <row r="57" spans="1:24" s="22" customFormat="1" ht="7.5" customHeight="1" x14ac:dyDescent="0.15">
      <c r="A57" s="49"/>
      <c r="B57" s="151"/>
      <c r="C57" s="131"/>
      <c r="D57" s="110"/>
      <c r="E57" s="84" t="s">
        <v>122</v>
      </c>
      <c r="F57" s="31">
        <v>11347</v>
      </c>
      <c r="G57" s="32">
        <v>3</v>
      </c>
      <c r="H57" s="33">
        <f t="shared" si="25"/>
        <v>11350</v>
      </c>
      <c r="I57" s="34">
        <v>40117</v>
      </c>
      <c r="J57" s="34">
        <v>413</v>
      </c>
      <c r="K57" s="31">
        <v>1722</v>
      </c>
      <c r="L57" s="33">
        <f t="shared" si="26"/>
        <v>51880</v>
      </c>
      <c r="M57" s="17"/>
      <c r="N57" s="115" t="s">
        <v>123</v>
      </c>
      <c r="O57" s="118" t="s">
        <v>124</v>
      </c>
      <c r="P57" s="119"/>
      <c r="Q57" s="120"/>
      <c r="R57" s="31">
        <v>74693</v>
      </c>
      <c r="S57" s="32">
        <v>4</v>
      </c>
      <c r="T57" s="33">
        <f t="shared" si="12"/>
        <v>74697</v>
      </c>
      <c r="U57" s="34">
        <v>167389</v>
      </c>
      <c r="V57" s="34">
        <v>959</v>
      </c>
      <c r="W57" s="31">
        <v>1194</v>
      </c>
      <c r="X57" s="33">
        <f t="shared" si="1"/>
        <v>243045</v>
      </c>
    </row>
    <row r="58" spans="1:24" s="22" customFormat="1" ht="7.5" customHeight="1" x14ac:dyDescent="0.15">
      <c r="A58" s="49"/>
      <c r="B58" s="151"/>
      <c r="C58" s="131"/>
      <c r="D58" s="111"/>
      <c r="E58" s="84" t="s">
        <v>10</v>
      </c>
      <c r="F58" s="47">
        <f>SUM(F56:F57)</f>
        <v>56031</v>
      </c>
      <c r="G58" s="32">
        <f>SUM(G56:G57)</f>
        <v>11</v>
      </c>
      <c r="H58" s="33">
        <f t="shared" si="25"/>
        <v>56042</v>
      </c>
      <c r="I58" s="47">
        <f>SUM(I56:I57)</f>
        <v>206182</v>
      </c>
      <c r="J58" s="47">
        <f>SUM(J56:J57)</f>
        <v>1583</v>
      </c>
      <c r="K58" s="47">
        <f>SUM(K56:K57)</f>
        <v>6031</v>
      </c>
      <c r="L58" s="33">
        <f t="shared" si="26"/>
        <v>263807</v>
      </c>
      <c r="M58" s="17"/>
      <c r="N58" s="116"/>
      <c r="O58" s="144" t="s">
        <v>125</v>
      </c>
      <c r="P58" s="124" t="s">
        <v>126</v>
      </c>
      <c r="Q58" s="123"/>
      <c r="R58" s="31">
        <v>64730</v>
      </c>
      <c r="S58" s="32">
        <v>3</v>
      </c>
      <c r="T58" s="33">
        <f t="shared" si="12"/>
        <v>64733</v>
      </c>
      <c r="U58" s="34">
        <v>140942</v>
      </c>
      <c r="V58" s="34">
        <v>1150</v>
      </c>
      <c r="W58" s="31">
        <v>1149</v>
      </c>
      <c r="X58" s="33">
        <f t="shared" si="1"/>
        <v>206825</v>
      </c>
    </row>
    <row r="59" spans="1:24" ht="7.5" customHeight="1" x14ac:dyDescent="0.15">
      <c r="A59" s="49"/>
      <c r="B59" s="151"/>
      <c r="C59" s="131"/>
      <c r="D59" s="133" t="s">
        <v>127</v>
      </c>
      <c r="E59" s="84" t="s">
        <v>128</v>
      </c>
      <c r="F59" s="31">
        <v>56247</v>
      </c>
      <c r="G59" s="32">
        <v>18</v>
      </c>
      <c r="H59" s="33">
        <f t="shared" si="25"/>
        <v>56265</v>
      </c>
      <c r="I59" s="34">
        <v>196904</v>
      </c>
      <c r="J59" s="34">
        <v>1230</v>
      </c>
      <c r="K59" s="31">
        <v>5531</v>
      </c>
      <c r="L59" s="33">
        <f t="shared" si="26"/>
        <v>254399</v>
      </c>
      <c r="M59" s="17"/>
      <c r="N59" s="116"/>
      <c r="O59" s="131"/>
      <c r="P59" s="124" t="s">
        <v>129</v>
      </c>
      <c r="Q59" s="123"/>
      <c r="R59" s="38">
        <v>23974</v>
      </c>
      <c r="S59" s="39">
        <v>0</v>
      </c>
      <c r="T59" s="33">
        <f>SUM(R59:S59)</f>
        <v>23974</v>
      </c>
      <c r="U59" s="40">
        <v>60848</v>
      </c>
      <c r="V59" s="40">
        <v>424</v>
      </c>
      <c r="W59" s="38">
        <v>369</v>
      </c>
      <c r="X59" s="46">
        <f>SUM(T59:V59)</f>
        <v>85246</v>
      </c>
    </row>
    <row r="60" spans="1:24" ht="7.5" customHeight="1" x14ac:dyDescent="0.15">
      <c r="A60" s="49"/>
      <c r="B60" s="151"/>
      <c r="C60" s="131"/>
      <c r="D60" s="133"/>
      <c r="E60" s="84" t="s">
        <v>130</v>
      </c>
      <c r="F60" s="31">
        <v>25630</v>
      </c>
      <c r="G60" s="32">
        <v>6</v>
      </c>
      <c r="H60" s="33">
        <f t="shared" si="25"/>
        <v>25636</v>
      </c>
      <c r="I60" s="34">
        <v>100951</v>
      </c>
      <c r="J60" s="34">
        <v>458</v>
      </c>
      <c r="K60" s="31">
        <v>1707</v>
      </c>
      <c r="L60" s="33">
        <f t="shared" si="26"/>
        <v>127045</v>
      </c>
      <c r="M60" s="17"/>
      <c r="N60" s="116"/>
      <c r="O60" s="132"/>
      <c r="P60" s="124" t="s">
        <v>10</v>
      </c>
      <c r="Q60" s="123"/>
      <c r="R60" s="38">
        <f>SUM(R58:R59)</f>
        <v>88704</v>
      </c>
      <c r="S60" s="39">
        <f>SUM(S58:S59)</f>
        <v>3</v>
      </c>
      <c r="T60" s="33">
        <f>SUM(R60:S60)</f>
        <v>88707</v>
      </c>
      <c r="U60" s="40">
        <f t="shared" ref="U60:W60" si="29">SUM(U58:U59)</f>
        <v>201790</v>
      </c>
      <c r="V60" s="40">
        <f t="shared" si="29"/>
        <v>1574</v>
      </c>
      <c r="W60" s="38">
        <f t="shared" si="29"/>
        <v>1518</v>
      </c>
      <c r="X60" s="46">
        <f>SUM(T60:V60)</f>
        <v>292071</v>
      </c>
    </row>
    <row r="61" spans="1:24" ht="7.5" customHeight="1" x14ac:dyDescent="0.15">
      <c r="A61" s="49"/>
      <c r="B61" s="151"/>
      <c r="C61" s="131"/>
      <c r="D61" s="133"/>
      <c r="E61" s="84" t="s">
        <v>10</v>
      </c>
      <c r="F61" s="47">
        <f>SUM(F59:F60)</f>
        <v>81877</v>
      </c>
      <c r="G61" s="32">
        <f>SUM(G59:G60)</f>
        <v>24</v>
      </c>
      <c r="H61" s="33">
        <f t="shared" si="25"/>
        <v>81901</v>
      </c>
      <c r="I61" s="31">
        <f>SUM(I59:I60)</f>
        <v>297855</v>
      </c>
      <c r="J61" s="31">
        <f>SUM(J59:J60)</f>
        <v>1688</v>
      </c>
      <c r="K61" s="31">
        <f>SUM(K59:K60)</f>
        <v>7238</v>
      </c>
      <c r="L61" s="33">
        <f t="shared" si="26"/>
        <v>381444</v>
      </c>
      <c r="M61" s="17"/>
      <c r="N61" s="116"/>
      <c r="O61" s="130" t="s">
        <v>131</v>
      </c>
      <c r="P61" s="124" t="s">
        <v>132</v>
      </c>
      <c r="Q61" s="123"/>
      <c r="R61" s="38">
        <v>137902</v>
      </c>
      <c r="S61" s="39">
        <v>33</v>
      </c>
      <c r="T61" s="33">
        <f>SUM(R61:S61)</f>
        <v>137935</v>
      </c>
      <c r="U61" s="40">
        <v>345492</v>
      </c>
      <c r="V61" s="40">
        <v>2419</v>
      </c>
      <c r="W61" s="38">
        <v>3621</v>
      </c>
      <c r="X61" s="46">
        <f>SUM(T61:V61)</f>
        <v>485846</v>
      </c>
    </row>
    <row r="62" spans="1:24" ht="7.5" customHeight="1" x14ac:dyDescent="0.15">
      <c r="A62" s="49"/>
      <c r="B62" s="151"/>
      <c r="C62" s="132"/>
      <c r="D62" s="125" t="s">
        <v>133</v>
      </c>
      <c r="E62" s="126"/>
      <c r="F62" s="31">
        <v>100009</v>
      </c>
      <c r="G62" s="32">
        <v>16</v>
      </c>
      <c r="H62" s="33">
        <f t="shared" si="25"/>
        <v>100025</v>
      </c>
      <c r="I62" s="34">
        <v>309776</v>
      </c>
      <c r="J62" s="34">
        <v>1592</v>
      </c>
      <c r="K62" s="31">
        <v>2869</v>
      </c>
      <c r="L62" s="33">
        <f t="shared" si="26"/>
        <v>411393</v>
      </c>
      <c r="M62" s="17"/>
      <c r="N62" s="116"/>
      <c r="O62" s="131"/>
      <c r="P62" s="124" t="s">
        <v>134</v>
      </c>
      <c r="Q62" s="123"/>
      <c r="R62" s="38">
        <v>57538</v>
      </c>
      <c r="S62" s="39">
        <v>12</v>
      </c>
      <c r="T62" s="33">
        <f>SUM(R62:S62)</f>
        <v>57550</v>
      </c>
      <c r="U62" s="40">
        <v>189067</v>
      </c>
      <c r="V62" s="40">
        <v>896</v>
      </c>
      <c r="W62" s="38">
        <v>1370</v>
      </c>
      <c r="X62" s="46">
        <f>SUM(T62:V62)</f>
        <v>247513</v>
      </c>
    </row>
    <row r="63" spans="1:24" ht="7.5" customHeight="1" x14ac:dyDescent="0.15">
      <c r="A63" s="49"/>
      <c r="B63" s="151"/>
      <c r="C63" s="130" t="s">
        <v>135</v>
      </c>
      <c r="D63" s="136" t="s">
        <v>136</v>
      </c>
      <c r="E63" s="83" t="s">
        <v>137</v>
      </c>
      <c r="F63" s="31">
        <v>97492</v>
      </c>
      <c r="G63" s="32">
        <v>15</v>
      </c>
      <c r="H63" s="33">
        <f t="shared" si="25"/>
        <v>97507</v>
      </c>
      <c r="I63" s="34">
        <v>277210</v>
      </c>
      <c r="J63" s="34">
        <v>1636</v>
      </c>
      <c r="K63" s="31">
        <v>5354</v>
      </c>
      <c r="L63" s="33">
        <f t="shared" si="26"/>
        <v>376353</v>
      </c>
      <c r="M63" s="17"/>
      <c r="N63" s="116"/>
      <c r="O63" s="132"/>
      <c r="P63" s="124" t="s">
        <v>10</v>
      </c>
      <c r="Q63" s="123"/>
      <c r="R63" s="31">
        <f>SUM(R61:R62)</f>
        <v>195440</v>
      </c>
      <c r="S63" s="32">
        <f>SUM(S61:S62)</f>
        <v>45</v>
      </c>
      <c r="T63" s="33">
        <f t="shared" si="12"/>
        <v>195485</v>
      </c>
      <c r="U63" s="34">
        <f t="shared" ref="U63:W63" si="30">SUM(U61:U62)</f>
        <v>534559</v>
      </c>
      <c r="V63" s="34">
        <f t="shared" si="30"/>
        <v>3315</v>
      </c>
      <c r="W63" s="31">
        <f t="shared" si="30"/>
        <v>4991</v>
      </c>
      <c r="X63" s="33">
        <f t="shared" si="1"/>
        <v>733359</v>
      </c>
    </row>
    <row r="64" spans="1:24" ht="7.5" customHeight="1" x14ac:dyDescent="0.15">
      <c r="A64" s="49"/>
      <c r="B64" s="151"/>
      <c r="C64" s="131"/>
      <c r="D64" s="137"/>
      <c r="E64" s="83" t="s">
        <v>138</v>
      </c>
      <c r="F64" s="31">
        <v>32621</v>
      </c>
      <c r="G64" s="32">
        <v>1</v>
      </c>
      <c r="H64" s="33">
        <f t="shared" si="25"/>
        <v>32622</v>
      </c>
      <c r="I64" s="34">
        <v>70089</v>
      </c>
      <c r="J64" s="34">
        <v>393</v>
      </c>
      <c r="K64" s="31">
        <v>1142</v>
      </c>
      <c r="L64" s="33">
        <f t="shared" si="26"/>
        <v>103104</v>
      </c>
      <c r="M64" s="17"/>
      <c r="N64" s="116"/>
      <c r="O64" s="130" t="s">
        <v>139</v>
      </c>
      <c r="P64" s="124" t="s">
        <v>123</v>
      </c>
      <c r="Q64" s="123"/>
      <c r="R64" s="31">
        <v>126359</v>
      </c>
      <c r="S64" s="32">
        <v>20</v>
      </c>
      <c r="T64" s="33">
        <f t="shared" si="12"/>
        <v>126379</v>
      </c>
      <c r="U64" s="34">
        <v>402292</v>
      </c>
      <c r="V64" s="34">
        <v>2404</v>
      </c>
      <c r="W64" s="31">
        <v>6025</v>
      </c>
      <c r="X64" s="46">
        <f t="shared" si="1"/>
        <v>531075</v>
      </c>
    </row>
    <row r="65" spans="1:24" ht="7.5" customHeight="1" x14ac:dyDescent="0.15">
      <c r="A65" s="49"/>
      <c r="B65" s="151"/>
      <c r="C65" s="131"/>
      <c r="D65" s="137"/>
      <c r="E65" s="84" t="s">
        <v>10</v>
      </c>
      <c r="F65" s="47">
        <f>SUM(F63:F64)</f>
        <v>130113</v>
      </c>
      <c r="G65" s="32">
        <f>SUM(G63:G64)</f>
        <v>16</v>
      </c>
      <c r="H65" s="33">
        <f t="shared" si="25"/>
        <v>130129</v>
      </c>
      <c r="I65" s="31">
        <f>SUM(I63:I64)</f>
        <v>347299</v>
      </c>
      <c r="J65" s="31">
        <f>SUM(J63:J64)</f>
        <v>2029</v>
      </c>
      <c r="K65" s="31">
        <f>SUM(K63:K64)</f>
        <v>6496</v>
      </c>
      <c r="L65" s="33">
        <f t="shared" si="26"/>
        <v>479457</v>
      </c>
      <c r="M65" s="17"/>
      <c r="N65" s="116"/>
      <c r="O65" s="132"/>
      <c r="P65" s="124" t="s">
        <v>140</v>
      </c>
      <c r="Q65" s="123"/>
      <c r="R65" s="31">
        <v>75896</v>
      </c>
      <c r="S65" s="32">
        <v>13</v>
      </c>
      <c r="T65" s="33">
        <f t="shared" si="12"/>
        <v>75909</v>
      </c>
      <c r="U65" s="34">
        <v>228721</v>
      </c>
      <c r="V65" s="34">
        <v>1229</v>
      </c>
      <c r="W65" s="31">
        <v>1823</v>
      </c>
      <c r="X65" s="33">
        <f t="shared" si="1"/>
        <v>305859</v>
      </c>
    </row>
    <row r="66" spans="1:24" ht="7.5" customHeight="1" x14ac:dyDescent="0.15">
      <c r="A66" s="49"/>
      <c r="B66" s="151"/>
      <c r="C66" s="131"/>
      <c r="D66" s="136" t="s">
        <v>141</v>
      </c>
      <c r="E66" s="84" t="s">
        <v>142</v>
      </c>
      <c r="F66" s="31">
        <v>24010</v>
      </c>
      <c r="G66" s="32">
        <v>2</v>
      </c>
      <c r="H66" s="33">
        <f t="shared" ref="H66:H72" si="31">SUM(F66:G66)</f>
        <v>24012</v>
      </c>
      <c r="I66" s="34">
        <v>86272</v>
      </c>
      <c r="J66" s="34">
        <v>518</v>
      </c>
      <c r="K66" s="31">
        <v>2271</v>
      </c>
      <c r="L66" s="33">
        <f t="shared" ref="L66:L72" si="32">SUM(H66:J66)</f>
        <v>110802</v>
      </c>
      <c r="M66" s="17"/>
      <c r="N66" s="116"/>
      <c r="O66" s="130" t="s">
        <v>143</v>
      </c>
      <c r="P66" s="124" t="s">
        <v>144</v>
      </c>
      <c r="Q66" s="123"/>
      <c r="R66" s="31">
        <v>107383</v>
      </c>
      <c r="S66" s="32">
        <v>12</v>
      </c>
      <c r="T66" s="33">
        <f t="shared" si="12"/>
        <v>107395</v>
      </c>
      <c r="U66" s="34">
        <v>299655</v>
      </c>
      <c r="V66" s="34">
        <v>1641</v>
      </c>
      <c r="W66" s="31">
        <v>2050</v>
      </c>
      <c r="X66" s="33">
        <f t="shared" si="1"/>
        <v>408691</v>
      </c>
    </row>
    <row r="67" spans="1:24" ht="7.5" customHeight="1" x14ac:dyDescent="0.15">
      <c r="A67" s="49"/>
      <c r="B67" s="151"/>
      <c r="C67" s="131"/>
      <c r="D67" s="142"/>
      <c r="E67" s="84" t="s">
        <v>145</v>
      </c>
      <c r="F67" s="31">
        <v>10141</v>
      </c>
      <c r="G67" s="32">
        <v>1</v>
      </c>
      <c r="H67" s="33">
        <f t="shared" si="31"/>
        <v>10142</v>
      </c>
      <c r="I67" s="34">
        <v>26284</v>
      </c>
      <c r="J67" s="34">
        <v>230</v>
      </c>
      <c r="K67" s="31">
        <v>1681</v>
      </c>
      <c r="L67" s="33">
        <f t="shared" si="32"/>
        <v>36656</v>
      </c>
      <c r="M67" s="17"/>
      <c r="N67" s="116"/>
      <c r="O67" s="131"/>
      <c r="P67" s="124" t="s">
        <v>146</v>
      </c>
      <c r="Q67" s="123"/>
      <c r="R67" s="38">
        <v>20474</v>
      </c>
      <c r="S67" s="39">
        <v>0</v>
      </c>
      <c r="T67" s="33">
        <f t="shared" si="12"/>
        <v>20474</v>
      </c>
      <c r="U67" s="40">
        <v>66673</v>
      </c>
      <c r="V67" s="40">
        <v>368</v>
      </c>
      <c r="W67" s="38">
        <v>560</v>
      </c>
      <c r="X67" s="33">
        <f t="shared" si="1"/>
        <v>87515</v>
      </c>
    </row>
    <row r="68" spans="1:24" ht="7.5" customHeight="1" x14ac:dyDescent="0.15">
      <c r="A68" s="49"/>
      <c r="B68" s="151"/>
      <c r="C68" s="131"/>
      <c r="D68" s="142"/>
      <c r="E68" s="84" t="s">
        <v>147</v>
      </c>
      <c r="F68" s="31">
        <v>15095</v>
      </c>
      <c r="G68" s="32">
        <v>0</v>
      </c>
      <c r="H68" s="33">
        <f t="shared" si="31"/>
        <v>15095</v>
      </c>
      <c r="I68" s="34">
        <v>51048</v>
      </c>
      <c r="J68" s="34">
        <v>455</v>
      </c>
      <c r="K68" s="31">
        <v>2172</v>
      </c>
      <c r="L68" s="33">
        <f t="shared" si="32"/>
        <v>66598</v>
      </c>
      <c r="M68" s="17"/>
      <c r="N68" s="116"/>
      <c r="O68" s="132"/>
      <c r="P68" s="124" t="s">
        <v>10</v>
      </c>
      <c r="Q68" s="123"/>
      <c r="R68" s="31">
        <f>SUM(R66:R67)</f>
        <v>127857</v>
      </c>
      <c r="S68" s="32">
        <f>SUM(S66:S67)</f>
        <v>12</v>
      </c>
      <c r="T68" s="33">
        <f t="shared" si="12"/>
        <v>127869</v>
      </c>
      <c r="U68" s="34">
        <f>SUM(U66:U67)</f>
        <v>366328</v>
      </c>
      <c r="V68" s="34">
        <f>SUM(V66:V67)</f>
        <v>2009</v>
      </c>
      <c r="W68" s="31">
        <f>SUM(W66:W67)</f>
        <v>2610</v>
      </c>
      <c r="X68" s="33">
        <f t="shared" si="1"/>
        <v>496206</v>
      </c>
    </row>
    <row r="69" spans="1:24" ht="7.5" customHeight="1" x14ac:dyDescent="0.15">
      <c r="A69" s="49"/>
      <c r="B69" s="151"/>
      <c r="C69" s="131"/>
      <c r="D69" s="143"/>
      <c r="E69" s="84" t="s">
        <v>10</v>
      </c>
      <c r="F69" s="47">
        <f>SUM(F66:F68)</f>
        <v>49246</v>
      </c>
      <c r="G69" s="32">
        <f>SUM(G66:G68)</f>
        <v>3</v>
      </c>
      <c r="H69" s="33">
        <f t="shared" si="31"/>
        <v>49249</v>
      </c>
      <c r="I69" s="31">
        <f t="shared" ref="I69:K69" si="33">SUM(I66:I68)</f>
        <v>163604</v>
      </c>
      <c r="J69" s="31">
        <f t="shared" si="33"/>
        <v>1203</v>
      </c>
      <c r="K69" s="31">
        <f t="shared" si="33"/>
        <v>6124</v>
      </c>
      <c r="L69" s="33">
        <f t="shared" si="32"/>
        <v>214056</v>
      </c>
      <c r="M69" s="17"/>
      <c r="N69" s="117"/>
      <c r="O69" s="112" t="s">
        <v>37</v>
      </c>
      <c r="P69" s="113"/>
      <c r="Q69" s="114"/>
      <c r="R69" s="41">
        <f>SUM(R57,R63:R65,R68,R60)</f>
        <v>688949</v>
      </c>
      <c r="S69" s="42">
        <f>SUM(S57,S63:S65,S68,S60)</f>
        <v>97</v>
      </c>
      <c r="T69" s="43">
        <f t="shared" si="12"/>
        <v>689046</v>
      </c>
      <c r="U69" s="41">
        <f t="shared" ref="U69:W69" si="34">SUM(U57,U63:U65,U68,U60)</f>
        <v>1901079</v>
      </c>
      <c r="V69" s="41">
        <f t="shared" si="34"/>
        <v>11490</v>
      </c>
      <c r="W69" s="41">
        <f t="shared" si="34"/>
        <v>18161</v>
      </c>
      <c r="X69" s="43">
        <f t="shared" si="1"/>
        <v>2601615</v>
      </c>
    </row>
    <row r="70" spans="1:24" ht="7.5" customHeight="1" x14ac:dyDescent="0.15">
      <c r="A70" s="49"/>
      <c r="B70" s="151"/>
      <c r="C70" s="131"/>
      <c r="D70" s="109" t="s">
        <v>148</v>
      </c>
      <c r="E70" s="84" t="s">
        <v>229</v>
      </c>
      <c r="F70" s="31">
        <v>77282</v>
      </c>
      <c r="G70" s="32">
        <v>7</v>
      </c>
      <c r="H70" s="33">
        <f t="shared" si="31"/>
        <v>77289</v>
      </c>
      <c r="I70" s="34">
        <v>177338</v>
      </c>
      <c r="J70" s="34">
        <v>1010</v>
      </c>
      <c r="K70" s="31">
        <v>1459</v>
      </c>
      <c r="L70" s="33">
        <f t="shared" si="32"/>
        <v>255637</v>
      </c>
      <c r="M70" s="17"/>
      <c r="N70" s="115" t="s">
        <v>150</v>
      </c>
      <c r="O70" s="118" t="s">
        <v>151</v>
      </c>
      <c r="P70" s="119"/>
      <c r="Q70" s="120"/>
      <c r="R70" s="38">
        <v>89980</v>
      </c>
      <c r="S70" s="39">
        <v>12</v>
      </c>
      <c r="T70" s="46">
        <f t="shared" si="12"/>
        <v>89992</v>
      </c>
      <c r="U70" s="40">
        <v>210993</v>
      </c>
      <c r="V70" s="40">
        <v>1124</v>
      </c>
      <c r="W70" s="38">
        <v>1863</v>
      </c>
      <c r="X70" s="46">
        <f t="shared" si="1"/>
        <v>302109</v>
      </c>
    </row>
    <row r="71" spans="1:24" ht="7.5" customHeight="1" x14ac:dyDescent="0.15">
      <c r="A71" s="49"/>
      <c r="B71" s="151"/>
      <c r="C71" s="131"/>
      <c r="D71" s="110"/>
      <c r="E71" s="84" t="s">
        <v>152</v>
      </c>
      <c r="F71" s="31">
        <v>20138</v>
      </c>
      <c r="G71" s="32">
        <v>0</v>
      </c>
      <c r="H71" s="33">
        <f t="shared" si="31"/>
        <v>20138</v>
      </c>
      <c r="I71" s="34">
        <v>58660</v>
      </c>
      <c r="J71" s="34">
        <v>321</v>
      </c>
      <c r="K71" s="31">
        <v>746</v>
      </c>
      <c r="L71" s="33">
        <f t="shared" si="32"/>
        <v>79119</v>
      </c>
      <c r="M71" s="11"/>
      <c r="N71" s="116"/>
      <c r="O71" s="144" t="s">
        <v>153</v>
      </c>
      <c r="P71" s="124" t="s">
        <v>154</v>
      </c>
      <c r="Q71" s="123"/>
      <c r="R71" s="31">
        <v>70677</v>
      </c>
      <c r="S71" s="32">
        <v>16</v>
      </c>
      <c r="T71" s="33">
        <f t="shared" si="12"/>
        <v>70693</v>
      </c>
      <c r="U71" s="34">
        <v>173641</v>
      </c>
      <c r="V71" s="34">
        <v>1119</v>
      </c>
      <c r="W71" s="31">
        <v>1436</v>
      </c>
      <c r="X71" s="33">
        <f t="shared" si="1"/>
        <v>245453</v>
      </c>
    </row>
    <row r="72" spans="1:24" ht="7.5" customHeight="1" x14ac:dyDescent="0.15">
      <c r="A72" s="49"/>
      <c r="B72" s="151"/>
      <c r="C72" s="131"/>
      <c r="D72" s="111"/>
      <c r="E72" s="84" t="s">
        <v>10</v>
      </c>
      <c r="F72" s="47">
        <f>SUM(F70:F71)</f>
        <v>97420</v>
      </c>
      <c r="G72" s="32">
        <f>SUM(G70:G71)</f>
        <v>7</v>
      </c>
      <c r="H72" s="33">
        <f t="shared" si="31"/>
        <v>97427</v>
      </c>
      <c r="I72" s="31">
        <f>SUM(I70:I71)</f>
        <v>235998</v>
      </c>
      <c r="J72" s="31">
        <f>SUM(J70:J71)</f>
        <v>1331</v>
      </c>
      <c r="K72" s="31">
        <f>SUM(K70:K71)</f>
        <v>2205</v>
      </c>
      <c r="L72" s="33">
        <f t="shared" si="32"/>
        <v>334756</v>
      </c>
      <c r="M72" s="11"/>
      <c r="N72" s="116"/>
      <c r="O72" s="131"/>
      <c r="P72" s="124" t="s">
        <v>155</v>
      </c>
      <c r="Q72" s="123"/>
      <c r="R72" s="38">
        <v>29655</v>
      </c>
      <c r="S72" s="39">
        <v>9</v>
      </c>
      <c r="T72" s="33">
        <f t="shared" si="12"/>
        <v>29664</v>
      </c>
      <c r="U72" s="40">
        <v>106112</v>
      </c>
      <c r="V72" s="40">
        <v>687</v>
      </c>
      <c r="W72" s="38">
        <v>1370</v>
      </c>
      <c r="X72" s="46">
        <f t="shared" ref="X72:X73" si="35">SUM(T72:V72)</f>
        <v>136463</v>
      </c>
    </row>
    <row r="73" spans="1:24" ht="7.5" customHeight="1" x14ac:dyDescent="0.15">
      <c r="A73" s="49"/>
      <c r="B73" s="151"/>
      <c r="C73" s="131"/>
      <c r="D73" s="136" t="s">
        <v>156</v>
      </c>
      <c r="E73" s="84" t="s">
        <v>156</v>
      </c>
      <c r="F73" s="31">
        <v>14003</v>
      </c>
      <c r="G73" s="32">
        <v>2</v>
      </c>
      <c r="H73" s="33">
        <f t="shared" si="25"/>
        <v>14005</v>
      </c>
      <c r="I73" s="34">
        <v>53410</v>
      </c>
      <c r="J73" s="34">
        <v>313</v>
      </c>
      <c r="K73" s="31">
        <v>1063</v>
      </c>
      <c r="L73" s="33">
        <f t="shared" si="26"/>
        <v>67728</v>
      </c>
      <c r="M73" s="11"/>
      <c r="N73" s="116"/>
      <c r="O73" s="132"/>
      <c r="P73" s="124" t="s">
        <v>10</v>
      </c>
      <c r="Q73" s="123"/>
      <c r="R73" s="38">
        <f>SUM(R71:R72)</f>
        <v>100332</v>
      </c>
      <c r="S73" s="39">
        <f>SUM(S71:S72)</f>
        <v>25</v>
      </c>
      <c r="T73" s="33">
        <f t="shared" si="12"/>
        <v>100357</v>
      </c>
      <c r="U73" s="40">
        <f t="shared" ref="U73:W73" si="36">SUM(U71:U72)</f>
        <v>279753</v>
      </c>
      <c r="V73" s="40">
        <f t="shared" si="36"/>
        <v>1806</v>
      </c>
      <c r="W73" s="38">
        <f t="shared" si="36"/>
        <v>2806</v>
      </c>
      <c r="X73" s="46">
        <f t="shared" si="35"/>
        <v>381916</v>
      </c>
    </row>
    <row r="74" spans="1:24" ht="7.5" customHeight="1" x14ac:dyDescent="0.15">
      <c r="A74" s="49"/>
      <c r="B74" s="151"/>
      <c r="C74" s="131"/>
      <c r="D74" s="142"/>
      <c r="E74" s="84" t="s">
        <v>157</v>
      </c>
      <c r="F74" s="31">
        <v>17670</v>
      </c>
      <c r="G74" s="32">
        <v>1</v>
      </c>
      <c r="H74" s="33">
        <f t="shared" si="25"/>
        <v>17671</v>
      </c>
      <c r="I74" s="34">
        <v>64799</v>
      </c>
      <c r="J74" s="34">
        <v>452</v>
      </c>
      <c r="K74" s="31">
        <v>1858</v>
      </c>
      <c r="L74" s="33">
        <f t="shared" si="26"/>
        <v>82922</v>
      </c>
      <c r="M74" s="11"/>
      <c r="N74" s="116"/>
      <c r="O74" s="121" t="s">
        <v>158</v>
      </c>
      <c r="P74" s="122"/>
      <c r="Q74" s="123"/>
      <c r="R74" s="31">
        <v>150329</v>
      </c>
      <c r="S74" s="32">
        <v>27</v>
      </c>
      <c r="T74" s="33">
        <f t="shared" si="12"/>
        <v>150356</v>
      </c>
      <c r="U74" s="34">
        <v>369378</v>
      </c>
      <c r="V74" s="34">
        <v>2677</v>
      </c>
      <c r="W74" s="31">
        <v>3466</v>
      </c>
      <c r="X74" s="33">
        <f t="shared" si="1"/>
        <v>522411</v>
      </c>
    </row>
    <row r="75" spans="1:24" ht="7.5" customHeight="1" x14ac:dyDescent="0.15">
      <c r="A75" s="49"/>
      <c r="B75" s="151"/>
      <c r="C75" s="131"/>
      <c r="D75" s="142"/>
      <c r="E75" s="84" t="s">
        <v>159</v>
      </c>
      <c r="F75" s="52">
        <v>12927</v>
      </c>
      <c r="G75" s="53">
        <v>3</v>
      </c>
      <c r="H75" s="33">
        <f t="shared" si="25"/>
        <v>12930</v>
      </c>
      <c r="I75" s="55">
        <v>42459</v>
      </c>
      <c r="J75" s="55">
        <v>411</v>
      </c>
      <c r="K75" s="52">
        <v>1959</v>
      </c>
      <c r="L75" s="33">
        <f t="shared" si="26"/>
        <v>55800</v>
      </c>
      <c r="M75" s="11"/>
      <c r="N75" s="116"/>
      <c r="O75" s="121" t="s">
        <v>160</v>
      </c>
      <c r="P75" s="122"/>
      <c r="Q75" s="123"/>
      <c r="R75" s="31">
        <v>97444</v>
      </c>
      <c r="S75" s="32">
        <v>23</v>
      </c>
      <c r="T75" s="33">
        <f t="shared" si="12"/>
        <v>97467</v>
      </c>
      <c r="U75" s="34">
        <v>204065</v>
      </c>
      <c r="V75" s="34">
        <v>1218</v>
      </c>
      <c r="W75" s="31">
        <v>1709</v>
      </c>
      <c r="X75" s="33">
        <f t="shared" si="1"/>
        <v>302750</v>
      </c>
    </row>
    <row r="76" spans="1:24" ht="7.5" customHeight="1" x14ac:dyDescent="0.15">
      <c r="A76" s="49"/>
      <c r="B76" s="151"/>
      <c r="C76" s="132"/>
      <c r="D76" s="143"/>
      <c r="E76" s="84" t="s">
        <v>10</v>
      </c>
      <c r="F76" s="47">
        <f>SUM(F73:F75)</f>
        <v>44600</v>
      </c>
      <c r="G76" s="32">
        <f>SUM(G73:G75)</f>
        <v>6</v>
      </c>
      <c r="H76" s="33">
        <f t="shared" si="25"/>
        <v>44606</v>
      </c>
      <c r="I76" s="31">
        <f t="shared" ref="I76:K76" si="37">SUM(I73:I75)</f>
        <v>160668</v>
      </c>
      <c r="J76" s="31">
        <f t="shared" si="37"/>
        <v>1176</v>
      </c>
      <c r="K76" s="31">
        <f t="shared" si="37"/>
        <v>4880</v>
      </c>
      <c r="L76" s="33">
        <f t="shared" si="26"/>
        <v>206450</v>
      </c>
      <c r="M76" s="11"/>
      <c r="N76" s="117"/>
      <c r="O76" s="112" t="s">
        <v>37</v>
      </c>
      <c r="P76" s="113"/>
      <c r="Q76" s="114"/>
      <c r="R76" s="41">
        <f>SUM(R73:R75,R70)</f>
        <v>438085</v>
      </c>
      <c r="S76" s="44">
        <f>SUM(S73:S75,S70)</f>
        <v>87</v>
      </c>
      <c r="T76" s="43">
        <f t="shared" si="12"/>
        <v>438172</v>
      </c>
      <c r="U76" s="45">
        <f t="shared" ref="U76:W76" si="38">SUM(U73:U75,U70)</f>
        <v>1064189</v>
      </c>
      <c r="V76" s="45">
        <f t="shared" si="38"/>
        <v>6825</v>
      </c>
      <c r="W76" s="41">
        <f t="shared" si="38"/>
        <v>9844</v>
      </c>
      <c r="X76" s="43">
        <f t="shared" si="1"/>
        <v>1509186</v>
      </c>
    </row>
    <row r="77" spans="1:24" ht="7.5" customHeight="1" x14ac:dyDescent="0.15">
      <c r="A77" s="49"/>
      <c r="B77" s="151"/>
      <c r="C77" s="130" t="s">
        <v>161</v>
      </c>
      <c r="D77" s="133" t="s">
        <v>162</v>
      </c>
      <c r="E77" s="84" t="s">
        <v>163</v>
      </c>
      <c r="F77" s="52">
        <v>41691</v>
      </c>
      <c r="G77" s="53">
        <v>15</v>
      </c>
      <c r="H77" s="54">
        <f>SUM(F77:G77)</f>
        <v>41706</v>
      </c>
      <c r="I77" s="55">
        <v>40719</v>
      </c>
      <c r="J77" s="55">
        <v>1488</v>
      </c>
      <c r="K77" s="52">
        <v>7166</v>
      </c>
      <c r="L77" s="54">
        <f>SUM(H77:J77)</f>
        <v>83913</v>
      </c>
      <c r="M77" s="11"/>
      <c r="N77" s="115" t="s">
        <v>164</v>
      </c>
      <c r="O77" s="134" t="s">
        <v>165</v>
      </c>
      <c r="P77" s="135" t="s">
        <v>166</v>
      </c>
      <c r="Q77" s="120"/>
      <c r="R77" s="18">
        <v>106205</v>
      </c>
      <c r="S77" s="19">
        <v>7</v>
      </c>
      <c r="T77" s="20">
        <f t="shared" si="12"/>
        <v>106212</v>
      </c>
      <c r="U77" s="21">
        <v>386226</v>
      </c>
      <c r="V77" s="21">
        <v>2390</v>
      </c>
      <c r="W77" s="18">
        <v>8698</v>
      </c>
      <c r="X77" s="20">
        <f t="shared" si="1"/>
        <v>494828</v>
      </c>
    </row>
    <row r="78" spans="1:24" ht="7.5" customHeight="1" x14ac:dyDescent="0.15">
      <c r="A78" s="49"/>
      <c r="B78" s="151"/>
      <c r="C78" s="131"/>
      <c r="D78" s="133"/>
      <c r="E78" s="84" t="s">
        <v>167</v>
      </c>
      <c r="F78" s="52">
        <v>12697</v>
      </c>
      <c r="G78" s="53">
        <v>5</v>
      </c>
      <c r="H78" s="54">
        <f>SUM(F78:G78)</f>
        <v>12702</v>
      </c>
      <c r="I78" s="55">
        <v>14841</v>
      </c>
      <c r="J78" s="55">
        <v>418</v>
      </c>
      <c r="K78" s="52">
        <v>1901</v>
      </c>
      <c r="L78" s="54">
        <f>SUM(H78:J78)</f>
        <v>27961</v>
      </c>
      <c r="M78" s="11"/>
      <c r="N78" s="116"/>
      <c r="O78" s="131"/>
      <c r="P78" s="124" t="s">
        <v>168</v>
      </c>
      <c r="Q78" s="123"/>
      <c r="R78" s="31">
        <v>80112</v>
      </c>
      <c r="S78" s="32">
        <v>8</v>
      </c>
      <c r="T78" s="33">
        <f t="shared" si="12"/>
        <v>80120</v>
      </c>
      <c r="U78" s="34">
        <v>287274</v>
      </c>
      <c r="V78" s="34">
        <v>1408</v>
      </c>
      <c r="W78" s="31">
        <v>2913</v>
      </c>
      <c r="X78" s="33">
        <f t="shared" ref="X78:X88" si="39">SUM(T78:V78)</f>
        <v>368802</v>
      </c>
    </row>
    <row r="79" spans="1:24" ht="7.5" customHeight="1" x14ac:dyDescent="0.15">
      <c r="A79" s="49"/>
      <c r="B79" s="151"/>
      <c r="C79" s="131"/>
      <c r="D79" s="133"/>
      <c r="E79" s="84" t="s">
        <v>10</v>
      </c>
      <c r="F79" s="47">
        <f>SUM(F77:F78)</f>
        <v>54388</v>
      </c>
      <c r="G79" s="32">
        <f>SUM(G77:G78)</f>
        <v>20</v>
      </c>
      <c r="H79" s="33">
        <f>SUM(F79:G79)</f>
        <v>54408</v>
      </c>
      <c r="I79" s="47">
        <f>SUM(I77:I78)</f>
        <v>55560</v>
      </c>
      <c r="J79" s="47">
        <f>SUM(J77:J78)</f>
        <v>1906</v>
      </c>
      <c r="K79" s="47">
        <f>SUM(K77:K78)</f>
        <v>9067</v>
      </c>
      <c r="L79" s="54">
        <f>SUM(H79:J79)</f>
        <v>111874</v>
      </c>
      <c r="M79" s="11"/>
      <c r="N79" s="116"/>
      <c r="O79" s="131"/>
      <c r="P79" s="124" t="s">
        <v>169</v>
      </c>
      <c r="Q79" s="123"/>
      <c r="R79" s="31">
        <v>92009</v>
      </c>
      <c r="S79" s="32">
        <v>6</v>
      </c>
      <c r="T79" s="33">
        <f t="shared" si="12"/>
        <v>92015</v>
      </c>
      <c r="U79" s="34">
        <v>250237</v>
      </c>
      <c r="V79" s="34">
        <v>1214</v>
      </c>
      <c r="W79" s="31">
        <v>1934</v>
      </c>
      <c r="X79" s="33">
        <f t="shared" si="39"/>
        <v>343466</v>
      </c>
    </row>
    <row r="80" spans="1:24" ht="7.5" customHeight="1" x14ac:dyDescent="0.15">
      <c r="A80" s="49"/>
      <c r="B80" s="151"/>
      <c r="C80" s="131"/>
      <c r="D80" s="136" t="s">
        <v>170</v>
      </c>
      <c r="E80" s="84" t="s">
        <v>170</v>
      </c>
      <c r="F80" s="31">
        <v>35409</v>
      </c>
      <c r="G80" s="32">
        <v>6</v>
      </c>
      <c r="H80" s="33">
        <f t="shared" si="25"/>
        <v>35415</v>
      </c>
      <c r="I80" s="34">
        <v>44768</v>
      </c>
      <c r="J80" s="34">
        <v>1114</v>
      </c>
      <c r="K80" s="31">
        <v>5559</v>
      </c>
      <c r="L80" s="33">
        <f t="shared" si="26"/>
        <v>81297</v>
      </c>
      <c r="M80" s="11"/>
      <c r="N80" s="116"/>
      <c r="O80" s="132"/>
      <c r="P80" s="124" t="s">
        <v>171</v>
      </c>
      <c r="Q80" s="123"/>
      <c r="R80" s="31">
        <v>43586</v>
      </c>
      <c r="S80" s="32">
        <v>4</v>
      </c>
      <c r="T80" s="33">
        <f t="shared" si="12"/>
        <v>43590</v>
      </c>
      <c r="U80" s="34">
        <v>126787</v>
      </c>
      <c r="V80" s="34">
        <v>520</v>
      </c>
      <c r="W80" s="31">
        <v>927</v>
      </c>
      <c r="X80" s="33">
        <f t="shared" si="39"/>
        <v>170897</v>
      </c>
    </row>
    <row r="81" spans="1:24" ht="7.5" customHeight="1" x14ac:dyDescent="0.15">
      <c r="A81" s="49"/>
      <c r="B81" s="151"/>
      <c r="C81" s="131"/>
      <c r="D81" s="142"/>
      <c r="E81" s="84" t="s">
        <v>172</v>
      </c>
      <c r="F81" s="52">
        <v>7581</v>
      </c>
      <c r="G81" s="53">
        <v>2</v>
      </c>
      <c r="H81" s="54">
        <f>SUM(F81:G81)</f>
        <v>7583</v>
      </c>
      <c r="I81" s="55">
        <v>9588</v>
      </c>
      <c r="J81" s="55">
        <v>248</v>
      </c>
      <c r="K81" s="52">
        <v>1116</v>
      </c>
      <c r="L81" s="54">
        <f>SUM(H81:J81)</f>
        <v>17419</v>
      </c>
      <c r="M81" s="11"/>
      <c r="N81" s="116"/>
      <c r="O81" s="121" t="s">
        <v>173</v>
      </c>
      <c r="P81" s="122"/>
      <c r="Q81" s="123"/>
      <c r="R81" s="31">
        <v>89507</v>
      </c>
      <c r="S81" s="32">
        <v>15</v>
      </c>
      <c r="T81" s="33">
        <f t="shared" si="12"/>
        <v>89522</v>
      </c>
      <c r="U81" s="34">
        <v>252195</v>
      </c>
      <c r="V81" s="34">
        <v>1360</v>
      </c>
      <c r="W81" s="31">
        <v>1532</v>
      </c>
      <c r="X81" s="33">
        <f t="shared" si="39"/>
        <v>343077</v>
      </c>
    </row>
    <row r="82" spans="1:24" ht="7.5" customHeight="1" x14ac:dyDescent="0.15">
      <c r="A82" s="49"/>
      <c r="B82" s="151"/>
      <c r="C82" s="131"/>
      <c r="D82" s="142"/>
      <c r="E82" s="84" t="s">
        <v>174</v>
      </c>
      <c r="F82" s="52">
        <v>10178</v>
      </c>
      <c r="G82" s="53">
        <v>3</v>
      </c>
      <c r="H82" s="54">
        <f>SUM(F82:G82)</f>
        <v>10181</v>
      </c>
      <c r="I82" s="55">
        <v>13950</v>
      </c>
      <c r="J82" s="55">
        <v>336</v>
      </c>
      <c r="K82" s="52">
        <v>1854</v>
      </c>
      <c r="L82" s="54">
        <f>SUM(H82:J82)</f>
        <v>24467</v>
      </c>
      <c r="M82" s="11"/>
      <c r="N82" s="116"/>
      <c r="O82" s="130" t="s">
        <v>175</v>
      </c>
      <c r="P82" s="124" t="s">
        <v>176</v>
      </c>
      <c r="Q82" s="123"/>
      <c r="R82" s="31">
        <v>83388</v>
      </c>
      <c r="S82" s="32">
        <v>8</v>
      </c>
      <c r="T82" s="33">
        <f t="shared" si="12"/>
        <v>83396</v>
      </c>
      <c r="U82" s="34">
        <v>239371</v>
      </c>
      <c r="V82" s="34">
        <v>1278</v>
      </c>
      <c r="W82" s="31">
        <v>2256</v>
      </c>
      <c r="X82" s="33">
        <f t="shared" si="39"/>
        <v>324045</v>
      </c>
    </row>
    <row r="83" spans="1:24" ht="7.5" customHeight="1" x14ac:dyDescent="0.15">
      <c r="A83" s="49"/>
      <c r="B83" s="151"/>
      <c r="C83" s="131"/>
      <c r="D83" s="143"/>
      <c r="E83" s="84" t="s">
        <v>10</v>
      </c>
      <c r="F83" s="47">
        <f>SUM(F80:F82)</f>
        <v>53168</v>
      </c>
      <c r="G83" s="32">
        <f>SUM(G80:G82)</f>
        <v>11</v>
      </c>
      <c r="H83" s="33">
        <f>SUM(F83:G83)</f>
        <v>53179</v>
      </c>
      <c r="I83" s="47">
        <f t="shared" ref="I83:K83" si="40">SUM(I80:I82)</f>
        <v>68306</v>
      </c>
      <c r="J83" s="47">
        <f t="shared" si="40"/>
        <v>1698</v>
      </c>
      <c r="K83" s="47">
        <f t="shared" si="40"/>
        <v>8529</v>
      </c>
      <c r="L83" s="54">
        <f>SUM(H83:J83)</f>
        <v>123183</v>
      </c>
      <c r="M83" s="11"/>
      <c r="N83" s="116"/>
      <c r="O83" s="131"/>
      <c r="P83" s="124" t="s">
        <v>177</v>
      </c>
      <c r="Q83" s="123"/>
      <c r="R83" s="31">
        <v>41780</v>
      </c>
      <c r="S83" s="32">
        <v>4</v>
      </c>
      <c r="T83" s="33">
        <f t="shared" si="12"/>
        <v>41784</v>
      </c>
      <c r="U83" s="34">
        <v>109991</v>
      </c>
      <c r="V83" s="34">
        <v>485</v>
      </c>
      <c r="W83" s="31">
        <v>831</v>
      </c>
      <c r="X83" s="33">
        <f t="shared" si="39"/>
        <v>152260</v>
      </c>
    </row>
    <row r="84" spans="1:24" ht="7.5" customHeight="1" x14ac:dyDescent="0.15">
      <c r="A84" s="49"/>
      <c r="B84" s="151"/>
      <c r="C84" s="131"/>
      <c r="D84" s="136" t="s">
        <v>178</v>
      </c>
      <c r="E84" s="83" t="s">
        <v>178</v>
      </c>
      <c r="F84" s="52">
        <v>46940</v>
      </c>
      <c r="G84" s="53">
        <v>9</v>
      </c>
      <c r="H84" s="54">
        <f>SUM(F84:G84)</f>
        <v>46949</v>
      </c>
      <c r="I84" s="55">
        <v>70963</v>
      </c>
      <c r="J84" s="55">
        <v>1669</v>
      </c>
      <c r="K84" s="52">
        <v>8596</v>
      </c>
      <c r="L84" s="54">
        <f>SUM(H84:J84)</f>
        <v>119581</v>
      </c>
      <c r="M84" s="11"/>
      <c r="N84" s="116"/>
      <c r="O84" s="132"/>
      <c r="P84" s="124" t="s">
        <v>179</v>
      </c>
      <c r="Q84" s="123"/>
      <c r="R84" s="31">
        <v>12497</v>
      </c>
      <c r="S84" s="32">
        <v>0</v>
      </c>
      <c r="T84" s="33">
        <f t="shared" si="12"/>
        <v>12497</v>
      </c>
      <c r="U84" s="34">
        <v>20819</v>
      </c>
      <c r="V84" s="34">
        <v>180</v>
      </c>
      <c r="W84" s="31">
        <v>137</v>
      </c>
      <c r="X84" s="33">
        <f t="shared" si="39"/>
        <v>33496</v>
      </c>
    </row>
    <row r="85" spans="1:24" ht="7.5" customHeight="1" x14ac:dyDescent="0.15">
      <c r="A85" s="49"/>
      <c r="B85" s="151"/>
      <c r="C85" s="131"/>
      <c r="D85" s="142"/>
      <c r="E85" s="84" t="s">
        <v>180</v>
      </c>
      <c r="F85" s="52">
        <v>7597</v>
      </c>
      <c r="G85" s="53">
        <v>0</v>
      </c>
      <c r="H85" s="54">
        <f>SUM(F85:G85)</f>
        <v>7597</v>
      </c>
      <c r="I85" s="55">
        <v>7947</v>
      </c>
      <c r="J85" s="55">
        <v>508</v>
      </c>
      <c r="K85" s="52">
        <v>1925</v>
      </c>
      <c r="L85" s="54">
        <f>SUM(H85:J85)</f>
        <v>16052</v>
      </c>
      <c r="M85" s="56"/>
      <c r="N85" s="116"/>
      <c r="O85" s="121" t="s">
        <v>181</v>
      </c>
      <c r="P85" s="122"/>
      <c r="Q85" s="123"/>
      <c r="R85" s="31">
        <v>184849</v>
      </c>
      <c r="S85" s="32">
        <v>13</v>
      </c>
      <c r="T85" s="33">
        <f t="shared" si="12"/>
        <v>184862</v>
      </c>
      <c r="U85" s="34">
        <v>483479</v>
      </c>
      <c r="V85" s="34">
        <v>3418</v>
      </c>
      <c r="W85" s="31">
        <v>3938</v>
      </c>
      <c r="X85" s="33">
        <f t="shared" si="39"/>
        <v>671759</v>
      </c>
    </row>
    <row r="86" spans="1:24" ht="7.5" customHeight="1" x14ac:dyDescent="0.15">
      <c r="A86" s="49"/>
      <c r="B86" s="151"/>
      <c r="C86" s="131"/>
      <c r="D86" s="142"/>
      <c r="E86" s="84" t="s">
        <v>182</v>
      </c>
      <c r="F86" s="31">
        <v>9677</v>
      </c>
      <c r="G86" s="32">
        <v>4</v>
      </c>
      <c r="H86" s="33">
        <f t="shared" si="25"/>
        <v>9681</v>
      </c>
      <c r="I86" s="34">
        <v>17797</v>
      </c>
      <c r="J86" s="34">
        <v>308</v>
      </c>
      <c r="K86" s="31">
        <v>1868</v>
      </c>
      <c r="L86" s="33">
        <f t="shared" si="26"/>
        <v>27786</v>
      </c>
      <c r="M86" s="56"/>
      <c r="N86" s="116"/>
      <c r="O86" s="121" t="s">
        <v>183</v>
      </c>
      <c r="P86" s="122"/>
      <c r="Q86" s="123"/>
      <c r="R86" s="31">
        <v>124662</v>
      </c>
      <c r="S86" s="32">
        <v>14</v>
      </c>
      <c r="T86" s="33">
        <f t="shared" si="12"/>
        <v>124676</v>
      </c>
      <c r="U86" s="57">
        <v>323902</v>
      </c>
      <c r="V86" s="57">
        <v>1789</v>
      </c>
      <c r="W86" s="31">
        <v>2430</v>
      </c>
      <c r="X86" s="33">
        <f t="shared" si="39"/>
        <v>450367</v>
      </c>
    </row>
    <row r="87" spans="1:24" ht="7.5" customHeight="1" x14ac:dyDescent="0.15">
      <c r="A87" s="58"/>
      <c r="B87" s="151"/>
      <c r="C87" s="131"/>
      <c r="D87" s="143"/>
      <c r="E87" s="84" t="s">
        <v>10</v>
      </c>
      <c r="F87" s="47">
        <f>SUM(F84:F86)</f>
        <v>64214</v>
      </c>
      <c r="G87" s="32">
        <f>SUM(G84:G86)</f>
        <v>13</v>
      </c>
      <c r="H87" s="33">
        <f t="shared" si="25"/>
        <v>64227</v>
      </c>
      <c r="I87" s="47">
        <f t="shared" ref="I87:K87" si="41">SUM(I84:I86)</f>
        <v>96707</v>
      </c>
      <c r="J87" s="47">
        <f t="shared" si="41"/>
        <v>2485</v>
      </c>
      <c r="K87" s="47">
        <f t="shared" si="41"/>
        <v>12389</v>
      </c>
      <c r="L87" s="33">
        <f t="shared" si="26"/>
        <v>163419</v>
      </c>
      <c r="M87" s="56"/>
      <c r="N87" s="116"/>
      <c r="O87" s="121" t="s">
        <v>184</v>
      </c>
      <c r="P87" s="122"/>
      <c r="Q87" s="123"/>
      <c r="R87" s="31">
        <v>145132</v>
      </c>
      <c r="S87" s="32">
        <v>7</v>
      </c>
      <c r="T87" s="33">
        <f t="shared" si="12"/>
        <v>145139</v>
      </c>
      <c r="U87" s="57">
        <v>327989</v>
      </c>
      <c r="V87" s="57">
        <v>1710</v>
      </c>
      <c r="W87" s="59">
        <v>2046</v>
      </c>
      <c r="X87" s="33">
        <f t="shared" si="39"/>
        <v>474838</v>
      </c>
    </row>
    <row r="88" spans="1:24" ht="7.5" customHeight="1" x14ac:dyDescent="0.15">
      <c r="A88" s="60"/>
      <c r="B88" s="151"/>
      <c r="C88" s="131"/>
      <c r="D88" s="125" t="s">
        <v>185</v>
      </c>
      <c r="E88" s="126"/>
      <c r="F88" s="31">
        <v>48103</v>
      </c>
      <c r="G88" s="32">
        <v>13</v>
      </c>
      <c r="H88" s="33">
        <f t="shared" si="25"/>
        <v>48116</v>
      </c>
      <c r="I88" s="34">
        <v>147117</v>
      </c>
      <c r="J88" s="34">
        <v>1105</v>
      </c>
      <c r="K88" s="31">
        <v>4057</v>
      </c>
      <c r="L88" s="33">
        <f t="shared" si="26"/>
        <v>196338</v>
      </c>
      <c r="M88" s="56"/>
      <c r="N88" s="116"/>
      <c r="O88" s="138" t="s">
        <v>186</v>
      </c>
      <c r="P88" s="124" t="s">
        <v>187</v>
      </c>
      <c r="Q88" s="123"/>
      <c r="R88" s="31">
        <v>195801</v>
      </c>
      <c r="S88" s="32">
        <v>12</v>
      </c>
      <c r="T88" s="33">
        <f t="shared" si="12"/>
        <v>195813</v>
      </c>
      <c r="U88" s="57">
        <v>441618</v>
      </c>
      <c r="V88" s="57">
        <v>2228</v>
      </c>
      <c r="W88" s="59">
        <v>3234</v>
      </c>
      <c r="X88" s="33">
        <f t="shared" si="39"/>
        <v>639659</v>
      </c>
    </row>
    <row r="89" spans="1:24" ht="7.5" customHeight="1" x14ac:dyDescent="0.15">
      <c r="A89" s="60"/>
      <c r="B89" s="151"/>
      <c r="C89" s="132"/>
      <c r="D89" s="125" t="s">
        <v>188</v>
      </c>
      <c r="E89" s="126"/>
      <c r="F89" s="31">
        <v>76578</v>
      </c>
      <c r="G89" s="32">
        <v>21</v>
      </c>
      <c r="H89" s="33">
        <f t="shared" si="25"/>
        <v>76599</v>
      </c>
      <c r="I89" s="34">
        <v>192605</v>
      </c>
      <c r="J89" s="34">
        <v>1977</v>
      </c>
      <c r="K89" s="31">
        <v>9279</v>
      </c>
      <c r="L89" s="33">
        <f t="shared" si="26"/>
        <v>271181</v>
      </c>
      <c r="N89" s="116"/>
      <c r="O89" s="139"/>
      <c r="P89" s="140" t="s">
        <v>189</v>
      </c>
      <c r="Q89" s="141"/>
      <c r="R89" s="31">
        <f t="shared" ref="R89:W89" si="42">SUM(R101:R102)</f>
        <v>24684</v>
      </c>
      <c r="S89" s="32">
        <f t="shared" si="42"/>
        <v>0</v>
      </c>
      <c r="T89" s="33">
        <f>SUM(T101:T102)</f>
        <v>24684</v>
      </c>
      <c r="U89" s="57">
        <f>SUM(U101:U102)</f>
        <v>36019</v>
      </c>
      <c r="V89" s="57">
        <f t="shared" si="42"/>
        <v>280</v>
      </c>
      <c r="W89" s="59">
        <f t="shared" si="42"/>
        <v>380</v>
      </c>
      <c r="X89" s="33">
        <f>SUM(T89:V89)</f>
        <v>60983</v>
      </c>
    </row>
    <row r="90" spans="1:24" ht="7.5" customHeight="1" x14ac:dyDescent="0.15">
      <c r="A90" s="60"/>
      <c r="B90" s="151"/>
      <c r="C90" s="108" t="s">
        <v>190</v>
      </c>
      <c r="D90" s="109" t="s">
        <v>190</v>
      </c>
      <c r="E90" s="83" t="s">
        <v>191</v>
      </c>
      <c r="F90" s="31">
        <v>111850</v>
      </c>
      <c r="G90" s="32">
        <v>25</v>
      </c>
      <c r="H90" s="33">
        <f t="shared" si="25"/>
        <v>111875</v>
      </c>
      <c r="I90" s="34">
        <v>271384</v>
      </c>
      <c r="J90" s="34">
        <v>3577</v>
      </c>
      <c r="K90" s="31">
        <v>13338</v>
      </c>
      <c r="L90" s="33">
        <f t="shared" si="26"/>
        <v>386836</v>
      </c>
      <c r="N90" s="117"/>
      <c r="O90" s="112" t="s">
        <v>37</v>
      </c>
      <c r="P90" s="113"/>
      <c r="Q90" s="114"/>
      <c r="R90" s="41">
        <f>SUM(R77:R89)</f>
        <v>1224212</v>
      </c>
      <c r="S90" s="44">
        <f>SUM(S77:S89)</f>
        <v>98</v>
      </c>
      <c r="T90" s="43">
        <f t="shared" ref="T90:T95" si="43">SUM(R90:S90)</f>
        <v>1224310</v>
      </c>
      <c r="U90" s="51">
        <f>SUM(U77:U89)</f>
        <v>3285907</v>
      </c>
      <c r="V90" s="51">
        <f>SUM(V77:V89)</f>
        <v>18260</v>
      </c>
      <c r="W90" s="42">
        <f>SUM(W77:W89)</f>
        <v>31256</v>
      </c>
      <c r="X90" s="43">
        <f t="shared" ref="X90:X95" si="44">SUM(T90:V90)</f>
        <v>4528477</v>
      </c>
    </row>
    <row r="91" spans="1:24" ht="7.5" customHeight="1" x14ac:dyDescent="0.15">
      <c r="B91" s="151"/>
      <c r="C91" s="108"/>
      <c r="D91" s="110"/>
      <c r="E91" s="83" t="s">
        <v>192</v>
      </c>
      <c r="F91" s="31">
        <v>28714</v>
      </c>
      <c r="G91" s="32">
        <v>7</v>
      </c>
      <c r="H91" s="33">
        <f t="shared" si="25"/>
        <v>28721</v>
      </c>
      <c r="I91" s="34">
        <v>54888</v>
      </c>
      <c r="J91" s="34">
        <v>907</v>
      </c>
      <c r="K91" s="31">
        <v>4863</v>
      </c>
      <c r="L91" s="33">
        <f t="shared" si="26"/>
        <v>84516</v>
      </c>
      <c r="N91" s="115" t="s">
        <v>193</v>
      </c>
      <c r="O91" s="118" t="s">
        <v>194</v>
      </c>
      <c r="P91" s="119"/>
      <c r="Q91" s="120"/>
      <c r="R91" s="18">
        <v>120354</v>
      </c>
      <c r="S91" s="19">
        <v>3</v>
      </c>
      <c r="T91" s="20">
        <f t="shared" si="43"/>
        <v>120357</v>
      </c>
      <c r="U91" s="62">
        <v>434885</v>
      </c>
      <c r="V91" s="21">
        <v>2530</v>
      </c>
      <c r="W91" s="18">
        <v>2562</v>
      </c>
      <c r="X91" s="20">
        <f t="shared" si="44"/>
        <v>557772</v>
      </c>
    </row>
    <row r="92" spans="1:24" ht="7.5" customHeight="1" x14ac:dyDescent="0.15">
      <c r="B92" s="151"/>
      <c r="C92" s="108"/>
      <c r="D92" s="111"/>
      <c r="E92" s="83" t="s">
        <v>10</v>
      </c>
      <c r="F92" s="31">
        <f>SUM(F90:F91)</f>
        <v>140564</v>
      </c>
      <c r="G92" s="32">
        <f>SUM(G90:G91)</f>
        <v>32</v>
      </c>
      <c r="H92" s="33">
        <f t="shared" si="25"/>
        <v>140596</v>
      </c>
      <c r="I92" s="34">
        <f>SUM(I90:I91)</f>
        <v>326272</v>
      </c>
      <c r="J92" s="34">
        <f>SUM(J90:J91)</f>
        <v>4484</v>
      </c>
      <c r="K92" s="31">
        <f>SUM(K90:K91)</f>
        <v>18201</v>
      </c>
      <c r="L92" s="33">
        <f t="shared" si="26"/>
        <v>471352</v>
      </c>
      <c r="N92" s="116"/>
      <c r="O92" s="121" t="s">
        <v>195</v>
      </c>
      <c r="P92" s="122"/>
      <c r="Q92" s="123"/>
      <c r="R92" s="31">
        <v>11707</v>
      </c>
      <c r="S92" s="32">
        <v>0</v>
      </c>
      <c r="T92" s="33">
        <f t="shared" si="43"/>
        <v>11707</v>
      </c>
      <c r="U92" s="34">
        <v>22371</v>
      </c>
      <c r="V92" s="34">
        <v>229</v>
      </c>
      <c r="W92" s="31">
        <v>126</v>
      </c>
      <c r="X92" s="33">
        <f t="shared" si="44"/>
        <v>34307</v>
      </c>
    </row>
    <row r="93" spans="1:24" ht="7.5" customHeight="1" x14ac:dyDescent="0.15">
      <c r="B93" s="151"/>
      <c r="C93" s="108"/>
      <c r="D93" s="124" t="s">
        <v>196</v>
      </c>
      <c r="E93" s="123"/>
      <c r="F93" s="31">
        <v>74985</v>
      </c>
      <c r="G93" s="32">
        <v>11</v>
      </c>
      <c r="H93" s="33">
        <f t="shared" si="25"/>
        <v>74996</v>
      </c>
      <c r="I93" s="34">
        <v>225049</v>
      </c>
      <c r="J93" s="34">
        <v>1626</v>
      </c>
      <c r="K93" s="31">
        <v>4409</v>
      </c>
      <c r="L93" s="33">
        <f t="shared" si="26"/>
        <v>301671</v>
      </c>
      <c r="N93" s="116"/>
      <c r="O93" s="121" t="s">
        <v>197</v>
      </c>
      <c r="P93" s="122"/>
      <c r="Q93" s="123"/>
      <c r="R93" s="31">
        <v>10989</v>
      </c>
      <c r="S93" s="32">
        <v>0</v>
      </c>
      <c r="T93" s="33">
        <f t="shared" si="43"/>
        <v>10989</v>
      </c>
      <c r="U93" s="34">
        <v>19938</v>
      </c>
      <c r="V93" s="34">
        <v>195</v>
      </c>
      <c r="W93" s="31">
        <v>192</v>
      </c>
      <c r="X93" s="33">
        <f t="shared" si="44"/>
        <v>31122</v>
      </c>
    </row>
    <row r="94" spans="1:24" ht="7.5" customHeight="1" x14ac:dyDescent="0.15">
      <c r="B94" s="151"/>
      <c r="C94" s="108"/>
      <c r="D94" s="124" t="s">
        <v>198</v>
      </c>
      <c r="E94" s="123"/>
      <c r="F94" s="31">
        <v>66403</v>
      </c>
      <c r="G94" s="32">
        <v>24</v>
      </c>
      <c r="H94" s="33">
        <f t="shared" si="25"/>
        <v>66427</v>
      </c>
      <c r="I94" s="34">
        <v>201205</v>
      </c>
      <c r="J94" s="34">
        <v>1553</v>
      </c>
      <c r="K94" s="31">
        <v>6339</v>
      </c>
      <c r="L94" s="33">
        <f t="shared" si="26"/>
        <v>269185</v>
      </c>
      <c r="N94" s="117"/>
      <c r="O94" s="112" t="s">
        <v>37</v>
      </c>
      <c r="P94" s="113"/>
      <c r="Q94" s="114"/>
      <c r="R94" s="41">
        <f>SUM(R91:R93)</f>
        <v>143050</v>
      </c>
      <c r="S94" s="44">
        <f>SUM(S91:S93)</f>
        <v>3</v>
      </c>
      <c r="T94" s="43">
        <f t="shared" si="43"/>
        <v>143053</v>
      </c>
      <c r="U94" s="45">
        <f>SUM(U91:U93)</f>
        <v>477194</v>
      </c>
      <c r="V94" s="45">
        <f>SUM(V91:V93)</f>
        <v>2954</v>
      </c>
      <c r="W94" s="41">
        <f>SUM(W91:W93)</f>
        <v>2880</v>
      </c>
      <c r="X94" s="43">
        <f t="shared" si="44"/>
        <v>623201</v>
      </c>
    </row>
    <row r="95" spans="1:24" ht="7.5" customHeight="1" x14ac:dyDescent="0.15">
      <c r="B95" s="151"/>
      <c r="C95" s="108" t="s">
        <v>199</v>
      </c>
      <c r="D95" s="125" t="s">
        <v>200</v>
      </c>
      <c r="E95" s="126"/>
      <c r="F95" s="31">
        <v>98133</v>
      </c>
      <c r="G95" s="32">
        <v>23</v>
      </c>
      <c r="H95" s="33">
        <f t="shared" si="25"/>
        <v>98156</v>
      </c>
      <c r="I95" s="34">
        <v>205476</v>
      </c>
      <c r="J95" s="34">
        <v>1491</v>
      </c>
      <c r="K95" s="31">
        <v>1931</v>
      </c>
      <c r="L95" s="33">
        <f t="shared" si="26"/>
        <v>305123</v>
      </c>
      <c r="N95" s="127" t="s">
        <v>201</v>
      </c>
      <c r="O95" s="128"/>
      <c r="P95" s="128"/>
      <c r="Q95" s="129"/>
      <c r="R95" s="63">
        <f>SUM(F40,F19,F98,R16,R42,R56,R69,R76,R90,R94)</f>
        <v>8417971</v>
      </c>
      <c r="S95" s="63">
        <f>SUM(G40,G19,G98,S16,S42,S56,S69,S76,S90,S94)</f>
        <v>1206</v>
      </c>
      <c r="T95" s="64">
        <f t="shared" si="43"/>
        <v>8419177</v>
      </c>
      <c r="U95" s="65">
        <f t="shared" ref="U95:W95" si="45">SUM(I40,I19,I98,U16,U42,U56,U69,U76,U90,U94)</f>
        <v>23283954</v>
      </c>
      <c r="V95" s="65">
        <f t="shared" si="45"/>
        <v>160734</v>
      </c>
      <c r="W95" s="66">
        <f t="shared" si="45"/>
        <v>345011</v>
      </c>
      <c r="X95" s="64">
        <f t="shared" si="44"/>
        <v>31863865</v>
      </c>
    </row>
    <row r="96" spans="1:24" ht="7.5" customHeight="1" x14ac:dyDescent="0.15">
      <c r="B96" s="151"/>
      <c r="C96" s="108"/>
      <c r="D96" s="125" t="s">
        <v>202</v>
      </c>
      <c r="E96" s="126"/>
      <c r="F96" s="31">
        <v>11477</v>
      </c>
      <c r="G96" s="32">
        <v>4</v>
      </c>
      <c r="H96" s="33">
        <f t="shared" si="25"/>
        <v>11481</v>
      </c>
      <c r="I96" s="34">
        <v>27410</v>
      </c>
      <c r="J96" s="34">
        <v>207</v>
      </c>
      <c r="K96" s="31">
        <v>141</v>
      </c>
      <c r="L96" s="33">
        <f t="shared" si="26"/>
        <v>39098</v>
      </c>
      <c r="N96" s="67"/>
      <c r="O96" s="67"/>
      <c r="P96" s="67"/>
      <c r="Q96" s="67"/>
      <c r="R96" s="56"/>
      <c r="S96" s="56"/>
      <c r="T96" s="56"/>
      <c r="U96" s="56"/>
      <c r="V96" s="56"/>
      <c r="W96" s="56"/>
      <c r="X96" s="56"/>
    </row>
    <row r="97" spans="2:24" ht="7.5" customHeight="1" x14ac:dyDescent="0.15">
      <c r="B97" s="151"/>
      <c r="C97" s="108"/>
      <c r="D97" s="125" t="s">
        <v>10</v>
      </c>
      <c r="E97" s="126"/>
      <c r="F97" s="47">
        <f>SUM(F95:F96)</f>
        <v>109610</v>
      </c>
      <c r="G97" s="32">
        <f>SUM(G95:G96)</f>
        <v>27</v>
      </c>
      <c r="H97" s="33">
        <f t="shared" si="25"/>
        <v>109637</v>
      </c>
      <c r="I97" s="31">
        <f>SUM(I95:I96)</f>
        <v>232886</v>
      </c>
      <c r="J97" s="31">
        <f>SUM(J95:J96)</f>
        <v>1698</v>
      </c>
      <c r="K97" s="31">
        <f>SUM(K95:K96)</f>
        <v>2072</v>
      </c>
      <c r="L97" s="33">
        <f t="shared" si="26"/>
        <v>344221</v>
      </c>
      <c r="N97" s="67"/>
      <c r="O97" s="67"/>
      <c r="P97" s="68"/>
      <c r="Q97" s="68"/>
      <c r="R97" s="69"/>
      <c r="S97" s="69"/>
      <c r="T97" s="69"/>
      <c r="U97" s="69"/>
      <c r="V97" s="69"/>
      <c r="W97" s="69"/>
      <c r="X97" s="69"/>
    </row>
    <row r="98" spans="2:24" ht="7.5" customHeight="1" x14ac:dyDescent="0.15">
      <c r="B98" s="152"/>
      <c r="C98" s="107" t="s">
        <v>37</v>
      </c>
      <c r="D98" s="107"/>
      <c r="E98" s="107"/>
      <c r="F98" s="50">
        <f>SUM(F41,F44,F47:F48,F52,F55,F58,F61:F62,F65,F69,F72,F76,F79,F83,F87:F89,F92:F94,F97)</f>
        <v>1949366</v>
      </c>
      <c r="G98" s="44">
        <f>SUM(G41,G44,G47:G48,G52,G55,G58,G61:G62,G65,G69,G72,G76,G79,G83,G87:G89,G92:G94,G97)</f>
        <v>341</v>
      </c>
      <c r="H98" s="43">
        <f t="shared" si="25"/>
        <v>1949707</v>
      </c>
      <c r="I98" s="41">
        <f t="shared" ref="I98:K98" si="46">SUM(I41,I44,I47:I48,I52,I55,I58,I61:I62,I65,I69,I72,I76,I79,I83,I87:I89,I92:I94,I97)</f>
        <v>5244933</v>
      </c>
      <c r="J98" s="41">
        <f t="shared" si="46"/>
        <v>40676</v>
      </c>
      <c r="K98" s="41">
        <f t="shared" si="46"/>
        <v>133963</v>
      </c>
      <c r="L98" s="43">
        <f t="shared" si="26"/>
        <v>7235316</v>
      </c>
      <c r="N98" s="67"/>
      <c r="O98" s="67"/>
      <c r="P98" s="68"/>
      <c r="Q98" s="68"/>
      <c r="R98" s="69"/>
      <c r="S98" s="69"/>
      <c r="T98" s="69"/>
      <c r="U98" s="69"/>
      <c r="V98" s="69"/>
      <c r="W98" s="69"/>
      <c r="X98" s="69"/>
    </row>
    <row r="99" spans="2:24" x14ac:dyDescent="0.15">
      <c r="B99" s="60"/>
      <c r="C99" s="60"/>
      <c r="D99" s="70"/>
      <c r="E99" s="70"/>
      <c r="F99" s="71"/>
      <c r="G99" s="71"/>
      <c r="H99" s="71"/>
      <c r="I99" s="71"/>
      <c r="J99" s="71"/>
      <c r="K99" s="71"/>
      <c r="L99" s="71"/>
      <c r="N99" s="67"/>
      <c r="O99" s="67"/>
      <c r="P99" s="68"/>
      <c r="Q99" s="68"/>
      <c r="R99" s="69"/>
      <c r="S99" s="69"/>
      <c r="T99" s="69"/>
      <c r="U99" s="69"/>
      <c r="V99" s="69"/>
      <c r="W99" s="69"/>
      <c r="X99" s="69"/>
    </row>
    <row r="100" spans="2:24" x14ac:dyDescent="0.15">
      <c r="B100" s="60"/>
      <c r="C100" s="60"/>
      <c r="D100" s="70"/>
      <c r="E100" s="70"/>
      <c r="F100" s="71"/>
      <c r="G100" s="71"/>
      <c r="H100" s="71"/>
      <c r="I100" s="71"/>
      <c r="J100" s="71"/>
      <c r="K100" s="71"/>
      <c r="L100" s="71"/>
      <c r="N100" s="67"/>
      <c r="O100" s="67"/>
      <c r="P100" s="68"/>
      <c r="Q100" s="68"/>
      <c r="R100" s="69"/>
      <c r="S100" s="69"/>
      <c r="T100" s="69"/>
      <c r="U100" s="69"/>
      <c r="V100" s="69"/>
      <c r="W100" s="69"/>
      <c r="X100" s="69"/>
    </row>
    <row r="101" spans="2:24" ht="19.5" hidden="1" x14ac:dyDescent="0.15">
      <c r="B101" s="60"/>
      <c r="C101" s="60"/>
      <c r="D101" s="70"/>
      <c r="E101" s="70"/>
      <c r="F101" s="71"/>
      <c r="G101" s="71"/>
      <c r="H101" s="71"/>
      <c r="I101" s="71"/>
      <c r="J101" s="71"/>
      <c r="K101" s="71"/>
      <c r="L101" s="71"/>
      <c r="N101" s="72" t="s">
        <v>203</v>
      </c>
      <c r="O101" s="73" t="s">
        <v>186</v>
      </c>
      <c r="P101" s="72" t="s">
        <v>204</v>
      </c>
      <c r="Q101" s="85" t="s">
        <v>186</v>
      </c>
      <c r="R101" s="75">
        <v>739</v>
      </c>
      <c r="S101" s="75">
        <v>0</v>
      </c>
      <c r="T101" s="75">
        <f>SUM(R101:S101)</f>
        <v>739</v>
      </c>
      <c r="U101" s="75">
        <v>336</v>
      </c>
      <c r="V101" s="75">
        <v>3</v>
      </c>
      <c r="W101" s="75">
        <v>14</v>
      </c>
      <c r="X101" s="75">
        <f t="shared" ref="X101:X102" si="47">SUM(T101:V101)</f>
        <v>1078</v>
      </c>
    </row>
    <row r="102" spans="2:24" hidden="1" x14ac:dyDescent="0.15">
      <c r="B102" s="60"/>
      <c r="C102" s="60"/>
      <c r="D102" s="70"/>
      <c r="E102" s="70"/>
      <c r="F102" s="71"/>
      <c r="G102" s="71"/>
      <c r="H102" s="71"/>
      <c r="I102" s="71"/>
      <c r="J102" s="71"/>
      <c r="K102" s="71"/>
      <c r="L102" s="71"/>
      <c r="N102" s="72"/>
      <c r="O102" s="73"/>
      <c r="P102" s="72"/>
      <c r="Q102" s="85" t="s">
        <v>205</v>
      </c>
      <c r="R102" s="75">
        <v>23945</v>
      </c>
      <c r="S102" s="75">
        <v>0</v>
      </c>
      <c r="T102" s="75">
        <f>SUM(R102:S102)</f>
        <v>23945</v>
      </c>
      <c r="U102" s="75">
        <v>35683</v>
      </c>
      <c r="V102" s="75">
        <v>277</v>
      </c>
      <c r="W102" s="75">
        <v>366</v>
      </c>
      <c r="X102" s="75">
        <f t="shared" si="47"/>
        <v>59905</v>
      </c>
    </row>
    <row r="103" spans="2:24" x14ac:dyDescent="0.15">
      <c r="B103" s="60"/>
      <c r="C103" s="60"/>
      <c r="D103" s="70"/>
      <c r="E103" s="70"/>
      <c r="F103" s="71"/>
      <c r="G103" s="71"/>
      <c r="H103" s="71"/>
      <c r="I103" s="71"/>
      <c r="J103" s="71"/>
      <c r="K103" s="71"/>
      <c r="L103" s="71"/>
      <c r="P103" s="61"/>
      <c r="Q103" s="61"/>
      <c r="R103" s="5"/>
      <c r="S103" s="5"/>
      <c r="T103" s="5"/>
      <c r="U103" s="5"/>
    </row>
  </sheetData>
  <mergeCells count="183"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</mergeCells>
  <phoneticPr fontId="2"/>
  <printOptions horizontalCentered="1" verticalCentered="1"/>
  <pageMargins left="0" right="0" top="0.19685039370078741" bottom="0.19685039370078741" header="0" footer="0"/>
  <pageSetup paperSize="9" scale="84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/>
  </sheetViews>
  <sheetFormatPr defaultRowHeight="11.25" x14ac:dyDescent="0.15"/>
  <cols>
    <col min="1" max="1" width="0.25" style="61" hidden="1" customWidth="1"/>
    <col min="2" max="2" width="2.75" style="61" customWidth="1"/>
    <col min="3" max="3" width="3.125" style="61" customWidth="1"/>
    <col min="4" max="4" width="3.125" style="76" customWidth="1"/>
    <col min="5" max="5" width="6.625" style="76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61" customWidth="1"/>
    <col min="15" max="15" width="3.125" style="61" customWidth="1"/>
    <col min="16" max="16" width="3.125" style="76" customWidth="1"/>
    <col min="17" max="17" width="6.625" style="76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230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58" t="s">
        <v>2</v>
      </c>
      <c r="G4" s="159"/>
      <c r="H4" s="160"/>
      <c r="I4" s="161" t="s">
        <v>3</v>
      </c>
      <c r="J4" s="162" t="s">
        <v>4</v>
      </c>
      <c r="K4" s="158" t="s">
        <v>5</v>
      </c>
      <c r="L4" s="163"/>
      <c r="M4" s="17"/>
      <c r="N4" s="115" t="s">
        <v>6</v>
      </c>
      <c r="O4" s="134" t="s">
        <v>7</v>
      </c>
      <c r="P4" s="154" t="s">
        <v>6</v>
      </c>
      <c r="Q4" s="155"/>
      <c r="R4" s="18">
        <v>111517</v>
      </c>
      <c r="S4" s="19">
        <v>5</v>
      </c>
      <c r="T4" s="20">
        <f t="shared" ref="T4:T15" si="0">SUM(R4:S4)</f>
        <v>111522</v>
      </c>
      <c r="U4" s="21">
        <v>385184</v>
      </c>
      <c r="V4" s="21">
        <v>2218</v>
      </c>
      <c r="W4" s="18">
        <v>2612</v>
      </c>
      <c r="X4" s="20">
        <f t="shared" ref="X4:X77" si="1">SUM(T4:V4)</f>
        <v>498924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61"/>
      <c r="J5" s="162"/>
      <c r="K5" s="26" t="s">
        <v>11</v>
      </c>
      <c r="L5" s="29"/>
      <c r="M5" s="17"/>
      <c r="N5" s="116"/>
      <c r="O5" s="131"/>
      <c r="P5" s="136" t="s">
        <v>12</v>
      </c>
      <c r="Q5" s="86" t="s">
        <v>13</v>
      </c>
      <c r="R5" s="31">
        <v>63145</v>
      </c>
      <c r="S5" s="32">
        <v>5</v>
      </c>
      <c r="T5" s="33">
        <f t="shared" si="0"/>
        <v>63150</v>
      </c>
      <c r="U5" s="34">
        <v>170700</v>
      </c>
      <c r="V5" s="34">
        <v>1151</v>
      </c>
      <c r="W5" s="31">
        <v>1062</v>
      </c>
      <c r="X5" s="33">
        <f t="shared" si="1"/>
        <v>235001</v>
      </c>
    </row>
    <row r="6" spans="1:24" s="22" customFormat="1" ht="7.5" customHeight="1" x14ac:dyDescent="0.15">
      <c r="A6" s="13"/>
      <c r="B6" s="115" t="s">
        <v>14</v>
      </c>
      <c r="C6" s="118" t="s">
        <v>15</v>
      </c>
      <c r="D6" s="119"/>
      <c r="E6" s="120"/>
      <c r="F6" s="18">
        <v>91974</v>
      </c>
      <c r="G6" s="19">
        <v>9</v>
      </c>
      <c r="H6" s="20">
        <f t="shared" ref="H6:H51" si="2">SUM(F6:G6)</f>
        <v>91983</v>
      </c>
      <c r="I6" s="21">
        <v>409210</v>
      </c>
      <c r="J6" s="21">
        <v>3633</v>
      </c>
      <c r="K6" s="18">
        <v>11531</v>
      </c>
      <c r="L6" s="20">
        <f t="shared" ref="L6:L51" si="3">SUM(H6:J6)</f>
        <v>504826</v>
      </c>
      <c r="M6" s="17"/>
      <c r="N6" s="116"/>
      <c r="O6" s="131"/>
      <c r="P6" s="142"/>
      <c r="Q6" s="87" t="s">
        <v>16</v>
      </c>
      <c r="R6" s="31">
        <v>31761</v>
      </c>
      <c r="S6" s="32">
        <v>2</v>
      </c>
      <c r="T6" s="33">
        <f t="shared" si="0"/>
        <v>31763</v>
      </c>
      <c r="U6" s="34">
        <v>78691</v>
      </c>
      <c r="V6" s="34">
        <v>349</v>
      </c>
      <c r="W6" s="31">
        <v>512</v>
      </c>
      <c r="X6" s="33">
        <f t="shared" si="1"/>
        <v>110803</v>
      </c>
    </row>
    <row r="7" spans="1:24" s="22" customFormat="1" ht="7.5" customHeight="1" x14ac:dyDescent="0.15">
      <c r="A7" s="13"/>
      <c r="B7" s="116"/>
      <c r="C7" s="121" t="s">
        <v>17</v>
      </c>
      <c r="D7" s="122"/>
      <c r="E7" s="123"/>
      <c r="F7" s="31">
        <v>28708</v>
      </c>
      <c r="G7" s="32">
        <v>2</v>
      </c>
      <c r="H7" s="33">
        <f t="shared" si="2"/>
        <v>28710</v>
      </c>
      <c r="I7" s="34">
        <v>97085</v>
      </c>
      <c r="J7" s="34">
        <v>531</v>
      </c>
      <c r="K7" s="31">
        <v>1090</v>
      </c>
      <c r="L7" s="33">
        <f t="shared" si="3"/>
        <v>126326</v>
      </c>
      <c r="M7" s="17"/>
      <c r="N7" s="116"/>
      <c r="O7" s="132"/>
      <c r="P7" s="143"/>
      <c r="Q7" s="87" t="s">
        <v>10</v>
      </c>
      <c r="R7" s="31">
        <f>SUM(R5:R6)</f>
        <v>94906</v>
      </c>
      <c r="S7" s="32">
        <f>SUM(S5:S6)</f>
        <v>7</v>
      </c>
      <c r="T7" s="33">
        <f t="shared" si="0"/>
        <v>94913</v>
      </c>
      <c r="U7" s="34">
        <f t="shared" ref="U7:W7" si="4">SUM(U5:U6)</f>
        <v>249391</v>
      </c>
      <c r="V7" s="34">
        <f t="shared" si="4"/>
        <v>1500</v>
      </c>
      <c r="W7" s="31">
        <f t="shared" si="4"/>
        <v>1574</v>
      </c>
      <c r="X7" s="33">
        <f t="shared" si="1"/>
        <v>345804</v>
      </c>
    </row>
    <row r="8" spans="1:24" s="22" customFormat="1" ht="7.5" customHeight="1" x14ac:dyDescent="0.15">
      <c r="A8" s="13"/>
      <c r="B8" s="116"/>
      <c r="C8" s="121" t="s">
        <v>18</v>
      </c>
      <c r="D8" s="122"/>
      <c r="E8" s="123"/>
      <c r="F8" s="31">
        <v>41822</v>
      </c>
      <c r="G8" s="32">
        <v>4</v>
      </c>
      <c r="H8" s="33">
        <f t="shared" si="2"/>
        <v>41826</v>
      </c>
      <c r="I8" s="34">
        <v>124311</v>
      </c>
      <c r="J8" s="34">
        <v>856</v>
      </c>
      <c r="K8" s="31">
        <v>1689</v>
      </c>
      <c r="L8" s="33">
        <f t="shared" si="3"/>
        <v>166993</v>
      </c>
      <c r="M8" s="17"/>
      <c r="N8" s="116"/>
      <c r="O8" s="156" t="s">
        <v>19</v>
      </c>
      <c r="P8" s="125"/>
      <c r="Q8" s="126"/>
      <c r="R8" s="31">
        <v>84139</v>
      </c>
      <c r="S8" s="32">
        <v>9</v>
      </c>
      <c r="T8" s="33">
        <f t="shared" si="0"/>
        <v>84148</v>
      </c>
      <c r="U8" s="34">
        <v>291967</v>
      </c>
      <c r="V8" s="34">
        <v>1293</v>
      </c>
      <c r="W8" s="31">
        <v>2043</v>
      </c>
      <c r="X8" s="33">
        <f t="shared" si="1"/>
        <v>377408</v>
      </c>
    </row>
    <row r="9" spans="1:24" s="22" customFormat="1" ht="7.5" customHeight="1" x14ac:dyDescent="0.15">
      <c r="A9" s="13"/>
      <c r="B9" s="116"/>
      <c r="C9" s="130" t="s">
        <v>20</v>
      </c>
      <c r="D9" s="124" t="s">
        <v>21</v>
      </c>
      <c r="E9" s="123"/>
      <c r="F9" s="31">
        <v>22024</v>
      </c>
      <c r="G9" s="32">
        <v>2</v>
      </c>
      <c r="H9" s="33">
        <f t="shared" si="2"/>
        <v>22026</v>
      </c>
      <c r="I9" s="34">
        <v>57088</v>
      </c>
      <c r="J9" s="34">
        <v>311</v>
      </c>
      <c r="K9" s="31">
        <v>568</v>
      </c>
      <c r="L9" s="33">
        <f t="shared" si="3"/>
        <v>79425</v>
      </c>
      <c r="M9" s="17"/>
      <c r="N9" s="116"/>
      <c r="O9" s="108" t="s">
        <v>22</v>
      </c>
      <c r="P9" s="125" t="s">
        <v>23</v>
      </c>
      <c r="Q9" s="126"/>
      <c r="R9" s="31">
        <v>55101</v>
      </c>
      <c r="S9" s="32">
        <v>5</v>
      </c>
      <c r="T9" s="33">
        <f t="shared" si="0"/>
        <v>55106</v>
      </c>
      <c r="U9" s="34">
        <v>152899</v>
      </c>
      <c r="V9" s="34">
        <v>808</v>
      </c>
      <c r="W9" s="31">
        <v>1063</v>
      </c>
      <c r="X9" s="33">
        <f t="shared" si="1"/>
        <v>208813</v>
      </c>
    </row>
    <row r="10" spans="1:24" s="22" customFormat="1" ht="7.5" customHeight="1" x14ac:dyDescent="0.15">
      <c r="A10" s="13"/>
      <c r="B10" s="116"/>
      <c r="C10" s="131"/>
      <c r="D10" s="125" t="s">
        <v>24</v>
      </c>
      <c r="E10" s="126"/>
      <c r="F10" s="31">
        <v>6309</v>
      </c>
      <c r="G10" s="32">
        <v>1</v>
      </c>
      <c r="H10" s="33">
        <f>SUM(F10:G10)</f>
        <v>6310</v>
      </c>
      <c r="I10" s="34">
        <v>37418</v>
      </c>
      <c r="J10" s="34">
        <v>183</v>
      </c>
      <c r="K10" s="31">
        <v>408</v>
      </c>
      <c r="L10" s="33">
        <f>SUM(H10:J10)</f>
        <v>43911</v>
      </c>
      <c r="M10" s="17"/>
      <c r="N10" s="116"/>
      <c r="O10" s="108"/>
      <c r="P10" s="125" t="s">
        <v>25</v>
      </c>
      <c r="Q10" s="126"/>
      <c r="R10" s="31">
        <v>28202</v>
      </c>
      <c r="S10" s="32">
        <v>10</v>
      </c>
      <c r="T10" s="33">
        <f t="shared" si="0"/>
        <v>28212</v>
      </c>
      <c r="U10" s="31">
        <v>128639</v>
      </c>
      <c r="V10" s="31">
        <v>768</v>
      </c>
      <c r="W10" s="31">
        <v>1604</v>
      </c>
      <c r="X10" s="33">
        <f t="shared" si="1"/>
        <v>157619</v>
      </c>
    </row>
    <row r="11" spans="1:24" s="22" customFormat="1" ht="7.5" customHeight="1" x14ac:dyDescent="0.15">
      <c r="A11" s="13"/>
      <c r="B11" s="116"/>
      <c r="C11" s="132"/>
      <c r="D11" s="125" t="s">
        <v>10</v>
      </c>
      <c r="E11" s="126"/>
      <c r="F11" s="31">
        <f>SUM(F9:F10)</f>
        <v>28333</v>
      </c>
      <c r="G11" s="32">
        <f>SUM(G9:G10)</f>
        <v>3</v>
      </c>
      <c r="H11" s="33">
        <f>SUM(F11:G11)</f>
        <v>28336</v>
      </c>
      <c r="I11" s="34">
        <f t="shared" ref="I11:K11" si="5">SUM(I9:I10)</f>
        <v>94506</v>
      </c>
      <c r="J11" s="34">
        <f t="shared" si="5"/>
        <v>494</v>
      </c>
      <c r="K11" s="31">
        <f t="shared" si="5"/>
        <v>976</v>
      </c>
      <c r="L11" s="33">
        <f>SUM(H11:J11)</f>
        <v>123336</v>
      </c>
      <c r="M11" s="17"/>
      <c r="N11" s="116"/>
      <c r="O11" s="108"/>
      <c r="P11" s="125" t="s">
        <v>10</v>
      </c>
      <c r="Q11" s="126"/>
      <c r="R11" s="31">
        <f>SUM(R9:R10)</f>
        <v>83303</v>
      </c>
      <c r="S11" s="32">
        <f>SUM(S9:S10)</f>
        <v>15</v>
      </c>
      <c r="T11" s="33">
        <f t="shared" si="0"/>
        <v>83318</v>
      </c>
      <c r="U11" s="34">
        <f t="shared" ref="U11:W11" si="6">SUM(U9:U10)</f>
        <v>281538</v>
      </c>
      <c r="V11" s="34">
        <f t="shared" si="6"/>
        <v>1576</v>
      </c>
      <c r="W11" s="31">
        <f t="shared" si="6"/>
        <v>2667</v>
      </c>
      <c r="X11" s="33">
        <f t="shared" si="1"/>
        <v>366432</v>
      </c>
    </row>
    <row r="12" spans="1:24" s="22" customFormat="1" ht="7.5" customHeight="1" x14ac:dyDescent="0.15">
      <c r="A12" s="13"/>
      <c r="B12" s="116"/>
      <c r="C12" s="144" t="s">
        <v>26</v>
      </c>
      <c r="D12" s="124" t="s">
        <v>27</v>
      </c>
      <c r="E12" s="123"/>
      <c r="F12" s="31">
        <v>16210</v>
      </c>
      <c r="G12" s="32">
        <v>1</v>
      </c>
      <c r="H12" s="33">
        <f t="shared" si="2"/>
        <v>16211</v>
      </c>
      <c r="I12" s="34">
        <v>58988</v>
      </c>
      <c r="J12" s="34">
        <v>294</v>
      </c>
      <c r="K12" s="31">
        <v>620</v>
      </c>
      <c r="L12" s="33">
        <f t="shared" si="3"/>
        <v>75493</v>
      </c>
      <c r="M12" s="17"/>
      <c r="N12" s="116"/>
      <c r="O12" s="108" t="s">
        <v>28</v>
      </c>
      <c r="P12" s="125" t="s">
        <v>29</v>
      </c>
      <c r="Q12" s="126"/>
      <c r="R12" s="31">
        <v>151966</v>
      </c>
      <c r="S12" s="32">
        <v>30</v>
      </c>
      <c r="T12" s="33">
        <f t="shared" si="0"/>
        <v>151996</v>
      </c>
      <c r="U12" s="34">
        <v>295088</v>
      </c>
      <c r="V12" s="34">
        <v>2068</v>
      </c>
      <c r="W12" s="31">
        <v>2558</v>
      </c>
      <c r="X12" s="33">
        <f t="shared" si="1"/>
        <v>449152</v>
      </c>
    </row>
    <row r="13" spans="1:24" s="22" customFormat="1" ht="7.5" customHeight="1" x14ac:dyDescent="0.15">
      <c r="A13" s="13"/>
      <c r="B13" s="116"/>
      <c r="C13" s="164"/>
      <c r="D13" s="124" t="s">
        <v>30</v>
      </c>
      <c r="E13" s="123"/>
      <c r="F13" s="31">
        <v>5663</v>
      </c>
      <c r="G13" s="32">
        <v>0</v>
      </c>
      <c r="H13" s="33">
        <f t="shared" si="2"/>
        <v>5663</v>
      </c>
      <c r="I13" s="34">
        <v>10379</v>
      </c>
      <c r="J13" s="34">
        <v>74</v>
      </c>
      <c r="K13" s="31">
        <v>133</v>
      </c>
      <c r="L13" s="33">
        <f t="shared" si="3"/>
        <v>16116</v>
      </c>
      <c r="M13" s="17"/>
      <c r="N13" s="116"/>
      <c r="O13" s="108"/>
      <c r="P13" s="133" t="s">
        <v>31</v>
      </c>
      <c r="Q13" s="87" t="s">
        <v>32</v>
      </c>
      <c r="R13" s="38">
        <v>126008</v>
      </c>
      <c r="S13" s="39">
        <v>21</v>
      </c>
      <c r="T13" s="33">
        <f t="shared" si="0"/>
        <v>126029</v>
      </c>
      <c r="U13" s="40">
        <v>245932</v>
      </c>
      <c r="V13" s="40">
        <v>1704</v>
      </c>
      <c r="W13" s="38">
        <v>2319</v>
      </c>
      <c r="X13" s="33">
        <f t="shared" si="1"/>
        <v>373665</v>
      </c>
    </row>
    <row r="14" spans="1:24" s="22" customFormat="1" ht="7.5" customHeight="1" x14ac:dyDescent="0.15">
      <c r="A14" s="13"/>
      <c r="B14" s="116"/>
      <c r="C14" s="165"/>
      <c r="D14" s="125" t="s">
        <v>10</v>
      </c>
      <c r="E14" s="126"/>
      <c r="F14" s="31">
        <f>SUM(F12:F13)</f>
        <v>21873</v>
      </c>
      <c r="G14" s="32">
        <f>SUM(G12:G13)</f>
        <v>1</v>
      </c>
      <c r="H14" s="33">
        <f t="shared" si="2"/>
        <v>21874</v>
      </c>
      <c r="I14" s="34">
        <f t="shared" ref="I14:K14" si="7">SUM(I12:I13)</f>
        <v>69367</v>
      </c>
      <c r="J14" s="34">
        <f t="shared" si="7"/>
        <v>368</v>
      </c>
      <c r="K14" s="31">
        <f t="shared" si="7"/>
        <v>753</v>
      </c>
      <c r="L14" s="33">
        <f t="shared" si="3"/>
        <v>91609</v>
      </c>
      <c r="M14" s="17"/>
      <c r="N14" s="116"/>
      <c r="O14" s="108"/>
      <c r="P14" s="153"/>
      <c r="Q14" s="87" t="s">
        <v>33</v>
      </c>
      <c r="R14" s="38">
        <v>25881</v>
      </c>
      <c r="S14" s="39">
        <v>7</v>
      </c>
      <c r="T14" s="33">
        <f t="shared" si="0"/>
        <v>25888</v>
      </c>
      <c r="U14" s="40">
        <v>58685</v>
      </c>
      <c r="V14" s="40">
        <v>376</v>
      </c>
      <c r="W14" s="38">
        <v>515</v>
      </c>
      <c r="X14" s="33">
        <f t="shared" si="1"/>
        <v>84949</v>
      </c>
    </row>
    <row r="15" spans="1:24" s="22" customFormat="1" ht="7.5" customHeight="1" x14ac:dyDescent="0.15">
      <c r="A15" s="13"/>
      <c r="B15" s="116"/>
      <c r="C15" s="121" t="s">
        <v>34</v>
      </c>
      <c r="D15" s="122"/>
      <c r="E15" s="123"/>
      <c r="F15" s="31">
        <v>26890</v>
      </c>
      <c r="G15" s="32">
        <v>3</v>
      </c>
      <c r="H15" s="33">
        <f t="shared" si="2"/>
        <v>26893</v>
      </c>
      <c r="I15" s="34">
        <v>79906</v>
      </c>
      <c r="J15" s="34">
        <v>405</v>
      </c>
      <c r="K15" s="31">
        <v>930</v>
      </c>
      <c r="L15" s="33">
        <f t="shared" si="3"/>
        <v>107204</v>
      </c>
      <c r="M15" s="17"/>
      <c r="N15" s="116"/>
      <c r="O15" s="108"/>
      <c r="P15" s="153"/>
      <c r="Q15" s="87" t="s">
        <v>10</v>
      </c>
      <c r="R15" s="31">
        <f>SUM(R13:R14)</f>
        <v>151889</v>
      </c>
      <c r="S15" s="32">
        <f>SUM(S13:S14)</f>
        <v>28</v>
      </c>
      <c r="T15" s="33">
        <f t="shared" si="0"/>
        <v>151917</v>
      </c>
      <c r="U15" s="34">
        <f>SUM(U13:U14)</f>
        <v>304617</v>
      </c>
      <c r="V15" s="34">
        <f t="shared" ref="V15:W15" si="8">SUM(V13:V14)</f>
        <v>2080</v>
      </c>
      <c r="W15" s="31">
        <f t="shared" si="8"/>
        <v>2834</v>
      </c>
      <c r="X15" s="33">
        <f t="shared" si="1"/>
        <v>458614</v>
      </c>
    </row>
    <row r="16" spans="1:24" s="22" customFormat="1" ht="7.5" customHeight="1" x14ac:dyDescent="0.15">
      <c r="A16" s="13"/>
      <c r="B16" s="116"/>
      <c r="C16" s="144" t="s">
        <v>35</v>
      </c>
      <c r="D16" s="124" t="s">
        <v>36</v>
      </c>
      <c r="E16" s="123"/>
      <c r="F16" s="31">
        <v>22192</v>
      </c>
      <c r="G16" s="32">
        <v>3</v>
      </c>
      <c r="H16" s="33">
        <f t="shared" si="2"/>
        <v>22195</v>
      </c>
      <c r="I16" s="34">
        <v>59590</v>
      </c>
      <c r="J16" s="34">
        <v>379</v>
      </c>
      <c r="K16" s="31">
        <v>645</v>
      </c>
      <c r="L16" s="33">
        <f t="shared" si="3"/>
        <v>82164</v>
      </c>
      <c r="M16" s="17"/>
      <c r="N16" s="117"/>
      <c r="O16" s="112" t="s">
        <v>37</v>
      </c>
      <c r="P16" s="113"/>
      <c r="Q16" s="114"/>
      <c r="R16" s="41">
        <f>SUM(R4,R11:R12,R15,R7:R8)</f>
        <v>677720</v>
      </c>
      <c r="S16" s="42">
        <f>SUM(S4,S11:S12,S15,S7:S8)</f>
        <v>94</v>
      </c>
      <c r="T16" s="43">
        <f t="shared" ref="T16" si="9">SUM(R16:S16)</f>
        <v>677814</v>
      </c>
      <c r="U16" s="41">
        <f t="shared" ref="U16:W16" si="10">SUM(U4,U11:U12,U15,U7:U8)</f>
        <v>1807785</v>
      </c>
      <c r="V16" s="41">
        <f t="shared" si="10"/>
        <v>10735</v>
      </c>
      <c r="W16" s="41">
        <f t="shared" si="10"/>
        <v>14288</v>
      </c>
      <c r="X16" s="43">
        <f t="shared" ref="X16" si="11">SUM(T16:V16)</f>
        <v>2496334</v>
      </c>
    </row>
    <row r="17" spans="1:24" s="22" customFormat="1" ht="7.5" customHeight="1" x14ac:dyDescent="0.15">
      <c r="A17" s="13"/>
      <c r="B17" s="116"/>
      <c r="C17" s="164"/>
      <c r="D17" s="124" t="s">
        <v>30</v>
      </c>
      <c r="E17" s="123"/>
      <c r="F17" s="31">
        <v>2828</v>
      </c>
      <c r="G17" s="32">
        <v>0</v>
      </c>
      <c r="H17" s="33">
        <f t="shared" si="2"/>
        <v>2828</v>
      </c>
      <c r="I17" s="34">
        <v>4321</v>
      </c>
      <c r="J17" s="34">
        <v>39</v>
      </c>
      <c r="K17" s="31">
        <v>52</v>
      </c>
      <c r="L17" s="33">
        <f t="shared" si="3"/>
        <v>7188</v>
      </c>
      <c r="M17" s="17"/>
      <c r="N17" s="115" t="s">
        <v>38</v>
      </c>
      <c r="O17" s="118" t="s">
        <v>39</v>
      </c>
      <c r="P17" s="119"/>
      <c r="Q17" s="120"/>
      <c r="R17" s="31">
        <v>78912</v>
      </c>
      <c r="S17" s="32">
        <v>4</v>
      </c>
      <c r="T17" s="33">
        <f t="shared" ref="T17:T88" si="12">SUM(R17:S17)</f>
        <v>78916</v>
      </c>
      <c r="U17" s="34">
        <v>211218</v>
      </c>
      <c r="V17" s="34">
        <v>1181</v>
      </c>
      <c r="W17" s="31">
        <v>1365</v>
      </c>
      <c r="X17" s="33">
        <f t="shared" si="1"/>
        <v>291315</v>
      </c>
    </row>
    <row r="18" spans="1:24" s="22" customFormat="1" ht="7.5" customHeight="1" x14ac:dyDescent="0.15">
      <c r="A18" s="13"/>
      <c r="B18" s="116"/>
      <c r="C18" s="165"/>
      <c r="D18" s="125" t="s">
        <v>10</v>
      </c>
      <c r="E18" s="126"/>
      <c r="F18" s="31">
        <f>SUM(F16:F17)</f>
        <v>25020</v>
      </c>
      <c r="G18" s="32">
        <f>SUM(G16:G17)</f>
        <v>3</v>
      </c>
      <c r="H18" s="33">
        <f t="shared" si="2"/>
        <v>25023</v>
      </c>
      <c r="I18" s="34">
        <f t="shared" ref="I18:K18" si="13">SUM(I16:I17)</f>
        <v>63911</v>
      </c>
      <c r="J18" s="34">
        <f t="shared" si="13"/>
        <v>418</v>
      </c>
      <c r="K18" s="31">
        <f t="shared" si="13"/>
        <v>697</v>
      </c>
      <c r="L18" s="33">
        <f t="shared" si="3"/>
        <v>89352</v>
      </c>
      <c r="M18" s="17"/>
      <c r="N18" s="116"/>
      <c r="O18" s="130" t="s">
        <v>40</v>
      </c>
      <c r="P18" s="124" t="s">
        <v>41</v>
      </c>
      <c r="Q18" s="123"/>
      <c r="R18" s="31">
        <v>149876</v>
      </c>
      <c r="S18" s="32">
        <v>28</v>
      </c>
      <c r="T18" s="33">
        <f t="shared" si="12"/>
        <v>149904</v>
      </c>
      <c r="U18" s="34">
        <v>474291</v>
      </c>
      <c r="V18" s="34">
        <v>2477</v>
      </c>
      <c r="W18" s="31">
        <v>3939</v>
      </c>
      <c r="X18" s="33">
        <f t="shared" si="1"/>
        <v>626672</v>
      </c>
    </row>
    <row r="19" spans="1:24" s="22" customFormat="1" ht="7.5" customHeight="1" x14ac:dyDescent="0.15">
      <c r="A19" s="13"/>
      <c r="B19" s="117"/>
      <c r="C19" s="112" t="s">
        <v>37</v>
      </c>
      <c r="D19" s="113"/>
      <c r="E19" s="114"/>
      <c r="F19" s="41">
        <f>SUM(F6:F8,F11,F14:F15,F18)</f>
        <v>264620</v>
      </c>
      <c r="G19" s="44">
        <f>SUM(G6:G8,G11,G14:G15,G18)</f>
        <v>25</v>
      </c>
      <c r="H19" s="43">
        <f t="shared" si="2"/>
        <v>264645</v>
      </c>
      <c r="I19" s="45">
        <f t="shared" ref="I19:K19" si="14">SUM(I6:I8,I11,I14:I15,I18)</f>
        <v>938296</v>
      </c>
      <c r="J19" s="45">
        <f t="shared" si="14"/>
        <v>6705</v>
      </c>
      <c r="K19" s="41">
        <f t="shared" si="14"/>
        <v>17666</v>
      </c>
      <c r="L19" s="43">
        <f t="shared" si="3"/>
        <v>1209646</v>
      </c>
      <c r="M19" s="17"/>
      <c r="N19" s="116"/>
      <c r="O19" s="131"/>
      <c r="P19" s="124" t="s">
        <v>42</v>
      </c>
      <c r="Q19" s="123"/>
      <c r="R19" s="31">
        <v>22533</v>
      </c>
      <c r="S19" s="32">
        <v>6</v>
      </c>
      <c r="T19" s="33">
        <f t="shared" si="12"/>
        <v>22539</v>
      </c>
      <c r="U19" s="34">
        <v>39565</v>
      </c>
      <c r="V19" s="34">
        <v>297</v>
      </c>
      <c r="W19" s="31">
        <v>283</v>
      </c>
      <c r="X19" s="33">
        <f t="shared" si="1"/>
        <v>62401</v>
      </c>
    </row>
    <row r="20" spans="1:24" s="22" customFormat="1" ht="7.5" customHeight="1" x14ac:dyDescent="0.15">
      <c r="A20" s="13"/>
      <c r="B20" s="115" t="s">
        <v>43</v>
      </c>
      <c r="C20" s="134" t="s">
        <v>44</v>
      </c>
      <c r="D20" s="133" t="s">
        <v>45</v>
      </c>
      <c r="E20" s="87" t="s">
        <v>46</v>
      </c>
      <c r="F20" s="31">
        <v>66064</v>
      </c>
      <c r="G20" s="32">
        <v>3</v>
      </c>
      <c r="H20" s="33">
        <f t="shared" si="2"/>
        <v>66067</v>
      </c>
      <c r="I20" s="34">
        <v>161667</v>
      </c>
      <c r="J20" s="34">
        <v>1230</v>
      </c>
      <c r="K20" s="31">
        <v>1360</v>
      </c>
      <c r="L20" s="33">
        <f t="shared" si="3"/>
        <v>228964</v>
      </c>
      <c r="M20" s="17"/>
      <c r="N20" s="116"/>
      <c r="O20" s="132"/>
      <c r="P20" s="124" t="s">
        <v>10</v>
      </c>
      <c r="Q20" s="123"/>
      <c r="R20" s="31">
        <f>SUM(R18:R19)</f>
        <v>172409</v>
      </c>
      <c r="S20" s="32">
        <f>SUM(S18:S19)</f>
        <v>34</v>
      </c>
      <c r="T20" s="33">
        <f t="shared" si="12"/>
        <v>172443</v>
      </c>
      <c r="U20" s="34">
        <f t="shared" ref="U20:W20" si="15">SUM(U18:U19)</f>
        <v>513856</v>
      </c>
      <c r="V20" s="34">
        <f t="shared" si="15"/>
        <v>2774</v>
      </c>
      <c r="W20" s="31">
        <f t="shared" si="15"/>
        <v>4222</v>
      </c>
      <c r="X20" s="33">
        <f t="shared" si="1"/>
        <v>689073</v>
      </c>
    </row>
    <row r="21" spans="1:24" s="22" customFormat="1" ht="7.5" customHeight="1" x14ac:dyDescent="0.15">
      <c r="A21" s="13"/>
      <c r="B21" s="116"/>
      <c r="C21" s="131"/>
      <c r="D21" s="153"/>
      <c r="E21" s="87" t="s">
        <v>47</v>
      </c>
      <c r="F21" s="31">
        <v>17529</v>
      </c>
      <c r="G21" s="32">
        <v>0</v>
      </c>
      <c r="H21" s="33">
        <f t="shared" si="2"/>
        <v>17529</v>
      </c>
      <c r="I21" s="34">
        <v>45105</v>
      </c>
      <c r="J21" s="34">
        <v>317</v>
      </c>
      <c r="K21" s="31">
        <v>330</v>
      </c>
      <c r="L21" s="33">
        <f t="shared" si="3"/>
        <v>62951</v>
      </c>
      <c r="M21" s="17"/>
      <c r="N21" s="116"/>
      <c r="O21" s="130" t="s">
        <v>48</v>
      </c>
      <c r="P21" s="124" t="s">
        <v>49</v>
      </c>
      <c r="Q21" s="123"/>
      <c r="R21" s="31">
        <v>75790</v>
      </c>
      <c r="S21" s="32">
        <v>16</v>
      </c>
      <c r="T21" s="33">
        <f t="shared" si="12"/>
        <v>75806</v>
      </c>
      <c r="U21" s="34">
        <v>268153</v>
      </c>
      <c r="V21" s="34">
        <v>1276</v>
      </c>
      <c r="W21" s="31">
        <v>2304</v>
      </c>
      <c r="X21" s="33">
        <f t="shared" si="1"/>
        <v>345235</v>
      </c>
    </row>
    <row r="22" spans="1:24" s="22" customFormat="1" ht="7.5" customHeight="1" x14ac:dyDescent="0.15">
      <c r="A22" s="13"/>
      <c r="B22" s="116"/>
      <c r="C22" s="131"/>
      <c r="D22" s="153"/>
      <c r="E22" s="87" t="s">
        <v>10</v>
      </c>
      <c r="F22" s="31">
        <f>SUM(F20:F21)</f>
        <v>83593</v>
      </c>
      <c r="G22" s="32">
        <f>SUM(G20:G21)</f>
        <v>3</v>
      </c>
      <c r="H22" s="33">
        <f t="shared" si="2"/>
        <v>83596</v>
      </c>
      <c r="I22" s="34">
        <f t="shared" ref="I22:K22" si="16">SUM(I20:I21)</f>
        <v>206772</v>
      </c>
      <c r="J22" s="34">
        <f t="shared" si="16"/>
        <v>1547</v>
      </c>
      <c r="K22" s="31">
        <f t="shared" si="16"/>
        <v>1690</v>
      </c>
      <c r="L22" s="33">
        <f t="shared" si="3"/>
        <v>291915</v>
      </c>
      <c r="M22" s="17"/>
      <c r="N22" s="116"/>
      <c r="O22" s="131"/>
      <c r="P22" s="124" t="s">
        <v>50</v>
      </c>
      <c r="Q22" s="123"/>
      <c r="R22" s="38">
        <v>102537</v>
      </c>
      <c r="S22" s="39">
        <v>16</v>
      </c>
      <c r="T22" s="46">
        <f t="shared" si="12"/>
        <v>102553</v>
      </c>
      <c r="U22" s="40">
        <v>365461</v>
      </c>
      <c r="V22" s="40">
        <v>1353</v>
      </c>
      <c r="W22" s="38">
        <v>3211</v>
      </c>
      <c r="X22" s="46">
        <f t="shared" si="1"/>
        <v>469367</v>
      </c>
    </row>
    <row r="23" spans="1:24" s="22" customFormat="1" ht="7.5" customHeight="1" x14ac:dyDescent="0.15">
      <c r="A23" s="13"/>
      <c r="B23" s="116"/>
      <c r="C23" s="132"/>
      <c r="D23" s="124" t="s">
        <v>51</v>
      </c>
      <c r="E23" s="123"/>
      <c r="F23" s="31">
        <v>51124</v>
      </c>
      <c r="G23" s="32">
        <v>0</v>
      </c>
      <c r="H23" s="33">
        <f t="shared" si="2"/>
        <v>51124</v>
      </c>
      <c r="I23" s="34">
        <v>119696</v>
      </c>
      <c r="J23" s="34">
        <v>861</v>
      </c>
      <c r="K23" s="31">
        <v>895</v>
      </c>
      <c r="L23" s="33">
        <f t="shared" si="3"/>
        <v>171681</v>
      </c>
      <c r="M23" s="17"/>
      <c r="N23" s="116"/>
      <c r="O23" s="131"/>
      <c r="P23" s="136" t="s">
        <v>52</v>
      </c>
      <c r="Q23" s="87" t="s">
        <v>52</v>
      </c>
      <c r="R23" s="38">
        <v>17344</v>
      </c>
      <c r="S23" s="39">
        <v>1</v>
      </c>
      <c r="T23" s="46">
        <f t="shared" si="12"/>
        <v>17345</v>
      </c>
      <c r="U23" s="40">
        <v>60684</v>
      </c>
      <c r="V23" s="40">
        <v>349</v>
      </c>
      <c r="W23" s="38">
        <v>700</v>
      </c>
      <c r="X23" s="46">
        <f t="shared" si="1"/>
        <v>78378</v>
      </c>
    </row>
    <row r="24" spans="1:24" s="22" customFormat="1" ht="7.5" customHeight="1" x14ac:dyDescent="0.15">
      <c r="A24" s="13"/>
      <c r="B24" s="116"/>
      <c r="C24" s="108" t="s">
        <v>53</v>
      </c>
      <c r="D24" s="145" t="s">
        <v>54</v>
      </c>
      <c r="E24" s="146"/>
      <c r="F24" s="31">
        <v>76240</v>
      </c>
      <c r="G24" s="32">
        <v>8</v>
      </c>
      <c r="H24" s="33">
        <f t="shared" si="2"/>
        <v>76248</v>
      </c>
      <c r="I24" s="34">
        <v>148168</v>
      </c>
      <c r="J24" s="34">
        <v>1018</v>
      </c>
      <c r="K24" s="31">
        <v>1169</v>
      </c>
      <c r="L24" s="33">
        <f t="shared" si="3"/>
        <v>225434</v>
      </c>
      <c r="M24" s="17"/>
      <c r="N24" s="116"/>
      <c r="O24" s="131"/>
      <c r="P24" s="142"/>
      <c r="Q24" s="87" t="s">
        <v>55</v>
      </c>
      <c r="R24" s="38">
        <v>36911</v>
      </c>
      <c r="S24" s="39">
        <v>4</v>
      </c>
      <c r="T24" s="46">
        <f t="shared" si="12"/>
        <v>36915</v>
      </c>
      <c r="U24" s="40">
        <v>91999</v>
      </c>
      <c r="V24" s="40">
        <v>583</v>
      </c>
      <c r="W24" s="38">
        <v>721</v>
      </c>
      <c r="X24" s="46">
        <f t="shared" si="1"/>
        <v>129497</v>
      </c>
    </row>
    <row r="25" spans="1:24" s="22" customFormat="1" ht="7.5" customHeight="1" x14ac:dyDescent="0.15">
      <c r="A25" s="13"/>
      <c r="B25" s="116"/>
      <c r="C25" s="108"/>
      <c r="D25" s="124" t="s">
        <v>56</v>
      </c>
      <c r="E25" s="123"/>
      <c r="F25" s="31">
        <v>30982</v>
      </c>
      <c r="G25" s="32">
        <v>1</v>
      </c>
      <c r="H25" s="33">
        <f t="shared" si="2"/>
        <v>30983</v>
      </c>
      <c r="I25" s="34">
        <v>98495</v>
      </c>
      <c r="J25" s="34">
        <v>584</v>
      </c>
      <c r="K25" s="31">
        <v>1105</v>
      </c>
      <c r="L25" s="33">
        <f t="shared" si="3"/>
        <v>130062</v>
      </c>
      <c r="M25" s="17"/>
      <c r="N25" s="116"/>
      <c r="O25" s="131"/>
      <c r="P25" s="142"/>
      <c r="Q25" s="87" t="s">
        <v>57</v>
      </c>
      <c r="R25" s="38">
        <v>42707</v>
      </c>
      <c r="S25" s="32">
        <v>10</v>
      </c>
      <c r="T25" s="33">
        <f t="shared" si="12"/>
        <v>42717</v>
      </c>
      <c r="U25" s="34">
        <v>143138</v>
      </c>
      <c r="V25" s="34">
        <v>731</v>
      </c>
      <c r="W25" s="31">
        <v>1105</v>
      </c>
      <c r="X25" s="33">
        <f t="shared" si="1"/>
        <v>186586</v>
      </c>
    </row>
    <row r="26" spans="1:24" s="22" customFormat="1" ht="7.5" customHeight="1" x14ac:dyDescent="0.15">
      <c r="A26" s="13"/>
      <c r="B26" s="116"/>
      <c r="C26" s="108"/>
      <c r="D26" s="124" t="s">
        <v>58</v>
      </c>
      <c r="E26" s="123"/>
      <c r="F26" s="31">
        <v>35473</v>
      </c>
      <c r="G26" s="32">
        <v>1</v>
      </c>
      <c r="H26" s="33">
        <f t="shared" si="2"/>
        <v>35474</v>
      </c>
      <c r="I26" s="34">
        <v>73196</v>
      </c>
      <c r="J26" s="34">
        <v>372</v>
      </c>
      <c r="K26" s="31">
        <v>447</v>
      </c>
      <c r="L26" s="33">
        <f t="shared" si="3"/>
        <v>109042</v>
      </c>
      <c r="M26" s="17"/>
      <c r="N26" s="116"/>
      <c r="O26" s="132"/>
      <c r="P26" s="143"/>
      <c r="Q26" s="87" t="s">
        <v>10</v>
      </c>
      <c r="R26" s="31">
        <f>SUM(R23:R25)</f>
        <v>96962</v>
      </c>
      <c r="S26" s="32">
        <f>SUM(S23:S25)</f>
        <v>15</v>
      </c>
      <c r="T26" s="46">
        <f t="shared" si="12"/>
        <v>96977</v>
      </c>
      <c r="U26" s="34">
        <f t="shared" ref="U26:W26" si="17">SUM(U23:U25)</f>
        <v>295821</v>
      </c>
      <c r="V26" s="34">
        <f t="shared" si="17"/>
        <v>1663</v>
      </c>
      <c r="W26" s="31">
        <f t="shared" si="17"/>
        <v>2526</v>
      </c>
      <c r="X26" s="46">
        <f t="shared" si="1"/>
        <v>394461</v>
      </c>
    </row>
    <row r="27" spans="1:24" s="22" customFormat="1" ht="7.5" customHeight="1" x14ac:dyDescent="0.15">
      <c r="A27" s="13"/>
      <c r="B27" s="116"/>
      <c r="C27" s="108"/>
      <c r="D27" s="148" t="s">
        <v>10</v>
      </c>
      <c r="E27" s="149"/>
      <c r="F27" s="47">
        <f>SUM(F24:F26)</f>
        <v>142695</v>
      </c>
      <c r="G27" s="32">
        <f>SUM(G24:G26)</f>
        <v>10</v>
      </c>
      <c r="H27" s="33">
        <f t="shared" si="2"/>
        <v>142705</v>
      </c>
      <c r="I27" s="34">
        <f>SUM(I24:I26)</f>
        <v>319859</v>
      </c>
      <c r="J27" s="34">
        <f>SUM(J24:J26)</f>
        <v>1974</v>
      </c>
      <c r="K27" s="31">
        <f>SUM(K24:K26)</f>
        <v>2721</v>
      </c>
      <c r="L27" s="33">
        <f>SUM(H27:J27)</f>
        <v>464538</v>
      </c>
      <c r="M27" s="17"/>
      <c r="N27" s="116"/>
      <c r="O27" s="130" t="s">
        <v>59</v>
      </c>
      <c r="P27" s="124" t="s">
        <v>60</v>
      </c>
      <c r="Q27" s="123"/>
      <c r="R27" s="31">
        <v>129590</v>
      </c>
      <c r="S27" s="32">
        <v>29</v>
      </c>
      <c r="T27" s="33">
        <f t="shared" si="12"/>
        <v>129619</v>
      </c>
      <c r="U27" s="34">
        <v>500928</v>
      </c>
      <c r="V27" s="34">
        <v>3591</v>
      </c>
      <c r="W27" s="31">
        <v>10231</v>
      </c>
      <c r="X27" s="46">
        <f t="shared" si="1"/>
        <v>634138</v>
      </c>
    </row>
    <row r="28" spans="1:24" s="22" customFormat="1" ht="7.5" customHeight="1" x14ac:dyDescent="0.15">
      <c r="A28" s="13"/>
      <c r="B28" s="116"/>
      <c r="C28" s="130" t="s">
        <v>61</v>
      </c>
      <c r="D28" s="124" t="s">
        <v>62</v>
      </c>
      <c r="E28" s="123"/>
      <c r="F28" s="31">
        <v>123521</v>
      </c>
      <c r="G28" s="32">
        <v>9</v>
      </c>
      <c r="H28" s="33">
        <f t="shared" si="2"/>
        <v>123530</v>
      </c>
      <c r="I28" s="34">
        <v>326006</v>
      </c>
      <c r="J28" s="34">
        <v>2651</v>
      </c>
      <c r="K28" s="31">
        <v>2776</v>
      </c>
      <c r="L28" s="33">
        <f t="shared" si="3"/>
        <v>452187</v>
      </c>
      <c r="M28" s="17"/>
      <c r="N28" s="116"/>
      <c r="O28" s="131"/>
      <c r="P28" s="124" t="s">
        <v>63</v>
      </c>
      <c r="Q28" s="123"/>
      <c r="R28" s="31">
        <v>65982</v>
      </c>
      <c r="S28" s="32">
        <v>9</v>
      </c>
      <c r="T28" s="33">
        <f t="shared" si="12"/>
        <v>65991</v>
      </c>
      <c r="U28" s="34">
        <v>184955</v>
      </c>
      <c r="V28" s="34">
        <v>779</v>
      </c>
      <c r="W28" s="31">
        <v>1599</v>
      </c>
      <c r="X28" s="46">
        <f t="shared" si="1"/>
        <v>251725</v>
      </c>
    </row>
    <row r="29" spans="1:24" s="22" customFormat="1" ht="7.5" customHeight="1" x14ac:dyDescent="0.15">
      <c r="A29" s="13"/>
      <c r="B29" s="116"/>
      <c r="C29" s="131"/>
      <c r="D29" s="124" t="s">
        <v>64</v>
      </c>
      <c r="E29" s="123"/>
      <c r="F29" s="31">
        <v>33794</v>
      </c>
      <c r="G29" s="32">
        <v>3</v>
      </c>
      <c r="H29" s="33">
        <f t="shared" si="2"/>
        <v>33797</v>
      </c>
      <c r="I29" s="34">
        <v>155282</v>
      </c>
      <c r="J29" s="34">
        <v>952</v>
      </c>
      <c r="K29" s="31">
        <v>3173</v>
      </c>
      <c r="L29" s="33">
        <f t="shared" si="3"/>
        <v>190031</v>
      </c>
      <c r="M29" s="17"/>
      <c r="N29" s="116"/>
      <c r="O29" s="131"/>
      <c r="P29" s="136" t="s">
        <v>65</v>
      </c>
      <c r="Q29" s="87" t="s">
        <v>65</v>
      </c>
      <c r="R29" s="31">
        <v>46184</v>
      </c>
      <c r="S29" s="32">
        <v>10</v>
      </c>
      <c r="T29" s="33">
        <f t="shared" si="12"/>
        <v>46194</v>
      </c>
      <c r="U29" s="34">
        <v>165096</v>
      </c>
      <c r="V29" s="34">
        <v>821</v>
      </c>
      <c r="W29" s="31">
        <v>2108</v>
      </c>
      <c r="X29" s="46">
        <f t="shared" si="1"/>
        <v>212111</v>
      </c>
    </row>
    <row r="30" spans="1:24" s="22" customFormat="1" ht="7.5" customHeight="1" x14ac:dyDescent="0.15">
      <c r="A30" s="13"/>
      <c r="B30" s="116"/>
      <c r="C30" s="132"/>
      <c r="D30" s="124" t="s">
        <v>10</v>
      </c>
      <c r="E30" s="123"/>
      <c r="F30" s="47">
        <f>SUM(F28:F29)</f>
        <v>157315</v>
      </c>
      <c r="G30" s="32">
        <f>SUM(G28:G29)</f>
        <v>12</v>
      </c>
      <c r="H30" s="33">
        <f t="shared" si="2"/>
        <v>157327</v>
      </c>
      <c r="I30" s="31">
        <f>SUM(I28:I29)</f>
        <v>481288</v>
      </c>
      <c r="J30" s="31">
        <f>SUM(J28:J29)</f>
        <v>3603</v>
      </c>
      <c r="K30" s="31">
        <f>SUM(K28:K29)</f>
        <v>5949</v>
      </c>
      <c r="L30" s="33">
        <f t="shared" si="3"/>
        <v>642218</v>
      </c>
      <c r="M30" s="17"/>
      <c r="N30" s="116"/>
      <c r="O30" s="131"/>
      <c r="P30" s="142"/>
      <c r="Q30" s="87" t="s">
        <v>66</v>
      </c>
      <c r="R30" s="31">
        <v>23403</v>
      </c>
      <c r="S30" s="32">
        <v>6</v>
      </c>
      <c r="T30" s="33">
        <f t="shared" si="12"/>
        <v>23409</v>
      </c>
      <c r="U30" s="34">
        <v>91482</v>
      </c>
      <c r="V30" s="34">
        <v>368</v>
      </c>
      <c r="W30" s="31">
        <v>1177</v>
      </c>
      <c r="X30" s="46">
        <f t="shared" si="1"/>
        <v>115259</v>
      </c>
    </row>
    <row r="31" spans="1:24" s="22" customFormat="1" ht="7.5" customHeight="1" x14ac:dyDescent="0.15">
      <c r="A31" s="13"/>
      <c r="B31" s="116"/>
      <c r="C31" s="121" t="s">
        <v>67</v>
      </c>
      <c r="D31" s="122"/>
      <c r="E31" s="123"/>
      <c r="F31" s="31">
        <v>119987</v>
      </c>
      <c r="G31" s="32">
        <v>6</v>
      </c>
      <c r="H31" s="33">
        <f t="shared" si="2"/>
        <v>119993</v>
      </c>
      <c r="I31" s="34">
        <v>250994</v>
      </c>
      <c r="J31" s="34">
        <v>1947</v>
      </c>
      <c r="K31" s="31">
        <v>2019</v>
      </c>
      <c r="L31" s="33">
        <f t="shared" si="3"/>
        <v>372934</v>
      </c>
      <c r="M31" s="17"/>
      <c r="N31" s="116"/>
      <c r="O31" s="131"/>
      <c r="P31" s="142"/>
      <c r="Q31" s="87" t="s">
        <v>68</v>
      </c>
      <c r="R31" s="47">
        <v>25443</v>
      </c>
      <c r="S31" s="32">
        <v>11</v>
      </c>
      <c r="T31" s="33">
        <f t="shared" si="12"/>
        <v>25454</v>
      </c>
      <c r="U31" s="31">
        <v>83064</v>
      </c>
      <c r="V31" s="31">
        <v>450</v>
      </c>
      <c r="W31" s="31">
        <v>948</v>
      </c>
      <c r="X31" s="33">
        <f t="shared" si="1"/>
        <v>108968</v>
      </c>
    </row>
    <row r="32" spans="1:24" s="22" customFormat="1" ht="7.5" customHeight="1" x14ac:dyDescent="0.15">
      <c r="A32" s="13"/>
      <c r="B32" s="116"/>
      <c r="C32" s="130" t="s">
        <v>69</v>
      </c>
      <c r="D32" s="124" t="s">
        <v>70</v>
      </c>
      <c r="E32" s="123"/>
      <c r="F32" s="31">
        <v>92141</v>
      </c>
      <c r="G32" s="32">
        <v>8</v>
      </c>
      <c r="H32" s="33">
        <f t="shared" si="2"/>
        <v>92149</v>
      </c>
      <c r="I32" s="34">
        <v>212636</v>
      </c>
      <c r="J32" s="34">
        <v>1599</v>
      </c>
      <c r="K32" s="31">
        <v>1670</v>
      </c>
      <c r="L32" s="33">
        <f t="shared" si="3"/>
        <v>306384</v>
      </c>
      <c r="M32" s="17"/>
      <c r="N32" s="116"/>
      <c r="O32" s="131"/>
      <c r="P32" s="143"/>
      <c r="Q32" s="87" t="s">
        <v>10</v>
      </c>
      <c r="R32" s="31">
        <f>SUM(R29:R31)</f>
        <v>95030</v>
      </c>
      <c r="S32" s="32">
        <f>SUM(S29:S31)</f>
        <v>27</v>
      </c>
      <c r="T32" s="33">
        <f t="shared" si="12"/>
        <v>95057</v>
      </c>
      <c r="U32" s="34">
        <f t="shared" ref="U32:W32" si="18">SUM(U29:U31)</f>
        <v>339642</v>
      </c>
      <c r="V32" s="34">
        <f t="shared" si="18"/>
        <v>1639</v>
      </c>
      <c r="W32" s="31">
        <f t="shared" si="18"/>
        <v>4233</v>
      </c>
      <c r="X32" s="46">
        <f t="shared" si="1"/>
        <v>436338</v>
      </c>
    </row>
    <row r="33" spans="1:24" s="22" customFormat="1" ht="7.5" customHeight="1" x14ac:dyDescent="0.15">
      <c r="A33" s="48"/>
      <c r="B33" s="116"/>
      <c r="C33" s="132"/>
      <c r="D33" s="124" t="s">
        <v>71</v>
      </c>
      <c r="E33" s="123"/>
      <c r="F33" s="31">
        <v>32535</v>
      </c>
      <c r="G33" s="32">
        <v>2</v>
      </c>
      <c r="H33" s="33">
        <f t="shared" si="2"/>
        <v>32537</v>
      </c>
      <c r="I33" s="34">
        <v>76025</v>
      </c>
      <c r="J33" s="34">
        <v>715</v>
      </c>
      <c r="K33" s="31">
        <v>438</v>
      </c>
      <c r="L33" s="33">
        <f t="shared" si="3"/>
        <v>109277</v>
      </c>
      <c r="M33" s="17"/>
      <c r="N33" s="116"/>
      <c r="O33" s="131"/>
      <c r="P33" s="136" t="s">
        <v>72</v>
      </c>
      <c r="Q33" s="87" t="s">
        <v>73</v>
      </c>
      <c r="R33" s="31">
        <v>42427</v>
      </c>
      <c r="S33" s="32">
        <v>10</v>
      </c>
      <c r="T33" s="33">
        <f t="shared" si="12"/>
        <v>42437</v>
      </c>
      <c r="U33" s="34">
        <v>188286</v>
      </c>
      <c r="V33" s="34">
        <v>1032</v>
      </c>
      <c r="W33" s="31">
        <v>2702</v>
      </c>
      <c r="X33" s="46">
        <f t="shared" si="1"/>
        <v>231755</v>
      </c>
    </row>
    <row r="34" spans="1:24" s="22" customFormat="1" ht="7.5" customHeight="1" x14ac:dyDescent="0.15">
      <c r="A34" s="49"/>
      <c r="B34" s="116"/>
      <c r="C34" s="130" t="s">
        <v>74</v>
      </c>
      <c r="D34" s="136" t="s">
        <v>75</v>
      </c>
      <c r="E34" s="87" t="s">
        <v>75</v>
      </c>
      <c r="F34" s="31">
        <v>82709</v>
      </c>
      <c r="G34" s="32">
        <v>4</v>
      </c>
      <c r="H34" s="33">
        <f t="shared" si="2"/>
        <v>82713</v>
      </c>
      <c r="I34" s="34">
        <v>193606</v>
      </c>
      <c r="J34" s="34">
        <v>1269</v>
      </c>
      <c r="K34" s="31">
        <v>1400</v>
      </c>
      <c r="L34" s="33">
        <f t="shared" si="3"/>
        <v>277588</v>
      </c>
      <c r="M34" s="17"/>
      <c r="N34" s="116"/>
      <c r="O34" s="131"/>
      <c r="P34" s="142"/>
      <c r="Q34" s="87" t="s">
        <v>76</v>
      </c>
      <c r="R34" s="31">
        <v>14170</v>
      </c>
      <c r="S34" s="32">
        <v>6</v>
      </c>
      <c r="T34" s="33">
        <f t="shared" si="12"/>
        <v>14176</v>
      </c>
      <c r="U34" s="34">
        <v>80363</v>
      </c>
      <c r="V34" s="34">
        <v>525</v>
      </c>
      <c r="W34" s="31">
        <v>1048</v>
      </c>
      <c r="X34" s="46">
        <f t="shared" si="1"/>
        <v>95064</v>
      </c>
    </row>
    <row r="35" spans="1:24" s="22" customFormat="1" ht="7.5" customHeight="1" x14ac:dyDescent="0.15">
      <c r="A35" s="49"/>
      <c r="B35" s="116"/>
      <c r="C35" s="131"/>
      <c r="D35" s="142"/>
      <c r="E35" s="87" t="s">
        <v>77</v>
      </c>
      <c r="F35" s="31">
        <v>34520</v>
      </c>
      <c r="G35" s="32">
        <v>2</v>
      </c>
      <c r="H35" s="33">
        <f t="shared" si="2"/>
        <v>34522</v>
      </c>
      <c r="I35" s="34">
        <v>62082</v>
      </c>
      <c r="J35" s="34">
        <v>779</v>
      </c>
      <c r="K35" s="31">
        <v>549</v>
      </c>
      <c r="L35" s="33">
        <f t="shared" si="3"/>
        <v>97383</v>
      </c>
      <c r="M35" s="17"/>
      <c r="N35" s="116"/>
      <c r="O35" s="131"/>
      <c r="P35" s="142"/>
      <c r="Q35" s="87" t="s">
        <v>78</v>
      </c>
      <c r="R35" s="31">
        <v>10789</v>
      </c>
      <c r="S35" s="32">
        <v>3</v>
      </c>
      <c r="T35" s="33">
        <f t="shared" si="12"/>
        <v>10792</v>
      </c>
      <c r="U35" s="34">
        <v>55739</v>
      </c>
      <c r="V35" s="34">
        <v>264</v>
      </c>
      <c r="W35" s="31">
        <v>678</v>
      </c>
      <c r="X35" s="33">
        <f t="shared" si="1"/>
        <v>66795</v>
      </c>
    </row>
    <row r="36" spans="1:24" s="22" customFormat="1" ht="7.5" customHeight="1" x14ac:dyDescent="0.15">
      <c r="A36" s="49"/>
      <c r="B36" s="116"/>
      <c r="C36" s="131"/>
      <c r="D36" s="142"/>
      <c r="E36" s="87" t="s">
        <v>79</v>
      </c>
      <c r="F36" s="31">
        <v>22682</v>
      </c>
      <c r="G36" s="32">
        <v>0</v>
      </c>
      <c r="H36" s="33">
        <f t="shared" si="2"/>
        <v>22682</v>
      </c>
      <c r="I36" s="34">
        <v>74699</v>
      </c>
      <c r="J36" s="34">
        <v>501</v>
      </c>
      <c r="K36" s="31">
        <v>889</v>
      </c>
      <c r="L36" s="33">
        <f t="shared" si="3"/>
        <v>97882</v>
      </c>
      <c r="M36" s="17"/>
      <c r="N36" s="116"/>
      <c r="O36" s="132"/>
      <c r="P36" s="143"/>
      <c r="Q36" s="87" t="s">
        <v>10</v>
      </c>
      <c r="R36" s="31">
        <f>SUM(R33:R35)</f>
        <v>67386</v>
      </c>
      <c r="S36" s="32">
        <f>SUM(S33:S35)</f>
        <v>19</v>
      </c>
      <c r="T36" s="33">
        <f t="shared" si="12"/>
        <v>67405</v>
      </c>
      <c r="U36" s="34">
        <f t="shared" ref="U36:W36" si="19">SUM(U33:U35)</f>
        <v>324388</v>
      </c>
      <c r="V36" s="34">
        <f t="shared" si="19"/>
        <v>1821</v>
      </c>
      <c r="W36" s="31">
        <f t="shared" si="19"/>
        <v>4428</v>
      </c>
      <c r="X36" s="46">
        <f t="shared" si="1"/>
        <v>393614</v>
      </c>
    </row>
    <row r="37" spans="1:24" s="22" customFormat="1" ht="7.5" customHeight="1" x14ac:dyDescent="0.15">
      <c r="A37" s="49"/>
      <c r="B37" s="116"/>
      <c r="C37" s="131"/>
      <c r="D37" s="142"/>
      <c r="E37" s="87" t="s">
        <v>80</v>
      </c>
      <c r="F37" s="47">
        <v>12034</v>
      </c>
      <c r="G37" s="32">
        <v>0</v>
      </c>
      <c r="H37" s="33">
        <f t="shared" si="2"/>
        <v>12034</v>
      </c>
      <c r="I37" s="47">
        <v>27626</v>
      </c>
      <c r="J37" s="47">
        <v>204</v>
      </c>
      <c r="K37" s="31">
        <v>222</v>
      </c>
      <c r="L37" s="33">
        <f t="shared" si="3"/>
        <v>39864</v>
      </c>
      <c r="M37" s="17"/>
      <c r="N37" s="116"/>
      <c r="O37" s="130" t="s">
        <v>81</v>
      </c>
      <c r="P37" s="124" t="s">
        <v>82</v>
      </c>
      <c r="Q37" s="123"/>
      <c r="R37" s="31">
        <v>101561</v>
      </c>
      <c r="S37" s="32">
        <v>10</v>
      </c>
      <c r="T37" s="33">
        <f t="shared" ref="T37:T39" si="20">SUM(R37:S37)</f>
        <v>101571</v>
      </c>
      <c r="U37" s="34">
        <v>269741</v>
      </c>
      <c r="V37" s="34">
        <v>1999</v>
      </c>
      <c r="W37" s="31">
        <v>2176</v>
      </c>
      <c r="X37" s="46">
        <f t="shared" si="1"/>
        <v>373311</v>
      </c>
    </row>
    <row r="38" spans="1:24" s="22" customFormat="1" ht="7.5" customHeight="1" x14ac:dyDescent="0.15">
      <c r="A38" s="49"/>
      <c r="B38" s="116"/>
      <c r="C38" s="131"/>
      <c r="D38" s="143"/>
      <c r="E38" s="87" t="s">
        <v>10</v>
      </c>
      <c r="F38" s="47">
        <f>SUM(F34:F37)</f>
        <v>151945</v>
      </c>
      <c r="G38" s="32">
        <f>SUM(G34:G37)</f>
        <v>6</v>
      </c>
      <c r="H38" s="33">
        <f t="shared" si="2"/>
        <v>151951</v>
      </c>
      <c r="I38" s="31">
        <f>SUM(I34:I37)</f>
        <v>358013</v>
      </c>
      <c r="J38" s="31">
        <f>SUM(J34:J37)</f>
        <v>2753</v>
      </c>
      <c r="K38" s="31">
        <f>SUM(K34:K37)</f>
        <v>3060</v>
      </c>
      <c r="L38" s="33">
        <f t="shared" si="3"/>
        <v>512717</v>
      </c>
      <c r="M38" s="17"/>
      <c r="N38" s="116"/>
      <c r="O38" s="131"/>
      <c r="P38" s="124" t="s">
        <v>83</v>
      </c>
      <c r="Q38" s="123"/>
      <c r="R38" s="31">
        <v>23298</v>
      </c>
      <c r="S38" s="32">
        <v>5</v>
      </c>
      <c r="T38" s="33">
        <f t="shared" si="20"/>
        <v>23303</v>
      </c>
      <c r="U38" s="34">
        <v>71410</v>
      </c>
      <c r="V38" s="34">
        <v>351</v>
      </c>
      <c r="W38" s="31">
        <v>632</v>
      </c>
      <c r="X38" s="46">
        <f t="shared" si="1"/>
        <v>95064</v>
      </c>
    </row>
    <row r="39" spans="1:24" s="22" customFormat="1" ht="7.5" customHeight="1" x14ac:dyDescent="0.15">
      <c r="A39" s="49"/>
      <c r="B39" s="116"/>
      <c r="C39" s="132"/>
      <c r="D39" s="124" t="s">
        <v>231</v>
      </c>
      <c r="E39" s="123"/>
      <c r="F39" s="31">
        <v>45594</v>
      </c>
      <c r="G39" s="32">
        <v>2</v>
      </c>
      <c r="H39" s="33">
        <f t="shared" si="2"/>
        <v>45596</v>
      </c>
      <c r="I39" s="34">
        <v>111266</v>
      </c>
      <c r="J39" s="34">
        <v>674</v>
      </c>
      <c r="K39" s="31">
        <v>823</v>
      </c>
      <c r="L39" s="33">
        <f t="shared" si="3"/>
        <v>157536</v>
      </c>
      <c r="M39" s="17"/>
      <c r="N39" s="116"/>
      <c r="O39" s="131"/>
      <c r="P39" s="124" t="s">
        <v>85</v>
      </c>
      <c r="Q39" s="123"/>
      <c r="R39" s="31">
        <v>28648</v>
      </c>
      <c r="S39" s="32">
        <v>1</v>
      </c>
      <c r="T39" s="33">
        <f t="shared" si="20"/>
        <v>28649</v>
      </c>
      <c r="U39" s="34">
        <v>71597</v>
      </c>
      <c r="V39" s="34">
        <v>592</v>
      </c>
      <c r="W39" s="31">
        <v>397</v>
      </c>
      <c r="X39" s="46">
        <f t="shared" si="1"/>
        <v>100838</v>
      </c>
    </row>
    <row r="40" spans="1:24" s="22" customFormat="1" ht="7.5" customHeight="1" x14ac:dyDescent="0.15">
      <c r="A40" s="49"/>
      <c r="B40" s="117"/>
      <c r="C40" s="112" t="s">
        <v>37</v>
      </c>
      <c r="D40" s="113"/>
      <c r="E40" s="114"/>
      <c r="F40" s="50">
        <f>SUM(F22:F23,F27,F30:F33,F38:F39)</f>
        <v>876929</v>
      </c>
      <c r="G40" s="44">
        <f>SUM(G22:G23,G27,G30:G33,G38:G39)</f>
        <v>49</v>
      </c>
      <c r="H40" s="43">
        <f t="shared" si="2"/>
        <v>876978</v>
      </c>
      <c r="I40" s="41">
        <f t="shared" ref="I40:K40" si="21">SUM(I22:I23,I27,I30:I33,I38:I39)</f>
        <v>2136549</v>
      </c>
      <c r="J40" s="41">
        <f t="shared" si="21"/>
        <v>15673</v>
      </c>
      <c r="K40" s="41">
        <f t="shared" si="21"/>
        <v>19265</v>
      </c>
      <c r="L40" s="51">
        <f t="shared" si="3"/>
        <v>3029200</v>
      </c>
      <c r="M40" s="17"/>
      <c r="N40" s="116"/>
      <c r="O40" s="131"/>
      <c r="P40" s="124" t="s">
        <v>86</v>
      </c>
      <c r="Q40" s="123"/>
      <c r="R40" s="38">
        <v>22710</v>
      </c>
      <c r="S40" s="39">
        <v>14</v>
      </c>
      <c r="T40" s="33">
        <f t="shared" si="12"/>
        <v>22724</v>
      </c>
      <c r="U40" s="40">
        <v>74798</v>
      </c>
      <c r="V40" s="40">
        <v>562</v>
      </c>
      <c r="W40" s="38">
        <v>860</v>
      </c>
      <c r="X40" s="46">
        <f t="shared" si="1"/>
        <v>98084</v>
      </c>
    </row>
    <row r="41" spans="1:24" s="22" customFormat="1" ht="7.5" customHeight="1" x14ac:dyDescent="0.15">
      <c r="A41" s="49"/>
      <c r="B41" s="150" t="s">
        <v>87</v>
      </c>
      <c r="C41" s="134" t="s">
        <v>88</v>
      </c>
      <c r="D41" s="135" t="s">
        <v>89</v>
      </c>
      <c r="E41" s="120"/>
      <c r="F41" s="31">
        <v>133834</v>
      </c>
      <c r="G41" s="32">
        <v>10</v>
      </c>
      <c r="H41" s="33">
        <f t="shared" si="2"/>
        <v>133844</v>
      </c>
      <c r="I41" s="34">
        <v>333636</v>
      </c>
      <c r="J41" s="34">
        <v>1773</v>
      </c>
      <c r="K41" s="31">
        <v>2701</v>
      </c>
      <c r="L41" s="33">
        <f t="shared" si="3"/>
        <v>469253</v>
      </c>
      <c r="M41" s="17"/>
      <c r="N41" s="116"/>
      <c r="O41" s="132"/>
      <c r="P41" s="124" t="s">
        <v>10</v>
      </c>
      <c r="Q41" s="123"/>
      <c r="R41" s="31">
        <f>SUM(R37:R40)</f>
        <v>176217</v>
      </c>
      <c r="S41" s="32">
        <f>SUM(S37:S40)</f>
        <v>30</v>
      </c>
      <c r="T41" s="33">
        <f t="shared" si="12"/>
        <v>176247</v>
      </c>
      <c r="U41" s="34">
        <f t="shared" ref="U41:W41" si="22">SUM(U37:U40)</f>
        <v>487546</v>
      </c>
      <c r="V41" s="34">
        <f t="shared" si="22"/>
        <v>3504</v>
      </c>
      <c r="W41" s="31">
        <f t="shared" si="22"/>
        <v>4065</v>
      </c>
      <c r="X41" s="33">
        <f t="shared" si="1"/>
        <v>667297</v>
      </c>
    </row>
    <row r="42" spans="1:24" s="22" customFormat="1" ht="7.5" customHeight="1" x14ac:dyDescent="0.15">
      <c r="A42" s="49"/>
      <c r="B42" s="151"/>
      <c r="C42" s="131"/>
      <c r="D42" s="136" t="s">
        <v>90</v>
      </c>
      <c r="E42" s="87" t="s">
        <v>91</v>
      </c>
      <c r="F42" s="31">
        <v>53461</v>
      </c>
      <c r="G42" s="32">
        <v>4</v>
      </c>
      <c r="H42" s="33">
        <f t="shared" si="2"/>
        <v>53465</v>
      </c>
      <c r="I42" s="34">
        <v>152934</v>
      </c>
      <c r="J42" s="34">
        <v>819</v>
      </c>
      <c r="K42" s="31">
        <v>1718</v>
      </c>
      <c r="L42" s="33">
        <f t="shared" si="3"/>
        <v>207218</v>
      </c>
      <c r="M42" s="17"/>
      <c r="N42" s="117"/>
      <c r="O42" s="112" t="s">
        <v>37</v>
      </c>
      <c r="P42" s="113"/>
      <c r="Q42" s="114"/>
      <c r="R42" s="41">
        <f>SUM(R17,R20:R22,R26:R28,R32,R36,R41)</f>
        <v>1060815</v>
      </c>
      <c r="S42" s="42">
        <f>SUM(S17,S20:S22,S26:S28,S32,S36,S41)</f>
        <v>199</v>
      </c>
      <c r="T42" s="43">
        <f t="shared" si="12"/>
        <v>1061014</v>
      </c>
      <c r="U42" s="41">
        <f t="shared" ref="U42:W42" si="23">SUM(U17,U20:U22,U26:U28,U32,U36,U41)</f>
        <v>3491968</v>
      </c>
      <c r="V42" s="41">
        <f t="shared" si="23"/>
        <v>19581</v>
      </c>
      <c r="W42" s="41">
        <f t="shared" si="23"/>
        <v>38184</v>
      </c>
      <c r="X42" s="43">
        <f t="shared" si="1"/>
        <v>4572563</v>
      </c>
    </row>
    <row r="43" spans="1:24" s="22" customFormat="1" ht="7.5" customHeight="1" x14ac:dyDescent="0.15">
      <c r="A43" s="49"/>
      <c r="B43" s="151"/>
      <c r="C43" s="131"/>
      <c r="D43" s="142"/>
      <c r="E43" s="87" t="s">
        <v>232</v>
      </c>
      <c r="F43" s="31">
        <v>83483</v>
      </c>
      <c r="G43" s="32">
        <v>8</v>
      </c>
      <c r="H43" s="33">
        <f t="shared" si="2"/>
        <v>83491</v>
      </c>
      <c r="I43" s="34">
        <v>212678</v>
      </c>
      <c r="J43" s="34">
        <v>947</v>
      </c>
      <c r="K43" s="31">
        <v>2037</v>
      </c>
      <c r="L43" s="33">
        <f t="shared" si="3"/>
        <v>297116</v>
      </c>
      <c r="M43" s="17"/>
      <c r="N43" s="115" t="s">
        <v>93</v>
      </c>
      <c r="O43" s="118" t="s">
        <v>94</v>
      </c>
      <c r="P43" s="119"/>
      <c r="Q43" s="120"/>
      <c r="R43" s="31">
        <v>115688</v>
      </c>
      <c r="S43" s="32">
        <v>13</v>
      </c>
      <c r="T43" s="33">
        <f t="shared" si="12"/>
        <v>115701</v>
      </c>
      <c r="U43" s="34">
        <v>358054</v>
      </c>
      <c r="V43" s="34">
        <v>2402</v>
      </c>
      <c r="W43" s="31">
        <v>3434</v>
      </c>
      <c r="X43" s="33">
        <f t="shared" si="1"/>
        <v>476157</v>
      </c>
    </row>
    <row r="44" spans="1:24" s="22" customFormat="1" ht="7.5" customHeight="1" x14ac:dyDescent="0.15">
      <c r="A44" s="49"/>
      <c r="B44" s="151"/>
      <c r="C44" s="132"/>
      <c r="D44" s="143"/>
      <c r="E44" s="87" t="s">
        <v>10</v>
      </c>
      <c r="F44" s="47">
        <f>SUM(F42:F43)</f>
        <v>136944</v>
      </c>
      <c r="G44" s="32">
        <f>SUM(G42:G43)</f>
        <v>12</v>
      </c>
      <c r="H44" s="33">
        <f t="shared" si="2"/>
        <v>136956</v>
      </c>
      <c r="I44" s="31">
        <f>SUM(I42:I43)</f>
        <v>365612</v>
      </c>
      <c r="J44" s="31">
        <f>SUM(J42:J43)</f>
        <v>1766</v>
      </c>
      <c r="K44" s="31">
        <f>SUM(K42:K43)</f>
        <v>3755</v>
      </c>
      <c r="L44" s="33">
        <f t="shared" si="3"/>
        <v>504334</v>
      </c>
      <c r="M44" s="17"/>
      <c r="N44" s="116"/>
      <c r="O44" s="121" t="s">
        <v>95</v>
      </c>
      <c r="P44" s="122"/>
      <c r="Q44" s="123"/>
      <c r="R44" s="31">
        <v>146908</v>
      </c>
      <c r="S44" s="32">
        <v>27</v>
      </c>
      <c r="T44" s="33">
        <f t="shared" si="12"/>
        <v>146935</v>
      </c>
      <c r="U44" s="34">
        <v>373500</v>
      </c>
      <c r="V44" s="34">
        <v>3621</v>
      </c>
      <c r="W44" s="31">
        <v>7419</v>
      </c>
      <c r="X44" s="33">
        <f t="shared" si="1"/>
        <v>524056</v>
      </c>
    </row>
    <row r="45" spans="1:24" s="22" customFormat="1" ht="7.5" customHeight="1" x14ac:dyDescent="0.15">
      <c r="A45" s="49"/>
      <c r="B45" s="151"/>
      <c r="C45" s="108" t="s">
        <v>96</v>
      </c>
      <c r="D45" s="133" t="s">
        <v>96</v>
      </c>
      <c r="E45" s="87" t="s">
        <v>97</v>
      </c>
      <c r="F45" s="31">
        <v>92868</v>
      </c>
      <c r="G45" s="32">
        <v>18</v>
      </c>
      <c r="H45" s="33">
        <f t="shared" si="2"/>
        <v>92886</v>
      </c>
      <c r="I45" s="34">
        <v>257082</v>
      </c>
      <c r="J45" s="34">
        <v>1441</v>
      </c>
      <c r="K45" s="31">
        <v>2332</v>
      </c>
      <c r="L45" s="33">
        <f t="shared" si="3"/>
        <v>351409</v>
      </c>
      <c r="M45" s="17"/>
      <c r="N45" s="116"/>
      <c r="O45" s="130" t="s">
        <v>98</v>
      </c>
      <c r="P45" s="124" t="s">
        <v>233</v>
      </c>
      <c r="Q45" s="123"/>
      <c r="R45" s="52">
        <v>84815</v>
      </c>
      <c r="S45" s="53">
        <v>16</v>
      </c>
      <c r="T45" s="54">
        <f t="shared" si="12"/>
        <v>84831</v>
      </c>
      <c r="U45" s="55">
        <v>136090</v>
      </c>
      <c r="V45" s="55">
        <v>3166</v>
      </c>
      <c r="W45" s="52">
        <v>9950</v>
      </c>
      <c r="X45" s="54">
        <f t="shared" si="1"/>
        <v>224087</v>
      </c>
    </row>
    <row r="46" spans="1:24" s="22" customFormat="1" ht="7.5" customHeight="1" x14ac:dyDescent="0.15">
      <c r="A46" s="49"/>
      <c r="B46" s="151"/>
      <c r="C46" s="108"/>
      <c r="D46" s="133"/>
      <c r="E46" s="87" t="s">
        <v>100</v>
      </c>
      <c r="F46" s="31">
        <v>24875</v>
      </c>
      <c r="G46" s="32">
        <v>5</v>
      </c>
      <c r="H46" s="33">
        <f t="shared" si="2"/>
        <v>24880</v>
      </c>
      <c r="I46" s="34">
        <v>58831</v>
      </c>
      <c r="J46" s="34">
        <v>309</v>
      </c>
      <c r="K46" s="31">
        <v>332</v>
      </c>
      <c r="L46" s="33">
        <f t="shared" si="3"/>
        <v>84020</v>
      </c>
      <c r="M46" s="17"/>
      <c r="N46" s="116"/>
      <c r="O46" s="131"/>
      <c r="P46" s="124" t="s">
        <v>101</v>
      </c>
      <c r="Q46" s="123"/>
      <c r="R46" s="31">
        <v>130303</v>
      </c>
      <c r="S46" s="32">
        <v>22</v>
      </c>
      <c r="T46" s="33">
        <f t="shared" si="12"/>
        <v>130325</v>
      </c>
      <c r="U46" s="34">
        <v>335377</v>
      </c>
      <c r="V46" s="34">
        <v>4080</v>
      </c>
      <c r="W46" s="31">
        <v>13469</v>
      </c>
      <c r="X46" s="33">
        <f t="shared" si="1"/>
        <v>469782</v>
      </c>
    </row>
    <row r="47" spans="1:24" s="22" customFormat="1" ht="7.5" customHeight="1" x14ac:dyDescent="0.15">
      <c r="A47" s="49"/>
      <c r="B47" s="151"/>
      <c r="C47" s="108"/>
      <c r="D47" s="133"/>
      <c r="E47" s="87" t="s">
        <v>10</v>
      </c>
      <c r="F47" s="47">
        <f>SUM(F45:F46)</f>
        <v>117743</v>
      </c>
      <c r="G47" s="32">
        <f>SUM(G45:G46)</f>
        <v>23</v>
      </c>
      <c r="H47" s="33">
        <f t="shared" si="2"/>
        <v>117766</v>
      </c>
      <c r="I47" s="31">
        <f>SUM(I45:I46)</f>
        <v>315913</v>
      </c>
      <c r="J47" s="31">
        <f>SUM(J45:J46)</f>
        <v>1750</v>
      </c>
      <c r="K47" s="31">
        <f>SUM(K45:K46)</f>
        <v>2664</v>
      </c>
      <c r="L47" s="33">
        <f t="shared" si="3"/>
        <v>435429</v>
      </c>
      <c r="M47" s="17"/>
      <c r="N47" s="116"/>
      <c r="O47" s="131"/>
      <c r="P47" s="136" t="s">
        <v>102</v>
      </c>
      <c r="Q47" s="87" t="s">
        <v>103</v>
      </c>
      <c r="R47" s="31">
        <v>85370</v>
      </c>
      <c r="S47" s="32">
        <v>17</v>
      </c>
      <c r="T47" s="33">
        <f t="shared" si="12"/>
        <v>85387</v>
      </c>
      <c r="U47" s="34">
        <v>283879</v>
      </c>
      <c r="V47" s="34">
        <v>2281</v>
      </c>
      <c r="W47" s="31">
        <v>4410</v>
      </c>
      <c r="X47" s="33">
        <f t="shared" si="1"/>
        <v>371547</v>
      </c>
    </row>
    <row r="48" spans="1:24" s="22" customFormat="1" ht="7.5" customHeight="1" x14ac:dyDescent="0.15">
      <c r="A48" s="49"/>
      <c r="B48" s="151"/>
      <c r="C48" s="108"/>
      <c r="D48" s="125" t="s">
        <v>234</v>
      </c>
      <c r="E48" s="126"/>
      <c r="F48" s="31">
        <v>44503</v>
      </c>
      <c r="G48" s="32">
        <v>2</v>
      </c>
      <c r="H48" s="33">
        <f t="shared" si="2"/>
        <v>44505</v>
      </c>
      <c r="I48" s="34">
        <v>156302</v>
      </c>
      <c r="J48" s="34">
        <v>778</v>
      </c>
      <c r="K48" s="31">
        <v>1224</v>
      </c>
      <c r="L48" s="33">
        <f t="shared" si="3"/>
        <v>201585</v>
      </c>
      <c r="M48" s="17"/>
      <c r="N48" s="116"/>
      <c r="O48" s="131"/>
      <c r="P48" s="142"/>
      <c r="Q48" s="87" t="s">
        <v>105</v>
      </c>
      <c r="R48" s="31">
        <v>37203</v>
      </c>
      <c r="S48" s="32">
        <v>7</v>
      </c>
      <c r="T48" s="33">
        <f t="shared" si="12"/>
        <v>37210</v>
      </c>
      <c r="U48" s="34">
        <v>108830</v>
      </c>
      <c r="V48" s="34">
        <v>973</v>
      </c>
      <c r="W48" s="31">
        <v>2478</v>
      </c>
      <c r="X48" s="33">
        <f t="shared" si="1"/>
        <v>147013</v>
      </c>
    </row>
    <row r="49" spans="1:24" s="22" customFormat="1" ht="7.5" customHeight="1" x14ac:dyDescent="0.15">
      <c r="A49" s="49"/>
      <c r="B49" s="151"/>
      <c r="C49" s="108" t="s">
        <v>106</v>
      </c>
      <c r="D49" s="145" t="s">
        <v>107</v>
      </c>
      <c r="E49" s="146"/>
      <c r="F49" s="31">
        <v>125552</v>
      </c>
      <c r="G49" s="32">
        <v>13</v>
      </c>
      <c r="H49" s="33">
        <f t="shared" si="2"/>
        <v>125565</v>
      </c>
      <c r="I49" s="34">
        <v>337441</v>
      </c>
      <c r="J49" s="34">
        <v>1980</v>
      </c>
      <c r="K49" s="31">
        <v>2439</v>
      </c>
      <c r="L49" s="33">
        <f t="shared" si="3"/>
        <v>464986</v>
      </c>
      <c r="M49" s="17"/>
      <c r="N49" s="116"/>
      <c r="O49" s="132"/>
      <c r="P49" s="143"/>
      <c r="Q49" s="87" t="s">
        <v>10</v>
      </c>
      <c r="R49" s="31">
        <f>SUM(R47:R48)</f>
        <v>122573</v>
      </c>
      <c r="S49" s="32">
        <f>SUM(S47:S48)</f>
        <v>24</v>
      </c>
      <c r="T49" s="33">
        <f t="shared" si="12"/>
        <v>122597</v>
      </c>
      <c r="U49" s="34">
        <f>SUM(U47:U48)</f>
        <v>392709</v>
      </c>
      <c r="V49" s="34">
        <f>SUM(V47:V48)</f>
        <v>3254</v>
      </c>
      <c r="W49" s="31">
        <f>SUM(W47:W48)</f>
        <v>6888</v>
      </c>
      <c r="X49" s="33">
        <f t="shared" si="1"/>
        <v>518560</v>
      </c>
    </row>
    <row r="50" spans="1:24" s="22" customFormat="1" ht="7.5" customHeight="1" x14ac:dyDescent="0.15">
      <c r="A50" s="49"/>
      <c r="B50" s="151"/>
      <c r="C50" s="108"/>
      <c r="D50" s="124" t="s">
        <v>108</v>
      </c>
      <c r="E50" s="123"/>
      <c r="F50" s="31">
        <v>35017</v>
      </c>
      <c r="G50" s="32">
        <v>8</v>
      </c>
      <c r="H50" s="33">
        <f t="shared" si="2"/>
        <v>35025</v>
      </c>
      <c r="I50" s="34">
        <v>103434</v>
      </c>
      <c r="J50" s="34">
        <v>616</v>
      </c>
      <c r="K50" s="31">
        <v>869</v>
      </c>
      <c r="L50" s="33">
        <f t="shared" si="3"/>
        <v>139075</v>
      </c>
      <c r="M50" s="17"/>
      <c r="N50" s="116"/>
      <c r="O50" s="147" t="s">
        <v>109</v>
      </c>
      <c r="P50" s="124" t="s">
        <v>110</v>
      </c>
      <c r="Q50" s="123"/>
      <c r="R50" s="31">
        <v>75946</v>
      </c>
      <c r="S50" s="32">
        <v>14</v>
      </c>
      <c r="T50" s="33">
        <f t="shared" si="12"/>
        <v>75960</v>
      </c>
      <c r="U50" s="34">
        <v>231093</v>
      </c>
      <c r="V50" s="34">
        <v>1930</v>
      </c>
      <c r="W50" s="31">
        <v>2756</v>
      </c>
      <c r="X50" s="33">
        <f t="shared" si="1"/>
        <v>308983</v>
      </c>
    </row>
    <row r="51" spans="1:24" s="22" customFormat="1" ht="7.5" customHeight="1" x14ac:dyDescent="0.15">
      <c r="A51" s="49"/>
      <c r="B51" s="151"/>
      <c r="C51" s="108"/>
      <c r="D51" s="124" t="s">
        <v>111</v>
      </c>
      <c r="E51" s="123"/>
      <c r="F51" s="47">
        <v>28253</v>
      </c>
      <c r="G51" s="32">
        <v>2</v>
      </c>
      <c r="H51" s="33">
        <f t="shared" si="2"/>
        <v>28255</v>
      </c>
      <c r="I51" s="47">
        <v>89109</v>
      </c>
      <c r="J51" s="47">
        <v>612</v>
      </c>
      <c r="K51" s="31">
        <v>823</v>
      </c>
      <c r="L51" s="33">
        <f t="shared" si="3"/>
        <v>117976</v>
      </c>
      <c r="M51" s="17"/>
      <c r="N51" s="116"/>
      <c r="O51" s="142"/>
      <c r="P51" s="124" t="s">
        <v>112</v>
      </c>
      <c r="Q51" s="123"/>
      <c r="R51" s="31">
        <v>11131</v>
      </c>
      <c r="S51" s="32">
        <v>4</v>
      </c>
      <c r="T51" s="33">
        <f t="shared" si="12"/>
        <v>11135</v>
      </c>
      <c r="U51" s="34">
        <v>39680</v>
      </c>
      <c r="V51" s="34">
        <v>235</v>
      </c>
      <c r="W51" s="31">
        <v>417</v>
      </c>
      <c r="X51" s="33">
        <f t="shared" ref="X51:X52" si="24">SUM(T51:V51)</f>
        <v>51050</v>
      </c>
    </row>
    <row r="52" spans="1:24" s="22" customFormat="1" ht="7.5" customHeight="1" x14ac:dyDescent="0.15">
      <c r="A52" s="49"/>
      <c r="B52" s="151"/>
      <c r="C52" s="108"/>
      <c r="D52" s="148" t="s">
        <v>10</v>
      </c>
      <c r="E52" s="149"/>
      <c r="F52" s="47">
        <f>SUM(F49:F51)</f>
        <v>188822</v>
      </c>
      <c r="G52" s="32">
        <f>SUM(G49:G51)</f>
        <v>23</v>
      </c>
      <c r="H52" s="33">
        <f t="shared" ref="H52:H98" si="25">SUM(F52:G52)</f>
        <v>188845</v>
      </c>
      <c r="I52" s="47">
        <f>SUM(I49:I51)</f>
        <v>529984</v>
      </c>
      <c r="J52" s="47">
        <f>SUM(J49:J51)</f>
        <v>3208</v>
      </c>
      <c r="K52" s="47">
        <f>SUM(K49:K51)</f>
        <v>4131</v>
      </c>
      <c r="L52" s="33">
        <f t="shared" ref="L52:L98" si="26">SUM(H52:J52)</f>
        <v>722037</v>
      </c>
      <c r="M52" s="17"/>
      <c r="N52" s="116"/>
      <c r="O52" s="143"/>
      <c r="P52" s="124" t="s">
        <v>10</v>
      </c>
      <c r="Q52" s="123"/>
      <c r="R52" s="31">
        <f>SUM(R50:R51)</f>
        <v>87077</v>
      </c>
      <c r="S52" s="32">
        <f>SUM(S50:S51)</f>
        <v>18</v>
      </c>
      <c r="T52" s="33">
        <f t="shared" si="12"/>
        <v>87095</v>
      </c>
      <c r="U52" s="34">
        <f t="shared" ref="U52:W52" si="27">SUM(U50:U51)</f>
        <v>270773</v>
      </c>
      <c r="V52" s="34">
        <f t="shared" si="27"/>
        <v>2165</v>
      </c>
      <c r="W52" s="31">
        <f t="shared" si="27"/>
        <v>3173</v>
      </c>
      <c r="X52" s="33">
        <f t="shared" si="24"/>
        <v>360033</v>
      </c>
    </row>
    <row r="53" spans="1:24" s="22" customFormat="1" ht="7.5" customHeight="1" x14ac:dyDescent="0.15">
      <c r="A53" s="49"/>
      <c r="B53" s="151"/>
      <c r="C53" s="130" t="s">
        <v>113</v>
      </c>
      <c r="D53" s="133" t="s">
        <v>114</v>
      </c>
      <c r="E53" s="87" t="s">
        <v>115</v>
      </c>
      <c r="F53" s="31">
        <v>63525</v>
      </c>
      <c r="G53" s="32">
        <v>13</v>
      </c>
      <c r="H53" s="33">
        <f t="shared" si="25"/>
        <v>63538</v>
      </c>
      <c r="I53" s="34">
        <v>229477</v>
      </c>
      <c r="J53" s="34">
        <v>1706</v>
      </c>
      <c r="K53" s="31">
        <v>6753</v>
      </c>
      <c r="L53" s="33">
        <f t="shared" si="26"/>
        <v>294721</v>
      </c>
      <c r="M53" s="17"/>
      <c r="N53" s="116"/>
      <c r="O53" s="121" t="s">
        <v>116</v>
      </c>
      <c r="P53" s="122"/>
      <c r="Q53" s="123"/>
      <c r="R53" s="31">
        <v>117892</v>
      </c>
      <c r="S53" s="32">
        <v>19</v>
      </c>
      <c r="T53" s="33">
        <f t="shared" si="12"/>
        <v>117911</v>
      </c>
      <c r="U53" s="34">
        <v>278242</v>
      </c>
      <c r="V53" s="34">
        <v>2548</v>
      </c>
      <c r="W53" s="31">
        <v>2028</v>
      </c>
      <c r="X53" s="33">
        <f t="shared" si="1"/>
        <v>398701</v>
      </c>
    </row>
    <row r="54" spans="1:24" s="22" customFormat="1" ht="7.5" customHeight="1" x14ac:dyDescent="0.15">
      <c r="A54" s="49"/>
      <c r="B54" s="151"/>
      <c r="C54" s="131"/>
      <c r="D54" s="133"/>
      <c r="E54" s="87" t="s">
        <v>117</v>
      </c>
      <c r="F54" s="31">
        <v>18281</v>
      </c>
      <c r="G54" s="32">
        <v>3</v>
      </c>
      <c r="H54" s="33">
        <f t="shared" si="25"/>
        <v>18284</v>
      </c>
      <c r="I54" s="34">
        <v>51695</v>
      </c>
      <c r="J54" s="34">
        <v>583</v>
      </c>
      <c r="K54" s="31">
        <v>2750</v>
      </c>
      <c r="L54" s="33">
        <f t="shared" si="26"/>
        <v>70562</v>
      </c>
      <c r="M54" s="17"/>
      <c r="N54" s="116"/>
      <c r="O54" s="130" t="s">
        <v>118</v>
      </c>
      <c r="P54" s="124" t="s">
        <v>119</v>
      </c>
      <c r="Q54" s="123"/>
      <c r="R54" s="31">
        <v>172204</v>
      </c>
      <c r="S54" s="32">
        <v>41</v>
      </c>
      <c r="T54" s="33">
        <f t="shared" si="12"/>
        <v>172245</v>
      </c>
      <c r="U54" s="34">
        <v>455553</v>
      </c>
      <c r="V54" s="34">
        <v>4164</v>
      </c>
      <c r="W54" s="31">
        <v>10717</v>
      </c>
      <c r="X54" s="33">
        <f t="shared" si="1"/>
        <v>631962</v>
      </c>
    </row>
    <row r="55" spans="1:24" s="22" customFormat="1" ht="7.5" customHeight="1" x14ac:dyDescent="0.15">
      <c r="A55" s="49"/>
      <c r="B55" s="151"/>
      <c r="C55" s="131"/>
      <c r="D55" s="133"/>
      <c r="E55" s="87" t="s">
        <v>10</v>
      </c>
      <c r="F55" s="47">
        <f>SUM(F53:F54)</f>
        <v>81806</v>
      </c>
      <c r="G55" s="32">
        <f>SUM(G53:G54)</f>
        <v>16</v>
      </c>
      <c r="H55" s="33">
        <f t="shared" si="25"/>
        <v>81822</v>
      </c>
      <c r="I55" s="47">
        <f>SUM(I53:I54)</f>
        <v>281172</v>
      </c>
      <c r="J55" s="47">
        <f>SUM(J53:J54)</f>
        <v>2289</v>
      </c>
      <c r="K55" s="47">
        <f>SUM(K53:K54)</f>
        <v>9503</v>
      </c>
      <c r="L55" s="33">
        <f t="shared" si="26"/>
        <v>365283</v>
      </c>
      <c r="M55" s="17"/>
      <c r="N55" s="116"/>
      <c r="O55" s="132"/>
      <c r="P55" s="124" t="s">
        <v>120</v>
      </c>
      <c r="Q55" s="123"/>
      <c r="R55" s="31">
        <v>123119</v>
      </c>
      <c r="S55" s="32">
        <v>33</v>
      </c>
      <c r="T55" s="33">
        <f t="shared" si="12"/>
        <v>123152</v>
      </c>
      <c r="U55" s="34">
        <v>356624</v>
      </c>
      <c r="V55" s="34">
        <v>2496</v>
      </c>
      <c r="W55" s="31">
        <v>2865</v>
      </c>
      <c r="X55" s="33">
        <f t="shared" si="1"/>
        <v>482272</v>
      </c>
    </row>
    <row r="56" spans="1:24" s="22" customFormat="1" ht="7.5" customHeight="1" x14ac:dyDescent="0.15">
      <c r="A56" s="49"/>
      <c r="B56" s="151"/>
      <c r="C56" s="131"/>
      <c r="D56" s="109" t="s">
        <v>121</v>
      </c>
      <c r="E56" s="87" t="s">
        <v>121</v>
      </c>
      <c r="F56" s="31">
        <v>44783</v>
      </c>
      <c r="G56" s="32">
        <v>8</v>
      </c>
      <c r="H56" s="33">
        <f t="shared" si="25"/>
        <v>44791</v>
      </c>
      <c r="I56" s="34">
        <v>166513</v>
      </c>
      <c r="J56" s="34">
        <v>1168</v>
      </c>
      <c r="K56" s="31">
        <v>4337</v>
      </c>
      <c r="L56" s="33">
        <f t="shared" si="26"/>
        <v>212472</v>
      </c>
      <c r="M56" s="17"/>
      <c r="N56" s="117"/>
      <c r="O56" s="112" t="s">
        <v>37</v>
      </c>
      <c r="P56" s="113"/>
      <c r="Q56" s="114"/>
      <c r="R56" s="41">
        <f>SUM(R43:R46,R52:R55,R49)</f>
        <v>1100579</v>
      </c>
      <c r="S56" s="42">
        <f>SUM(S43:S46,S52:S55,S49)</f>
        <v>213</v>
      </c>
      <c r="T56" s="43">
        <f t="shared" si="12"/>
        <v>1100792</v>
      </c>
      <c r="U56" s="41">
        <f t="shared" ref="U56:W56" si="28">SUM(U43:U46,U52:U55,U49)</f>
        <v>2956922</v>
      </c>
      <c r="V56" s="41">
        <f t="shared" si="28"/>
        <v>27896</v>
      </c>
      <c r="W56" s="41">
        <f t="shared" si="28"/>
        <v>59943</v>
      </c>
      <c r="X56" s="43">
        <f t="shared" si="1"/>
        <v>4085610</v>
      </c>
    </row>
    <row r="57" spans="1:24" s="22" customFormat="1" ht="7.5" customHeight="1" x14ac:dyDescent="0.15">
      <c r="A57" s="49"/>
      <c r="B57" s="151"/>
      <c r="C57" s="131"/>
      <c r="D57" s="110"/>
      <c r="E57" s="87" t="s">
        <v>122</v>
      </c>
      <c r="F57" s="31">
        <v>11376</v>
      </c>
      <c r="G57" s="32">
        <v>3</v>
      </c>
      <c r="H57" s="33">
        <f t="shared" si="25"/>
        <v>11379</v>
      </c>
      <c r="I57" s="34">
        <v>40225</v>
      </c>
      <c r="J57" s="34">
        <v>408</v>
      </c>
      <c r="K57" s="31">
        <v>1737</v>
      </c>
      <c r="L57" s="33">
        <f t="shared" si="26"/>
        <v>52012</v>
      </c>
      <c r="M57" s="17"/>
      <c r="N57" s="115" t="s">
        <v>123</v>
      </c>
      <c r="O57" s="118" t="s">
        <v>124</v>
      </c>
      <c r="P57" s="119"/>
      <c r="Q57" s="120"/>
      <c r="R57" s="31">
        <v>74802</v>
      </c>
      <c r="S57" s="32">
        <v>4</v>
      </c>
      <c r="T57" s="33">
        <f t="shared" si="12"/>
        <v>74806</v>
      </c>
      <c r="U57" s="34">
        <v>167634</v>
      </c>
      <c r="V57" s="34">
        <v>964</v>
      </c>
      <c r="W57" s="31">
        <v>1187</v>
      </c>
      <c r="X57" s="33">
        <f t="shared" si="1"/>
        <v>243404</v>
      </c>
    </row>
    <row r="58" spans="1:24" s="22" customFormat="1" ht="7.5" customHeight="1" x14ac:dyDescent="0.15">
      <c r="A58" s="49"/>
      <c r="B58" s="151"/>
      <c r="C58" s="131"/>
      <c r="D58" s="111"/>
      <c r="E58" s="87" t="s">
        <v>10</v>
      </c>
      <c r="F58" s="47">
        <f>SUM(F56:F57)</f>
        <v>56159</v>
      </c>
      <c r="G58" s="32">
        <f>SUM(G56:G57)</f>
        <v>11</v>
      </c>
      <c r="H58" s="33">
        <f t="shared" si="25"/>
        <v>56170</v>
      </c>
      <c r="I58" s="47">
        <f>SUM(I56:I57)</f>
        <v>206738</v>
      </c>
      <c r="J58" s="47">
        <f>SUM(J56:J57)</f>
        <v>1576</v>
      </c>
      <c r="K58" s="47">
        <f>SUM(K56:K57)</f>
        <v>6074</v>
      </c>
      <c r="L58" s="33">
        <f t="shared" si="26"/>
        <v>264484</v>
      </c>
      <c r="M58" s="17"/>
      <c r="N58" s="116"/>
      <c r="O58" s="144" t="s">
        <v>125</v>
      </c>
      <c r="P58" s="124" t="s">
        <v>126</v>
      </c>
      <c r="Q58" s="123"/>
      <c r="R58" s="31">
        <v>64802</v>
      </c>
      <c r="S58" s="32">
        <v>3</v>
      </c>
      <c r="T58" s="33">
        <f t="shared" si="12"/>
        <v>64805</v>
      </c>
      <c r="U58" s="34">
        <v>141112</v>
      </c>
      <c r="V58" s="34">
        <v>1139</v>
      </c>
      <c r="W58" s="31">
        <v>1140</v>
      </c>
      <c r="X58" s="33">
        <f t="shared" si="1"/>
        <v>207056</v>
      </c>
    </row>
    <row r="59" spans="1:24" ht="7.5" customHeight="1" x14ac:dyDescent="0.15">
      <c r="A59" s="49"/>
      <c r="B59" s="151"/>
      <c r="C59" s="131"/>
      <c r="D59" s="133" t="s">
        <v>127</v>
      </c>
      <c r="E59" s="87" t="s">
        <v>128</v>
      </c>
      <c r="F59" s="31">
        <v>56413</v>
      </c>
      <c r="G59" s="32">
        <v>18</v>
      </c>
      <c r="H59" s="33">
        <f t="shared" si="25"/>
        <v>56431</v>
      </c>
      <c r="I59" s="34">
        <v>197516</v>
      </c>
      <c r="J59" s="34">
        <v>1233</v>
      </c>
      <c r="K59" s="31">
        <v>5569</v>
      </c>
      <c r="L59" s="33">
        <f t="shared" si="26"/>
        <v>255180</v>
      </c>
      <c r="M59" s="17"/>
      <c r="N59" s="116"/>
      <c r="O59" s="131"/>
      <c r="P59" s="124" t="s">
        <v>129</v>
      </c>
      <c r="Q59" s="123"/>
      <c r="R59" s="38">
        <v>24032</v>
      </c>
      <c r="S59" s="39">
        <v>0</v>
      </c>
      <c r="T59" s="33">
        <f>SUM(R59:S59)</f>
        <v>24032</v>
      </c>
      <c r="U59" s="40">
        <v>60923</v>
      </c>
      <c r="V59" s="40">
        <v>423</v>
      </c>
      <c r="W59" s="38">
        <v>366</v>
      </c>
      <c r="X59" s="46">
        <f>SUM(T59:V59)</f>
        <v>85378</v>
      </c>
    </row>
    <row r="60" spans="1:24" ht="7.5" customHeight="1" x14ac:dyDescent="0.15">
      <c r="A60" s="49"/>
      <c r="B60" s="151"/>
      <c r="C60" s="131"/>
      <c r="D60" s="133"/>
      <c r="E60" s="87" t="s">
        <v>130</v>
      </c>
      <c r="F60" s="31">
        <v>25684</v>
      </c>
      <c r="G60" s="32">
        <v>6</v>
      </c>
      <c r="H60" s="33">
        <f t="shared" si="25"/>
        <v>25690</v>
      </c>
      <c r="I60" s="34">
        <v>101091</v>
      </c>
      <c r="J60" s="34">
        <v>463</v>
      </c>
      <c r="K60" s="31">
        <v>1731</v>
      </c>
      <c r="L60" s="33">
        <f t="shared" si="26"/>
        <v>127244</v>
      </c>
      <c r="M60" s="17"/>
      <c r="N60" s="116"/>
      <c r="O60" s="132"/>
      <c r="P60" s="124" t="s">
        <v>10</v>
      </c>
      <c r="Q60" s="123"/>
      <c r="R60" s="38">
        <f>SUM(R58:R59)</f>
        <v>88834</v>
      </c>
      <c r="S60" s="39">
        <f>SUM(S58:S59)</f>
        <v>3</v>
      </c>
      <c r="T60" s="33">
        <f>SUM(R60:S60)</f>
        <v>88837</v>
      </c>
      <c r="U60" s="40">
        <f t="shared" ref="U60:W60" si="29">SUM(U58:U59)</f>
        <v>202035</v>
      </c>
      <c r="V60" s="40">
        <f t="shared" si="29"/>
        <v>1562</v>
      </c>
      <c r="W60" s="38">
        <f t="shared" si="29"/>
        <v>1506</v>
      </c>
      <c r="X60" s="46">
        <f>SUM(T60:V60)</f>
        <v>292434</v>
      </c>
    </row>
    <row r="61" spans="1:24" ht="7.5" customHeight="1" x14ac:dyDescent="0.15">
      <c r="A61" s="49"/>
      <c r="B61" s="151"/>
      <c r="C61" s="131"/>
      <c r="D61" s="133"/>
      <c r="E61" s="87" t="s">
        <v>10</v>
      </c>
      <c r="F61" s="47">
        <f>SUM(F59:F60)</f>
        <v>82097</v>
      </c>
      <c r="G61" s="32">
        <f>SUM(G59:G60)</f>
        <v>24</v>
      </c>
      <c r="H61" s="33">
        <f t="shared" si="25"/>
        <v>82121</v>
      </c>
      <c r="I61" s="31">
        <f>SUM(I59:I60)</f>
        <v>298607</v>
      </c>
      <c r="J61" s="31">
        <f>SUM(J59:J60)</f>
        <v>1696</v>
      </c>
      <c r="K61" s="31">
        <f>SUM(K59:K60)</f>
        <v>7300</v>
      </c>
      <c r="L61" s="33">
        <f t="shared" si="26"/>
        <v>382424</v>
      </c>
      <c r="M61" s="17"/>
      <c r="N61" s="116"/>
      <c r="O61" s="130" t="s">
        <v>131</v>
      </c>
      <c r="P61" s="124" t="s">
        <v>132</v>
      </c>
      <c r="Q61" s="123"/>
      <c r="R61" s="38">
        <v>138126</v>
      </c>
      <c r="S61" s="39">
        <v>33</v>
      </c>
      <c r="T61" s="33">
        <f>SUM(R61:S61)</f>
        <v>138159</v>
      </c>
      <c r="U61" s="40">
        <v>346036</v>
      </c>
      <c r="V61" s="40">
        <v>2410</v>
      </c>
      <c r="W61" s="38">
        <v>3610</v>
      </c>
      <c r="X61" s="46">
        <f>SUM(T61:V61)</f>
        <v>486605</v>
      </c>
    </row>
    <row r="62" spans="1:24" ht="7.5" customHeight="1" x14ac:dyDescent="0.15">
      <c r="A62" s="49"/>
      <c r="B62" s="151"/>
      <c r="C62" s="132"/>
      <c r="D62" s="125" t="s">
        <v>133</v>
      </c>
      <c r="E62" s="126"/>
      <c r="F62" s="31">
        <v>100293</v>
      </c>
      <c r="G62" s="32">
        <v>16</v>
      </c>
      <c r="H62" s="33">
        <f t="shared" si="25"/>
        <v>100309</v>
      </c>
      <c r="I62" s="34">
        <v>310642</v>
      </c>
      <c r="J62" s="34">
        <v>1594</v>
      </c>
      <c r="K62" s="31">
        <v>2906</v>
      </c>
      <c r="L62" s="33">
        <f t="shared" si="26"/>
        <v>412545</v>
      </c>
      <c r="M62" s="17"/>
      <c r="N62" s="116"/>
      <c r="O62" s="131"/>
      <c r="P62" s="124" t="s">
        <v>134</v>
      </c>
      <c r="Q62" s="123"/>
      <c r="R62" s="38">
        <v>57572</v>
      </c>
      <c r="S62" s="39">
        <v>12</v>
      </c>
      <c r="T62" s="33">
        <f>SUM(R62:S62)</f>
        <v>57584</v>
      </c>
      <c r="U62" s="40">
        <v>189324</v>
      </c>
      <c r="V62" s="40">
        <v>904</v>
      </c>
      <c r="W62" s="38">
        <v>1363</v>
      </c>
      <c r="X62" s="46">
        <f>SUM(T62:V62)</f>
        <v>247812</v>
      </c>
    </row>
    <row r="63" spans="1:24" ht="7.5" customHeight="1" x14ac:dyDescent="0.15">
      <c r="A63" s="49"/>
      <c r="B63" s="151"/>
      <c r="C63" s="130" t="s">
        <v>135</v>
      </c>
      <c r="D63" s="136" t="s">
        <v>136</v>
      </c>
      <c r="E63" s="86" t="s">
        <v>137</v>
      </c>
      <c r="F63" s="31">
        <v>97727</v>
      </c>
      <c r="G63" s="32">
        <v>15</v>
      </c>
      <c r="H63" s="33">
        <f t="shared" si="25"/>
        <v>97742</v>
      </c>
      <c r="I63" s="34">
        <v>277868</v>
      </c>
      <c r="J63" s="34">
        <v>1630</v>
      </c>
      <c r="K63" s="31">
        <v>5388</v>
      </c>
      <c r="L63" s="33">
        <f t="shared" si="26"/>
        <v>377240</v>
      </c>
      <c r="M63" s="17"/>
      <c r="N63" s="116"/>
      <c r="O63" s="132"/>
      <c r="P63" s="124" t="s">
        <v>10</v>
      </c>
      <c r="Q63" s="123"/>
      <c r="R63" s="31">
        <f>SUM(R61:R62)</f>
        <v>195698</v>
      </c>
      <c r="S63" s="32">
        <f>SUM(S61:S62)</f>
        <v>45</v>
      </c>
      <c r="T63" s="33">
        <f t="shared" si="12"/>
        <v>195743</v>
      </c>
      <c r="U63" s="34">
        <f t="shared" ref="U63:W63" si="30">SUM(U61:U62)</f>
        <v>535360</v>
      </c>
      <c r="V63" s="34">
        <f t="shared" si="30"/>
        <v>3314</v>
      </c>
      <c r="W63" s="31">
        <f t="shared" si="30"/>
        <v>4973</v>
      </c>
      <c r="X63" s="33">
        <f t="shared" si="1"/>
        <v>734417</v>
      </c>
    </row>
    <row r="64" spans="1:24" ht="7.5" customHeight="1" x14ac:dyDescent="0.15">
      <c r="A64" s="49"/>
      <c r="B64" s="151"/>
      <c r="C64" s="131"/>
      <c r="D64" s="137"/>
      <c r="E64" s="86" t="s">
        <v>138</v>
      </c>
      <c r="F64" s="31">
        <v>32668</v>
      </c>
      <c r="G64" s="32">
        <v>1</v>
      </c>
      <c r="H64" s="33">
        <f t="shared" si="25"/>
        <v>32669</v>
      </c>
      <c r="I64" s="34">
        <v>70096</v>
      </c>
      <c r="J64" s="34">
        <v>391</v>
      </c>
      <c r="K64" s="31">
        <v>1138</v>
      </c>
      <c r="L64" s="33">
        <f t="shared" si="26"/>
        <v>103156</v>
      </c>
      <c r="M64" s="17"/>
      <c r="N64" s="116"/>
      <c r="O64" s="130" t="s">
        <v>139</v>
      </c>
      <c r="P64" s="124" t="s">
        <v>123</v>
      </c>
      <c r="Q64" s="123"/>
      <c r="R64" s="31">
        <v>126522</v>
      </c>
      <c r="S64" s="32">
        <v>20</v>
      </c>
      <c r="T64" s="33">
        <f t="shared" si="12"/>
        <v>126542</v>
      </c>
      <c r="U64" s="34">
        <v>403237</v>
      </c>
      <c r="V64" s="34">
        <v>2401</v>
      </c>
      <c r="W64" s="31">
        <v>5995</v>
      </c>
      <c r="X64" s="46">
        <f t="shared" si="1"/>
        <v>532180</v>
      </c>
    </row>
    <row r="65" spans="1:24" ht="7.5" customHeight="1" x14ac:dyDescent="0.15">
      <c r="A65" s="49"/>
      <c r="B65" s="151"/>
      <c r="C65" s="131"/>
      <c r="D65" s="137"/>
      <c r="E65" s="87" t="s">
        <v>10</v>
      </c>
      <c r="F65" s="47">
        <f>SUM(F63:F64)</f>
        <v>130395</v>
      </c>
      <c r="G65" s="32">
        <f>SUM(G63:G64)</f>
        <v>16</v>
      </c>
      <c r="H65" s="33">
        <f t="shared" si="25"/>
        <v>130411</v>
      </c>
      <c r="I65" s="31">
        <f>SUM(I63:I64)</f>
        <v>347964</v>
      </c>
      <c r="J65" s="31">
        <f>SUM(J63:J64)</f>
        <v>2021</v>
      </c>
      <c r="K65" s="31">
        <f>SUM(K63:K64)</f>
        <v>6526</v>
      </c>
      <c r="L65" s="33">
        <f t="shared" si="26"/>
        <v>480396</v>
      </c>
      <c r="M65" s="17"/>
      <c r="N65" s="116"/>
      <c r="O65" s="132"/>
      <c r="P65" s="124" t="s">
        <v>140</v>
      </c>
      <c r="Q65" s="123"/>
      <c r="R65" s="31">
        <v>76009</v>
      </c>
      <c r="S65" s="32">
        <v>13</v>
      </c>
      <c r="T65" s="33">
        <f t="shared" si="12"/>
        <v>76022</v>
      </c>
      <c r="U65" s="34">
        <v>228948</v>
      </c>
      <c r="V65" s="34">
        <v>1225</v>
      </c>
      <c r="W65" s="31">
        <v>1825</v>
      </c>
      <c r="X65" s="33">
        <f t="shared" si="1"/>
        <v>306195</v>
      </c>
    </row>
    <row r="66" spans="1:24" ht="7.5" customHeight="1" x14ac:dyDescent="0.15">
      <c r="A66" s="49"/>
      <c r="B66" s="151"/>
      <c r="C66" s="131"/>
      <c r="D66" s="136" t="s">
        <v>141</v>
      </c>
      <c r="E66" s="87" t="s">
        <v>142</v>
      </c>
      <c r="F66" s="31">
        <v>24059</v>
      </c>
      <c r="G66" s="32">
        <v>2</v>
      </c>
      <c r="H66" s="33">
        <f t="shared" ref="H66:H72" si="31">SUM(F66:G66)</f>
        <v>24061</v>
      </c>
      <c r="I66" s="34">
        <v>86435</v>
      </c>
      <c r="J66" s="34">
        <v>528</v>
      </c>
      <c r="K66" s="31">
        <v>2293</v>
      </c>
      <c r="L66" s="33">
        <f t="shared" ref="L66:L72" si="32">SUM(H66:J66)</f>
        <v>111024</v>
      </c>
      <c r="M66" s="17"/>
      <c r="N66" s="116"/>
      <c r="O66" s="130" t="s">
        <v>143</v>
      </c>
      <c r="P66" s="124" t="s">
        <v>144</v>
      </c>
      <c r="Q66" s="123"/>
      <c r="R66" s="31">
        <v>107615</v>
      </c>
      <c r="S66" s="32">
        <v>12</v>
      </c>
      <c r="T66" s="33">
        <f t="shared" si="12"/>
        <v>107627</v>
      </c>
      <c r="U66" s="34">
        <v>300099</v>
      </c>
      <c r="V66" s="34">
        <v>1642</v>
      </c>
      <c r="W66" s="31">
        <v>2032</v>
      </c>
      <c r="X66" s="33">
        <f t="shared" si="1"/>
        <v>409368</v>
      </c>
    </row>
    <row r="67" spans="1:24" ht="7.5" customHeight="1" x14ac:dyDescent="0.15">
      <c r="A67" s="49"/>
      <c r="B67" s="151"/>
      <c r="C67" s="131"/>
      <c r="D67" s="142"/>
      <c r="E67" s="87" t="s">
        <v>145</v>
      </c>
      <c r="F67" s="31">
        <v>10167</v>
      </c>
      <c r="G67" s="32">
        <v>1</v>
      </c>
      <c r="H67" s="33">
        <f t="shared" si="31"/>
        <v>10168</v>
      </c>
      <c r="I67" s="34">
        <v>26337</v>
      </c>
      <c r="J67" s="34">
        <v>234</v>
      </c>
      <c r="K67" s="31">
        <v>1693</v>
      </c>
      <c r="L67" s="33">
        <f t="shared" si="32"/>
        <v>36739</v>
      </c>
      <c r="M67" s="17"/>
      <c r="N67" s="116"/>
      <c r="O67" s="131"/>
      <c r="P67" s="124" t="s">
        <v>146</v>
      </c>
      <c r="Q67" s="123"/>
      <c r="R67" s="38">
        <v>20501</v>
      </c>
      <c r="S67" s="39">
        <v>0</v>
      </c>
      <c r="T67" s="33">
        <f t="shared" si="12"/>
        <v>20501</v>
      </c>
      <c r="U67" s="40">
        <v>66821</v>
      </c>
      <c r="V67" s="40">
        <v>369</v>
      </c>
      <c r="W67" s="38">
        <v>559</v>
      </c>
      <c r="X67" s="33">
        <f t="shared" si="1"/>
        <v>87691</v>
      </c>
    </row>
    <row r="68" spans="1:24" ht="7.5" customHeight="1" x14ac:dyDescent="0.15">
      <c r="A68" s="49"/>
      <c r="B68" s="151"/>
      <c r="C68" s="131"/>
      <c r="D68" s="142"/>
      <c r="E68" s="87" t="s">
        <v>147</v>
      </c>
      <c r="F68" s="31">
        <v>15136</v>
      </c>
      <c r="G68" s="32">
        <v>0</v>
      </c>
      <c r="H68" s="33">
        <f t="shared" si="31"/>
        <v>15136</v>
      </c>
      <c r="I68" s="34">
        <v>51213</v>
      </c>
      <c r="J68" s="34">
        <v>461</v>
      </c>
      <c r="K68" s="31">
        <v>2184</v>
      </c>
      <c r="L68" s="33">
        <f t="shared" si="32"/>
        <v>66810</v>
      </c>
      <c r="M68" s="17"/>
      <c r="N68" s="116"/>
      <c r="O68" s="132"/>
      <c r="P68" s="124" t="s">
        <v>10</v>
      </c>
      <c r="Q68" s="123"/>
      <c r="R68" s="31">
        <f>SUM(R66:R67)</f>
        <v>128116</v>
      </c>
      <c r="S68" s="32">
        <f>SUM(S66:S67)</f>
        <v>12</v>
      </c>
      <c r="T68" s="33">
        <f t="shared" si="12"/>
        <v>128128</v>
      </c>
      <c r="U68" s="34">
        <f>SUM(U66:U67)</f>
        <v>366920</v>
      </c>
      <c r="V68" s="34">
        <f>SUM(V66:V67)</f>
        <v>2011</v>
      </c>
      <c r="W68" s="31">
        <f>SUM(W66:W67)</f>
        <v>2591</v>
      </c>
      <c r="X68" s="33">
        <f t="shared" si="1"/>
        <v>497059</v>
      </c>
    </row>
    <row r="69" spans="1:24" ht="7.5" customHeight="1" x14ac:dyDescent="0.15">
      <c r="A69" s="49"/>
      <c r="B69" s="151"/>
      <c r="C69" s="131"/>
      <c r="D69" s="143"/>
      <c r="E69" s="87" t="s">
        <v>10</v>
      </c>
      <c r="F69" s="47">
        <f>SUM(F66:F68)</f>
        <v>49362</v>
      </c>
      <c r="G69" s="32">
        <f>SUM(G66:G68)</f>
        <v>3</v>
      </c>
      <c r="H69" s="33">
        <f t="shared" si="31"/>
        <v>49365</v>
      </c>
      <c r="I69" s="31">
        <f t="shared" ref="I69:K69" si="33">SUM(I66:I68)</f>
        <v>163985</v>
      </c>
      <c r="J69" s="31">
        <f t="shared" si="33"/>
        <v>1223</v>
      </c>
      <c r="K69" s="31">
        <f t="shared" si="33"/>
        <v>6170</v>
      </c>
      <c r="L69" s="33">
        <f t="shared" si="32"/>
        <v>214573</v>
      </c>
      <c r="M69" s="17"/>
      <c r="N69" s="117"/>
      <c r="O69" s="112" t="s">
        <v>37</v>
      </c>
      <c r="P69" s="113"/>
      <c r="Q69" s="114"/>
      <c r="R69" s="41">
        <f>SUM(R57,R63:R65,R68,R60)</f>
        <v>689981</v>
      </c>
      <c r="S69" s="42">
        <f>SUM(S57,S63:S65,S68,S60)</f>
        <v>97</v>
      </c>
      <c r="T69" s="43">
        <f t="shared" si="12"/>
        <v>690078</v>
      </c>
      <c r="U69" s="41">
        <f t="shared" ref="U69:W69" si="34">SUM(U57,U63:U65,U68,U60)</f>
        <v>1904134</v>
      </c>
      <c r="V69" s="41">
        <f t="shared" si="34"/>
        <v>11477</v>
      </c>
      <c r="W69" s="41">
        <f t="shared" si="34"/>
        <v>18077</v>
      </c>
      <c r="X69" s="43">
        <f t="shared" si="1"/>
        <v>2605689</v>
      </c>
    </row>
    <row r="70" spans="1:24" ht="7.5" customHeight="1" x14ac:dyDescent="0.15">
      <c r="A70" s="49"/>
      <c r="B70" s="151"/>
      <c r="C70" s="131"/>
      <c r="D70" s="109" t="s">
        <v>148</v>
      </c>
      <c r="E70" s="87" t="s">
        <v>235</v>
      </c>
      <c r="F70" s="31">
        <v>77405</v>
      </c>
      <c r="G70" s="32">
        <v>7</v>
      </c>
      <c r="H70" s="33">
        <f t="shared" si="31"/>
        <v>77412</v>
      </c>
      <c r="I70" s="34">
        <v>177760</v>
      </c>
      <c r="J70" s="34">
        <v>1007</v>
      </c>
      <c r="K70" s="31">
        <v>1470</v>
      </c>
      <c r="L70" s="33">
        <f t="shared" si="32"/>
        <v>256179</v>
      </c>
      <c r="M70" s="17"/>
      <c r="N70" s="115" t="s">
        <v>150</v>
      </c>
      <c r="O70" s="118" t="s">
        <v>151</v>
      </c>
      <c r="P70" s="119"/>
      <c r="Q70" s="120"/>
      <c r="R70" s="38">
        <v>90040</v>
      </c>
      <c r="S70" s="39">
        <v>12</v>
      </c>
      <c r="T70" s="46">
        <f t="shared" si="12"/>
        <v>90052</v>
      </c>
      <c r="U70" s="40">
        <v>211384</v>
      </c>
      <c r="V70" s="40">
        <v>1129</v>
      </c>
      <c r="W70" s="38">
        <v>1837</v>
      </c>
      <c r="X70" s="46">
        <f t="shared" si="1"/>
        <v>302565</v>
      </c>
    </row>
    <row r="71" spans="1:24" ht="7.5" customHeight="1" x14ac:dyDescent="0.15">
      <c r="A71" s="49"/>
      <c r="B71" s="151"/>
      <c r="C71" s="131"/>
      <c r="D71" s="110"/>
      <c r="E71" s="87" t="s">
        <v>152</v>
      </c>
      <c r="F71" s="31">
        <v>20157</v>
      </c>
      <c r="G71" s="32">
        <v>0</v>
      </c>
      <c r="H71" s="33">
        <f t="shared" si="31"/>
        <v>20157</v>
      </c>
      <c r="I71" s="34">
        <v>58722</v>
      </c>
      <c r="J71" s="34">
        <v>321</v>
      </c>
      <c r="K71" s="31">
        <v>745</v>
      </c>
      <c r="L71" s="33">
        <f t="shared" si="32"/>
        <v>79200</v>
      </c>
      <c r="M71" s="11"/>
      <c r="N71" s="116"/>
      <c r="O71" s="144" t="s">
        <v>153</v>
      </c>
      <c r="P71" s="124" t="s">
        <v>154</v>
      </c>
      <c r="Q71" s="123"/>
      <c r="R71" s="31">
        <v>70771</v>
      </c>
      <c r="S71" s="32">
        <v>16</v>
      </c>
      <c r="T71" s="33">
        <f t="shared" si="12"/>
        <v>70787</v>
      </c>
      <c r="U71" s="34">
        <v>173819</v>
      </c>
      <c r="V71" s="34">
        <v>1113</v>
      </c>
      <c r="W71" s="31">
        <v>1423</v>
      </c>
      <c r="X71" s="33">
        <f t="shared" si="1"/>
        <v>245719</v>
      </c>
    </row>
    <row r="72" spans="1:24" ht="7.5" customHeight="1" x14ac:dyDescent="0.15">
      <c r="A72" s="49"/>
      <c r="B72" s="151"/>
      <c r="C72" s="131"/>
      <c r="D72" s="111"/>
      <c r="E72" s="87" t="s">
        <v>10</v>
      </c>
      <c r="F72" s="47">
        <f>SUM(F70:F71)</f>
        <v>97562</v>
      </c>
      <c r="G72" s="32">
        <f>SUM(G70:G71)</f>
        <v>7</v>
      </c>
      <c r="H72" s="33">
        <f t="shared" si="31"/>
        <v>97569</v>
      </c>
      <c r="I72" s="31">
        <f>SUM(I70:I71)</f>
        <v>236482</v>
      </c>
      <c r="J72" s="31">
        <f>SUM(J70:J71)</f>
        <v>1328</v>
      </c>
      <c r="K72" s="31">
        <f>SUM(K70:K71)</f>
        <v>2215</v>
      </c>
      <c r="L72" s="33">
        <f t="shared" si="32"/>
        <v>335379</v>
      </c>
      <c r="M72" s="11"/>
      <c r="N72" s="116"/>
      <c r="O72" s="131"/>
      <c r="P72" s="124" t="s">
        <v>155</v>
      </c>
      <c r="Q72" s="123"/>
      <c r="R72" s="38">
        <v>29670</v>
      </c>
      <c r="S72" s="39">
        <v>9</v>
      </c>
      <c r="T72" s="33">
        <f t="shared" si="12"/>
        <v>29679</v>
      </c>
      <c r="U72" s="40">
        <v>106322</v>
      </c>
      <c r="V72" s="40">
        <v>686</v>
      </c>
      <c r="W72" s="38">
        <v>1336</v>
      </c>
      <c r="X72" s="46">
        <f t="shared" ref="X72:X73" si="35">SUM(T72:V72)</f>
        <v>136687</v>
      </c>
    </row>
    <row r="73" spans="1:24" ht="7.5" customHeight="1" x14ac:dyDescent="0.15">
      <c r="A73" s="49"/>
      <c r="B73" s="151"/>
      <c r="C73" s="131"/>
      <c r="D73" s="136" t="s">
        <v>156</v>
      </c>
      <c r="E73" s="87" t="s">
        <v>156</v>
      </c>
      <c r="F73" s="31">
        <v>14068</v>
      </c>
      <c r="G73" s="32">
        <v>2</v>
      </c>
      <c r="H73" s="33">
        <f t="shared" si="25"/>
        <v>14070</v>
      </c>
      <c r="I73" s="34">
        <v>53542</v>
      </c>
      <c r="J73" s="34">
        <v>324</v>
      </c>
      <c r="K73" s="31">
        <v>1068</v>
      </c>
      <c r="L73" s="33">
        <f t="shared" si="26"/>
        <v>67936</v>
      </c>
      <c r="M73" s="11"/>
      <c r="N73" s="116"/>
      <c r="O73" s="132"/>
      <c r="P73" s="124" t="s">
        <v>10</v>
      </c>
      <c r="Q73" s="123"/>
      <c r="R73" s="38">
        <f>SUM(R71:R72)</f>
        <v>100441</v>
      </c>
      <c r="S73" s="39">
        <f>SUM(S71:S72)</f>
        <v>25</v>
      </c>
      <c r="T73" s="33">
        <f t="shared" si="12"/>
        <v>100466</v>
      </c>
      <c r="U73" s="40">
        <f t="shared" ref="U73:W73" si="36">SUM(U71:U72)</f>
        <v>280141</v>
      </c>
      <c r="V73" s="40">
        <f t="shared" si="36"/>
        <v>1799</v>
      </c>
      <c r="W73" s="38">
        <f t="shared" si="36"/>
        <v>2759</v>
      </c>
      <c r="X73" s="46">
        <f t="shared" si="35"/>
        <v>382406</v>
      </c>
    </row>
    <row r="74" spans="1:24" ht="7.5" customHeight="1" x14ac:dyDescent="0.15">
      <c r="A74" s="49"/>
      <c r="B74" s="151"/>
      <c r="C74" s="131"/>
      <c r="D74" s="142"/>
      <c r="E74" s="87" t="s">
        <v>157</v>
      </c>
      <c r="F74" s="31">
        <v>17695</v>
      </c>
      <c r="G74" s="32">
        <v>1</v>
      </c>
      <c r="H74" s="33">
        <f t="shared" si="25"/>
        <v>17696</v>
      </c>
      <c r="I74" s="34">
        <v>65012</v>
      </c>
      <c r="J74" s="34">
        <v>449</v>
      </c>
      <c r="K74" s="31">
        <v>1868</v>
      </c>
      <c r="L74" s="33">
        <f t="shared" si="26"/>
        <v>83157</v>
      </c>
      <c r="M74" s="11"/>
      <c r="N74" s="116"/>
      <c r="O74" s="121" t="s">
        <v>158</v>
      </c>
      <c r="P74" s="122"/>
      <c r="Q74" s="123"/>
      <c r="R74" s="31">
        <v>150492</v>
      </c>
      <c r="S74" s="32">
        <v>27</v>
      </c>
      <c r="T74" s="33">
        <f t="shared" si="12"/>
        <v>150519</v>
      </c>
      <c r="U74" s="34">
        <v>369832</v>
      </c>
      <c r="V74" s="34">
        <v>2675</v>
      </c>
      <c r="W74" s="31">
        <v>3451</v>
      </c>
      <c r="X74" s="33">
        <f t="shared" si="1"/>
        <v>523026</v>
      </c>
    </row>
    <row r="75" spans="1:24" ht="7.5" customHeight="1" x14ac:dyDescent="0.15">
      <c r="A75" s="49"/>
      <c r="B75" s="151"/>
      <c r="C75" s="131"/>
      <c r="D75" s="142"/>
      <c r="E75" s="87" t="s">
        <v>159</v>
      </c>
      <c r="F75" s="52">
        <v>12951</v>
      </c>
      <c r="G75" s="53">
        <v>3</v>
      </c>
      <c r="H75" s="33">
        <f t="shared" si="25"/>
        <v>12954</v>
      </c>
      <c r="I75" s="55">
        <v>42579</v>
      </c>
      <c r="J75" s="55">
        <v>423</v>
      </c>
      <c r="K75" s="52">
        <v>1969</v>
      </c>
      <c r="L75" s="33">
        <f t="shared" si="26"/>
        <v>55956</v>
      </c>
      <c r="M75" s="11"/>
      <c r="N75" s="116"/>
      <c r="O75" s="121" t="s">
        <v>160</v>
      </c>
      <c r="P75" s="122"/>
      <c r="Q75" s="123"/>
      <c r="R75" s="31">
        <v>97602</v>
      </c>
      <c r="S75" s="32">
        <v>23</v>
      </c>
      <c r="T75" s="33">
        <f t="shared" si="12"/>
        <v>97625</v>
      </c>
      <c r="U75" s="34">
        <v>204402</v>
      </c>
      <c r="V75" s="34">
        <v>1218</v>
      </c>
      <c r="W75" s="31">
        <v>1708</v>
      </c>
      <c r="X75" s="33">
        <f t="shared" si="1"/>
        <v>303245</v>
      </c>
    </row>
    <row r="76" spans="1:24" ht="7.5" customHeight="1" x14ac:dyDescent="0.15">
      <c r="A76" s="49"/>
      <c r="B76" s="151"/>
      <c r="C76" s="132"/>
      <c r="D76" s="143"/>
      <c r="E76" s="87" t="s">
        <v>10</v>
      </c>
      <c r="F76" s="47">
        <f>SUM(F73:F75)</f>
        <v>44714</v>
      </c>
      <c r="G76" s="32">
        <f>SUM(G73:G75)</f>
        <v>6</v>
      </c>
      <c r="H76" s="33">
        <f t="shared" si="25"/>
        <v>44720</v>
      </c>
      <c r="I76" s="31">
        <f t="shared" ref="I76:K76" si="37">SUM(I73:I75)</f>
        <v>161133</v>
      </c>
      <c r="J76" s="31">
        <f t="shared" si="37"/>
        <v>1196</v>
      </c>
      <c r="K76" s="31">
        <f t="shared" si="37"/>
        <v>4905</v>
      </c>
      <c r="L76" s="33">
        <f t="shared" si="26"/>
        <v>207049</v>
      </c>
      <c r="M76" s="11"/>
      <c r="N76" s="117"/>
      <c r="O76" s="112" t="s">
        <v>37</v>
      </c>
      <c r="P76" s="113"/>
      <c r="Q76" s="114"/>
      <c r="R76" s="41">
        <f>SUM(R73:R75,R70)</f>
        <v>438575</v>
      </c>
      <c r="S76" s="44">
        <f>SUM(S73:S75,S70)</f>
        <v>87</v>
      </c>
      <c r="T76" s="43">
        <f t="shared" si="12"/>
        <v>438662</v>
      </c>
      <c r="U76" s="45">
        <f t="shared" ref="U76:W76" si="38">SUM(U73:U75,U70)</f>
        <v>1065759</v>
      </c>
      <c r="V76" s="45">
        <f t="shared" si="38"/>
        <v>6821</v>
      </c>
      <c r="W76" s="41">
        <f t="shared" si="38"/>
        <v>9755</v>
      </c>
      <c r="X76" s="43">
        <f t="shared" si="1"/>
        <v>1511242</v>
      </c>
    </row>
    <row r="77" spans="1:24" ht="7.5" customHeight="1" x14ac:dyDescent="0.15">
      <c r="A77" s="49"/>
      <c r="B77" s="151"/>
      <c r="C77" s="130" t="s">
        <v>161</v>
      </c>
      <c r="D77" s="133" t="s">
        <v>162</v>
      </c>
      <c r="E77" s="87" t="s">
        <v>163</v>
      </c>
      <c r="F77" s="52">
        <v>41701</v>
      </c>
      <c r="G77" s="53">
        <v>15</v>
      </c>
      <c r="H77" s="54">
        <f>SUM(F77:G77)</f>
        <v>41716</v>
      </c>
      <c r="I77" s="55">
        <v>40832</v>
      </c>
      <c r="J77" s="55">
        <v>1496</v>
      </c>
      <c r="K77" s="52">
        <v>7154</v>
      </c>
      <c r="L77" s="54">
        <f>SUM(H77:J77)</f>
        <v>84044</v>
      </c>
      <c r="M77" s="11"/>
      <c r="N77" s="115" t="s">
        <v>164</v>
      </c>
      <c r="O77" s="134" t="s">
        <v>165</v>
      </c>
      <c r="P77" s="135" t="s">
        <v>166</v>
      </c>
      <c r="Q77" s="120"/>
      <c r="R77" s="18">
        <v>106429</v>
      </c>
      <c r="S77" s="19">
        <v>7</v>
      </c>
      <c r="T77" s="20">
        <f t="shared" si="12"/>
        <v>106436</v>
      </c>
      <c r="U77" s="21">
        <v>387428</v>
      </c>
      <c r="V77" s="21">
        <v>2408</v>
      </c>
      <c r="W77" s="18">
        <v>8709</v>
      </c>
      <c r="X77" s="20">
        <f t="shared" si="1"/>
        <v>496272</v>
      </c>
    </row>
    <row r="78" spans="1:24" ht="7.5" customHeight="1" x14ac:dyDescent="0.15">
      <c r="A78" s="49"/>
      <c r="B78" s="151"/>
      <c r="C78" s="131"/>
      <c r="D78" s="133"/>
      <c r="E78" s="87" t="s">
        <v>167</v>
      </c>
      <c r="F78" s="52">
        <v>12692</v>
      </c>
      <c r="G78" s="53">
        <v>5</v>
      </c>
      <c r="H78" s="54">
        <f>SUM(F78:G78)</f>
        <v>12697</v>
      </c>
      <c r="I78" s="55">
        <v>14860</v>
      </c>
      <c r="J78" s="55">
        <v>415</v>
      </c>
      <c r="K78" s="52">
        <v>1904</v>
      </c>
      <c r="L78" s="54">
        <f>SUM(H78:J78)</f>
        <v>27972</v>
      </c>
      <c r="M78" s="11"/>
      <c r="N78" s="116"/>
      <c r="O78" s="131"/>
      <c r="P78" s="124" t="s">
        <v>168</v>
      </c>
      <c r="Q78" s="123"/>
      <c r="R78" s="31">
        <v>80195</v>
      </c>
      <c r="S78" s="32">
        <v>8</v>
      </c>
      <c r="T78" s="33">
        <f t="shared" si="12"/>
        <v>80203</v>
      </c>
      <c r="U78" s="34">
        <v>287685</v>
      </c>
      <c r="V78" s="34">
        <v>1404</v>
      </c>
      <c r="W78" s="31">
        <v>2915</v>
      </c>
      <c r="X78" s="33">
        <f t="shared" ref="X78:X88" si="39">SUM(T78:V78)</f>
        <v>369292</v>
      </c>
    </row>
    <row r="79" spans="1:24" ht="7.5" customHeight="1" x14ac:dyDescent="0.15">
      <c r="A79" s="49"/>
      <c r="B79" s="151"/>
      <c r="C79" s="131"/>
      <c r="D79" s="133"/>
      <c r="E79" s="87" t="s">
        <v>10</v>
      </c>
      <c r="F79" s="47">
        <f>SUM(F77:F78)</f>
        <v>54393</v>
      </c>
      <c r="G79" s="32">
        <f>SUM(G77:G78)</f>
        <v>20</v>
      </c>
      <c r="H79" s="33">
        <f>SUM(F79:G79)</f>
        <v>54413</v>
      </c>
      <c r="I79" s="47">
        <f>SUM(I77:I78)</f>
        <v>55692</v>
      </c>
      <c r="J79" s="47">
        <f>SUM(J77:J78)</f>
        <v>1911</v>
      </c>
      <c r="K79" s="47">
        <f>SUM(K77:K78)</f>
        <v>9058</v>
      </c>
      <c r="L79" s="54">
        <f>SUM(H79:J79)</f>
        <v>112016</v>
      </c>
      <c r="M79" s="11"/>
      <c r="N79" s="116"/>
      <c r="O79" s="131"/>
      <c r="P79" s="124" t="s">
        <v>169</v>
      </c>
      <c r="Q79" s="123"/>
      <c r="R79" s="31">
        <v>92145</v>
      </c>
      <c r="S79" s="32">
        <v>6</v>
      </c>
      <c r="T79" s="33">
        <f t="shared" si="12"/>
        <v>92151</v>
      </c>
      <c r="U79" s="34">
        <v>250614</v>
      </c>
      <c r="V79" s="34">
        <v>1207</v>
      </c>
      <c r="W79" s="31">
        <v>1938</v>
      </c>
      <c r="X79" s="33">
        <f t="shared" si="39"/>
        <v>343972</v>
      </c>
    </row>
    <row r="80" spans="1:24" ht="7.5" customHeight="1" x14ac:dyDescent="0.15">
      <c r="A80" s="49"/>
      <c r="B80" s="151"/>
      <c r="C80" s="131"/>
      <c r="D80" s="136" t="s">
        <v>170</v>
      </c>
      <c r="E80" s="87" t="s">
        <v>170</v>
      </c>
      <c r="F80" s="31">
        <v>35469</v>
      </c>
      <c r="G80" s="32">
        <v>6</v>
      </c>
      <c r="H80" s="33">
        <f t="shared" si="25"/>
        <v>35475</v>
      </c>
      <c r="I80" s="34">
        <v>44892</v>
      </c>
      <c r="J80" s="34">
        <v>1117</v>
      </c>
      <c r="K80" s="31">
        <v>5569</v>
      </c>
      <c r="L80" s="33">
        <f t="shared" si="26"/>
        <v>81484</v>
      </c>
      <c r="M80" s="11"/>
      <c r="N80" s="116"/>
      <c r="O80" s="132"/>
      <c r="P80" s="124" t="s">
        <v>171</v>
      </c>
      <c r="Q80" s="123"/>
      <c r="R80" s="31">
        <v>43656</v>
      </c>
      <c r="S80" s="32">
        <v>4</v>
      </c>
      <c r="T80" s="33">
        <f t="shared" si="12"/>
        <v>43660</v>
      </c>
      <c r="U80" s="34">
        <v>126998</v>
      </c>
      <c r="V80" s="34">
        <v>520</v>
      </c>
      <c r="W80" s="31">
        <v>921</v>
      </c>
      <c r="X80" s="33">
        <f t="shared" si="39"/>
        <v>171178</v>
      </c>
    </row>
    <row r="81" spans="1:24" ht="7.5" customHeight="1" x14ac:dyDescent="0.15">
      <c r="A81" s="49"/>
      <c r="B81" s="151"/>
      <c r="C81" s="131"/>
      <c r="D81" s="142"/>
      <c r="E81" s="87" t="s">
        <v>172</v>
      </c>
      <c r="F81" s="52">
        <v>7600</v>
      </c>
      <c r="G81" s="53">
        <v>2</v>
      </c>
      <c r="H81" s="54">
        <f>SUM(F81:G81)</f>
        <v>7602</v>
      </c>
      <c r="I81" s="55">
        <v>9641</v>
      </c>
      <c r="J81" s="55">
        <v>252</v>
      </c>
      <c r="K81" s="52">
        <v>1121</v>
      </c>
      <c r="L81" s="54">
        <f>SUM(H81:J81)</f>
        <v>17495</v>
      </c>
      <c r="M81" s="11"/>
      <c r="N81" s="116"/>
      <c r="O81" s="121" t="s">
        <v>173</v>
      </c>
      <c r="P81" s="122"/>
      <c r="Q81" s="123"/>
      <c r="R81" s="31">
        <v>89661</v>
      </c>
      <c r="S81" s="32">
        <v>15</v>
      </c>
      <c r="T81" s="33">
        <f t="shared" si="12"/>
        <v>89676</v>
      </c>
      <c r="U81" s="34">
        <v>252706</v>
      </c>
      <c r="V81" s="34">
        <v>1358</v>
      </c>
      <c r="W81" s="31">
        <v>1511</v>
      </c>
      <c r="X81" s="33">
        <f t="shared" si="39"/>
        <v>343740</v>
      </c>
    </row>
    <row r="82" spans="1:24" ht="7.5" customHeight="1" x14ac:dyDescent="0.15">
      <c r="A82" s="49"/>
      <c r="B82" s="151"/>
      <c r="C82" s="131"/>
      <c r="D82" s="142"/>
      <c r="E82" s="87" t="s">
        <v>174</v>
      </c>
      <c r="F82" s="52">
        <v>10206</v>
      </c>
      <c r="G82" s="53">
        <v>3</v>
      </c>
      <c r="H82" s="54">
        <f>SUM(F82:G82)</f>
        <v>10209</v>
      </c>
      <c r="I82" s="55">
        <v>13967</v>
      </c>
      <c r="J82" s="55">
        <v>336</v>
      </c>
      <c r="K82" s="52">
        <v>1881</v>
      </c>
      <c r="L82" s="54">
        <f>SUM(H82:J82)</f>
        <v>24512</v>
      </c>
      <c r="M82" s="11"/>
      <c r="N82" s="116"/>
      <c r="O82" s="130" t="s">
        <v>175</v>
      </c>
      <c r="P82" s="124" t="s">
        <v>176</v>
      </c>
      <c r="Q82" s="123"/>
      <c r="R82" s="31">
        <v>83594</v>
      </c>
      <c r="S82" s="32">
        <v>8</v>
      </c>
      <c r="T82" s="33">
        <f t="shared" si="12"/>
        <v>83602</v>
      </c>
      <c r="U82" s="34">
        <v>239701</v>
      </c>
      <c r="V82" s="34">
        <v>1284</v>
      </c>
      <c r="W82" s="31">
        <v>2225</v>
      </c>
      <c r="X82" s="33">
        <f t="shared" si="39"/>
        <v>324587</v>
      </c>
    </row>
    <row r="83" spans="1:24" ht="7.5" customHeight="1" x14ac:dyDescent="0.15">
      <c r="A83" s="49"/>
      <c r="B83" s="151"/>
      <c r="C83" s="131"/>
      <c r="D83" s="143"/>
      <c r="E83" s="87" t="s">
        <v>10</v>
      </c>
      <c r="F83" s="47">
        <f>SUM(F80:F82)</f>
        <v>53275</v>
      </c>
      <c r="G83" s="32">
        <f>SUM(G80:G82)</f>
        <v>11</v>
      </c>
      <c r="H83" s="33">
        <f>SUM(F83:G83)</f>
        <v>53286</v>
      </c>
      <c r="I83" s="47">
        <f t="shared" ref="I83:K83" si="40">SUM(I80:I82)</f>
        <v>68500</v>
      </c>
      <c r="J83" s="47">
        <f t="shared" si="40"/>
        <v>1705</v>
      </c>
      <c r="K83" s="47">
        <f t="shared" si="40"/>
        <v>8571</v>
      </c>
      <c r="L83" s="54">
        <f>SUM(H83:J83)</f>
        <v>123491</v>
      </c>
      <c r="M83" s="11"/>
      <c r="N83" s="116"/>
      <c r="O83" s="131"/>
      <c r="P83" s="124" t="s">
        <v>177</v>
      </c>
      <c r="Q83" s="123"/>
      <c r="R83" s="31">
        <v>41803</v>
      </c>
      <c r="S83" s="32">
        <v>4</v>
      </c>
      <c r="T83" s="33">
        <f t="shared" si="12"/>
        <v>41807</v>
      </c>
      <c r="U83" s="34">
        <v>110063</v>
      </c>
      <c r="V83" s="34">
        <v>486</v>
      </c>
      <c r="W83" s="31">
        <v>816</v>
      </c>
      <c r="X83" s="33">
        <f t="shared" si="39"/>
        <v>152356</v>
      </c>
    </row>
    <row r="84" spans="1:24" ht="7.5" customHeight="1" x14ac:dyDescent="0.15">
      <c r="A84" s="49"/>
      <c r="B84" s="151"/>
      <c r="C84" s="131"/>
      <c r="D84" s="136" t="s">
        <v>178</v>
      </c>
      <c r="E84" s="86" t="s">
        <v>178</v>
      </c>
      <c r="F84" s="52">
        <v>47066</v>
      </c>
      <c r="G84" s="53">
        <v>9</v>
      </c>
      <c r="H84" s="54">
        <f>SUM(F84:G84)</f>
        <v>47075</v>
      </c>
      <c r="I84" s="55">
        <v>71202</v>
      </c>
      <c r="J84" s="55">
        <v>1668</v>
      </c>
      <c r="K84" s="52">
        <v>8604</v>
      </c>
      <c r="L84" s="54">
        <f>SUM(H84:J84)</f>
        <v>119945</v>
      </c>
      <c r="M84" s="11"/>
      <c r="N84" s="116"/>
      <c r="O84" s="132"/>
      <c r="P84" s="124" t="s">
        <v>179</v>
      </c>
      <c r="Q84" s="123"/>
      <c r="R84" s="31">
        <v>12534</v>
      </c>
      <c r="S84" s="32">
        <v>0</v>
      </c>
      <c r="T84" s="33">
        <f t="shared" si="12"/>
        <v>12534</v>
      </c>
      <c r="U84" s="34">
        <v>20828</v>
      </c>
      <c r="V84" s="34">
        <v>181</v>
      </c>
      <c r="W84" s="31">
        <v>137</v>
      </c>
      <c r="X84" s="33">
        <f t="shared" si="39"/>
        <v>33543</v>
      </c>
    </row>
    <row r="85" spans="1:24" ht="7.5" customHeight="1" x14ac:dyDescent="0.15">
      <c r="A85" s="49"/>
      <c r="B85" s="151"/>
      <c r="C85" s="131"/>
      <c r="D85" s="142"/>
      <c r="E85" s="87" t="s">
        <v>180</v>
      </c>
      <c r="F85" s="52">
        <v>7582</v>
      </c>
      <c r="G85" s="53">
        <v>0</v>
      </c>
      <c r="H85" s="54">
        <f>SUM(F85:G85)</f>
        <v>7582</v>
      </c>
      <c r="I85" s="55">
        <v>7976</v>
      </c>
      <c r="J85" s="55">
        <v>508</v>
      </c>
      <c r="K85" s="52">
        <v>1914</v>
      </c>
      <c r="L85" s="54">
        <f>SUM(H85:J85)</f>
        <v>16066</v>
      </c>
      <c r="M85" s="56"/>
      <c r="N85" s="116"/>
      <c r="O85" s="121" t="s">
        <v>181</v>
      </c>
      <c r="P85" s="122"/>
      <c r="Q85" s="123"/>
      <c r="R85" s="31">
        <v>185288</v>
      </c>
      <c r="S85" s="32">
        <v>13</v>
      </c>
      <c r="T85" s="33">
        <f t="shared" si="12"/>
        <v>185301</v>
      </c>
      <c r="U85" s="34">
        <v>484349</v>
      </c>
      <c r="V85" s="34">
        <v>3415</v>
      </c>
      <c r="W85" s="31">
        <v>3934</v>
      </c>
      <c r="X85" s="33">
        <f t="shared" si="39"/>
        <v>673065</v>
      </c>
    </row>
    <row r="86" spans="1:24" ht="7.5" customHeight="1" x14ac:dyDescent="0.15">
      <c r="A86" s="49"/>
      <c r="B86" s="151"/>
      <c r="C86" s="131"/>
      <c r="D86" s="142"/>
      <c r="E86" s="87" t="s">
        <v>182</v>
      </c>
      <c r="F86" s="31">
        <v>9679</v>
      </c>
      <c r="G86" s="32">
        <v>4</v>
      </c>
      <c r="H86" s="33">
        <f t="shared" si="25"/>
        <v>9683</v>
      </c>
      <c r="I86" s="34">
        <v>17867</v>
      </c>
      <c r="J86" s="34">
        <v>311</v>
      </c>
      <c r="K86" s="31">
        <v>1883</v>
      </c>
      <c r="L86" s="33">
        <f t="shared" si="26"/>
        <v>27861</v>
      </c>
      <c r="M86" s="56"/>
      <c r="N86" s="116"/>
      <c r="O86" s="121" t="s">
        <v>183</v>
      </c>
      <c r="P86" s="122"/>
      <c r="Q86" s="123"/>
      <c r="R86" s="31">
        <v>124788</v>
      </c>
      <c r="S86" s="32">
        <v>14</v>
      </c>
      <c r="T86" s="33">
        <f t="shared" si="12"/>
        <v>124802</v>
      </c>
      <c r="U86" s="57">
        <v>324371</v>
      </c>
      <c r="V86" s="57">
        <v>1787</v>
      </c>
      <c r="W86" s="31">
        <v>2415</v>
      </c>
      <c r="X86" s="33">
        <f t="shared" si="39"/>
        <v>450960</v>
      </c>
    </row>
    <row r="87" spans="1:24" ht="7.5" customHeight="1" x14ac:dyDescent="0.15">
      <c r="A87" s="58"/>
      <c r="B87" s="151"/>
      <c r="C87" s="131"/>
      <c r="D87" s="143"/>
      <c r="E87" s="87" t="s">
        <v>10</v>
      </c>
      <c r="F87" s="47">
        <f>SUM(F84:F86)</f>
        <v>64327</v>
      </c>
      <c r="G87" s="32">
        <f>SUM(G84:G86)</f>
        <v>13</v>
      </c>
      <c r="H87" s="33">
        <f t="shared" si="25"/>
        <v>64340</v>
      </c>
      <c r="I87" s="47">
        <f t="shared" ref="I87:K87" si="41">SUM(I84:I86)</f>
        <v>97045</v>
      </c>
      <c r="J87" s="47">
        <f t="shared" si="41"/>
        <v>2487</v>
      </c>
      <c r="K87" s="47">
        <f t="shared" si="41"/>
        <v>12401</v>
      </c>
      <c r="L87" s="33">
        <f t="shared" si="26"/>
        <v>163872</v>
      </c>
      <c r="M87" s="56"/>
      <c r="N87" s="116"/>
      <c r="O87" s="121" t="s">
        <v>184</v>
      </c>
      <c r="P87" s="122"/>
      <c r="Q87" s="123"/>
      <c r="R87" s="31">
        <v>145337</v>
      </c>
      <c r="S87" s="32">
        <v>7</v>
      </c>
      <c r="T87" s="33">
        <f t="shared" si="12"/>
        <v>145344</v>
      </c>
      <c r="U87" s="57">
        <v>328240</v>
      </c>
      <c r="V87" s="57">
        <v>1710</v>
      </c>
      <c r="W87" s="59">
        <v>2031</v>
      </c>
      <c r="X87" s="33">
        <f t="shared" si="39"/>
        <v>475294</v>
      </c>
    </row>
    <row r="88" spans="1:24" ht="7.5" customHeight="1" x14ac:dyDescent="0.15">
      <c r="A88" s="60"/>
      <c r="B88" s="151"/>
      <c r="C88" s="131"/>
      <c r="D88" s="125" t="s">
        <v>185</v>
      </c>
      <c r="E88" s="126"/>
      <c r="F88" s="31">
        <v>48167</v>
      </c>
      <c r="G88" s="32">
        <v>13</v>
      </c>
      <c r="H88" s="33">
        <f t="shared" si="25"/>
        <v>48180</v>
      </c>
      <c r="I88" s="34">
        <v>147405</v>
      </c>
      <c r="J88" s="34">
        <v>1110</v>
      </c>
      <c r="K88" s="31">
        <v>4043</v>
      </c>
      <c r="L88" s="33">
        <f t="shared" si="26"/>
        <v>196695</v>
      </c>
      <c r="M88" s="56"/>
      <c r="N88" s="116"/>
      <c r="O88" s="138" t="s">
        <v>186</v>
      </c>
      <c r="P88" s="124" t="s">
        <v>187</v>
      </c>
      <c r="Q88" s="123"/>
      <c r="R88" s="31">
        <v>196032</v>
      </c>
      <c r="S88" s="32">
        <v>12</v>
      </c>
      <c r="T88" s="33">
        <f t="shared" si="12"/>
        <v>196044</v>
      </c>
      <c r="U88" s="57">
        <v>442268</v>
      </c>
      <c r="V88" s="57">
        <v>2228</v>
      </c>
      <c r="W88" s="59">
        <v>3212</v>
      </c>
      <c r="X88" s="33">
        <f t="shared" si="39"/>
        <v>640540</v>
      </c>
    </row>
    <row r="89" spans="1:24" ht="7.5" customHeight="1" x14ac:dyDescent="0.15">
      <c r="A89" s="60"/>
      <c r="B89" s="151"/>
      <c r="C89" s="132"/>
      <c r="D89" s="125" t="s">
        <v>188</v>
      </c>
      <c r="E89" s="126"/>
      <c r="F89" s="31">
        <v>76740</v>
      </c>
      <c r="G89" s="32">
        <v>21</v>
      </c>
      <c r="H89" s="33">
        <f t="shared" si="25"/>
        <v>76761</v>
      </c>
      <c r="I89" s="34">
        <v>193206</v>
      </c>
      <c r="J89" s="34">
        <v>1978</v>
      </c>
      <c r="K89" s="31">
        <v>9351</v>
      </c>
      <c r="L89" s="33">
        <f t="shared" si="26"/>
        <v>271945</v>
      </c>
      <c r="N89" s="116"/>
      <c r="O89" s="139"/>
      <c r="P89" s="140" t="s">
        <v>189</v>
      </c>
      <c r="Q89" s="141"/>
      <c r="R89" s="31">
        <f t="shared" ref="R89:W89" si="42">SUM(R101:R102)</f>
        <v>24743</v>
      </c>
      <c r="S89" s="32">
        <f t="shared" si="42"/>
        <v>0</v>
      </c>
      <c r="T89" s="33">
        <f>SUM(T101:T102)</f>
        <v>24743</v>
      </c>
      <c r="U89" s="57">
        <f>SUM(U101:U102)</f>
        <v>36102</v>
      </c>
      <c r="V89" s="57">
        <f t="shared" si="42"/>
        <v>279</v>
      </c>
      <c r="W89" s="59">
        <f t="shared" si="42"/>
        <v>380</v>
      </c>
      <c r="X89" s="33">
        <f>SUM(T89:V89)</f>
        <v>61124</v>
      </c>
    </row>
    <row r="90" spans="1:24" ht="7.5" customHeight="1" x14ac:dyDescent="0.15">
      <c r="A90" s="60"/>
      <c r="B90" s="151"/>
      <c r="C90" s="108" t="s">
        <v>190</v>
      </c>
      <c r="D90" s="109" t="s">
        <v>190</v>
      </c>
      <c r="E90" s="86" t="s">
        <v>191</v>
      </c>
      <c r="F90" s="31">
        <v>112093</v>
      </c>
      <c r="G90" s="32">
        <v>25</v>
      </c>
      <c r="H90" s="33">
        <f t="shared" si="25"/>
        <v>112118</v>
      </c>
      <c r="I90" s="34">
        <v>271963</v>
      </c>
      <c r="J90" s="34">
        <v>3607</v>
      </c>
      <c r="K90" s="31">
        <v>13433</v>
      </c>
      <c r="L90" s="33">
        <f t="shared" si="26"/>
        <v>387688</v>
      </c>
      <c r="N90" s="117"/>
      <c r="O90" s="112" t="s">
        <v>37</v>
      </c>
      <c r="P90" s="113"/>
      <c r="Q90" s="114"/>
      <c r="R90" s="41">
        <f>SUM(R77:R89)</f>
        <v>1226205</v>
      </c>
      <c r="S90" s="44">
        <f>SUM(S77:S89)</f>
        <v>98</v>
      </c>
      <c r="T90" s="43">
        <f t="shared" ref="T90:T95" si="43">SUM(R90:S90)</f>
        <v>1226303</v>
      </c>
      <c r="U90" s="51">
        <f>SUM(U77:U89)</f>
        <v>3291353</v>
      </c>
      <c r="V90" s="51">
        <f>SUM(V77:V89)</f>
        <v>18267</v>
      </c>
      <c r="W90" s="42">
        <f>SUM(W77:W89)</f>
        <v>31144</v>
      </c>
      <c r="X90" s="43">
        <f t="shared" ref="X90:X95" si="44">SUM(T90:V90)</f>
        <v>4535923</v>
      </c>
    </row>
    <row r="91" spans="1:24" ht="7.5" customHeight="1" x14ac:dyDescent="0.15">
      <c r="B91" s="151"/>
      <c r="C91" s="108"/>
      <c r="D91" s="110"/>
      <c r="E91" s="86" t="s">
        <v>192</v>
      </c>
      <c r="F91" s="31">
        <v>28729</v>
      </c>
      <c r="G91" s="32">
        <v>7</v>
      </c>
      <c r="H91" s="33">
        <f t="shared" si="25"/>
        <v>28736</v>
      </c>
      <c r="I91" s="34">
        <v>55060</v>
      </c>
      <c r="J91" s="34">
        <v>925</v>
      </c>
      <c r="K91" s="31">
        <v>4893</v>
      </c>
      <c r="L91" s="33">
        <f t="shared" si="26"/>
        <v>84721</v>
      </c>
      <c r="N91" s="115" t="s">
        <v>193</v>
      </c>
      <c r="O91" s="118" t="s">
        <v>194</v>
      </c>
      <c r="P91" s="119"/>
      <c r="Q91" s="120"/>
      <c r="R91" s="18">
        <v>120736</v>
      </c>
      <c r="S91" s="19">
        <v>3</v>
      </c>
      <c r="T91" s="20">
        <f t="shared" si="43"/>
        <v>120739</v>
      </c>
      <c r="U91" s="62">
        <v>436069</v>
      </c>
      <c r="V91" s="21">
        <v>2533</v>
      </c>
      <c r="W91" s="18">
        <v>2597</v>
      </c>
      <c r="X91" s="20">
        <f t="shared" si="44"/>
        <v>559341</v>
      </c>
    </row>
    <row r="92" spans="1:24" ht="7.5" customHeight="1" x14ac:dyDescent="0.15">
      <c r="B92" s="151"/>
      <c r="C92" s="108"/>
      <c r="D92" s="111"/>
      <c r="E92" s="86" t="s">
        <v>10</v>
      </c>
      <c r="F92" s="31">
        <f>SUM(F90:F91)</f>
        <v>140822</v>
      </c>
      <c r="G92" s="32">
        <f>SUM(G90:G91)</f>
        <v>32</v>
      </c>
      <c r="H92" s="33">
        <f t="shared" si="25"/>
        <v>140854</v>
      </c>
      <c r="I92" s="34">
        <f>SUM(I90:I91)</f>
        <v>327023</v>
      </c>
      <c r="J92" s="34">
        <f>SUM(J90:J91)</f>
        <v>4532</v>
      </c>
      <c r="K92" s="31">
        <f>SUM(K90:K91)</f>
        <v>18326</v>
      </c>
      <c r="L92" s="33">
        <f t="shared" si="26"/>
        <v>472409</v>
      </c>
      <c r="N92" s="116"/>
      <c r="O92" s="121" t="s">
        <v>195</v>
      </c>
      <c r="P92" s="122"/>
      <c r="Q92" s="123"/>
      <c r="R92" s="31">
        <v>11722</v>
      </c>
      <c r="S92" s="32">
        <v>0</v>
      </c>
      <c r="T92" s="33">
        <f t="shared" si="43"/>
        <v>11722</v>
      </c>
      <c r="U92" s="34">
        <v>22347</v>
      </c>
      <c r="V92" s="34">
        <v>232</v>
      </c>
      <c r="W92" s="31">
        <v>124</v>
      </c>
      <c r="X92" s="33">
        <f t="shared" si="44"/>
        <v>34301</v>
      </c>
    </row>
    <row r="93" spans="1:24" ht="7.5" customHeight="1" x14ac:dyDescent="0.15">
      <c r="B93" s="151"/>
      <c r="C93" s="108"/>
      <c r="D93" s="124" t="s">
        <v>196</v>
      </c>
      <c r="E93" s="123"/>
      <c r="F93" s="31">
        <v>75142</v>
      </c>
      <c r="G93" s="32">
        <v>11</v>
      </c>
      <c r="H93" s="33">
        <f t="shared" si="25"/>
        <v>75153</v>
      </c>
      <c r="I93" s="34">
        <v>225711</v>
      </c>
      <c r="J93" s="34">
        <v>1626</v>
      </c>
      <c r="K93" s="31">
        <v>4421</v>
      </c>
      <c r="L93" s="33">
        <f t="shared" si="26"/>
        <v>302490</v>
      </c>
      <c r="N93" s="116"/>
      <c r="O93" s="121" t="s">
        <v>197</v>
      </c>
      <c r="P93" s="122"/>
      <c r="Q93" s="123"/>
      <c r="R93" s="31">
        <v>11041</v>
      </c>
      <c r="S93" s="32">
        <v>0</v>
      </c>
      <c r="T93" s="33">
        <f t="shared" si="43"/>
        <v>11041</v>
      </c>
      <c r="U93" s="34">
        <v>19989</v>
      </c>
      <c r="V93" s="34">
        <v>194</v>
      </c>
      <c r="W93" s="31">
        <v>195</v>
      </c>
      <c r="X93" s="33">
        <f t="shared" si="44"/>
        <v>31224</v>
      </c>
    </row>
    <row r="94" spans="1:24" ht="7.5" customHeight="1" x14ac:dyDescent="0.15">
      <c r="B94" s="151"/>
      <c r="C94" s="108"/>
      <c r="D94" s="124" t="s">
        <v>198</v>
      </c>
      <c r="E94" s="123"/>
      <c r="F94" s="31">
        <v>66564</v>
      </c>
      <c r="G94" s="32">
        <v>24</v>
      </c>
      <c r="H94" s="33">
        <f t="shared" si="25"/>
        <v>66588</v>
      </c>
      <c r="I94" s="34">
        <v>201755</v>
      </c>
      <c r="J94" s="34">
        <v>1562</v>
      </c>
      <c r="K94" s="31">
        <v>6385</v>
      </c>
      <c r="L94" s="33">
        <f t="shared" si="26"/>
        <v>269905</v>
      </c>
      <c r="N94" s="117"/>
      <c r="O94" s="112" t="s">
        <v>37</v>
      </c>
      <c r="P94" s="113"/>
      <c r="Q94" s="114"/>
      <c r="R94" s="41">
        <f>SUM(R91:R93)</f>
        <v>143499</v>
      </c>
      <c r="S94" s="44">
        <f>SUM(S91:S93)</f>
        <v>3</v>
      </c>
      <c r="T94" s="43">
        <f t="shared" si="43"/>
        <v>143502</v>
      </c>
      <c r="U94" s="45">
        <f>SUM(U91:U93)</f>
        <v>478405</v>
      </c>
      <c r="V94" s="45">
        <f>SUM(V91:V93)</f>
        <v>2959</v>
      </c>
      <c r="W94" s="41">
        <f>SUM(W91:W93)</f>
        <v>2916</v>
      </c>
      <c r="X94" s="43">
        <f t="shared" si="44"/>
        <v>624866</v>
      </c>
    </row>
    <row r="95" spans="1:24" ht="7.5" customHeight="1" x14ac:dyDescent="0.15">
      <c r="B95" s="151"/>
      <c r="C95" s="108" t="s">
        <v>199</v>
      </c>
      <c r="D95" s="125" t="s">
        <v>200</v>
      </c>
      <c r="E95" s="126"/>
      <c r="F95" s="31">
        <v>98348</v>
      </c>
      <c r="G95" s="32">
        <v>23</v>
      </c>
      <c r="H95" s="33">
        <f t="shared" si="25"/>
        <v>98371</v>
      </c>
      <c r="I95" s="34">
        <v>205945</v>
      </c>
      <c r="J95" s="34">
        <v>1489</v>
      </c>
      <c r="K95" s="31">
        <v>1951</v>
      </c>
      <c r="L95" s="33">
        <f t="shared" si="26"/>
        <v>305805</v>
      </c>
      <c r="N95" s="127" t="s">
        <v>201</v>
      </c>
      <c r="O95" s="128"/>
      <c r="P95" s="128"/>
      <c r="Q95" s="129"/>
      <c r="R95" s="63">
        <f>SUM(F40,F19,F98,R16,R42,R56,R69,R76,R90,R94)</f>
        <v>8432476</v>
      </c>
      <c r="S95" s="63">
        <f>SUM(G40,G19,G98,S16,S42,S56,S69,S76,S90,S94)</f>
        <v>1206</v>
      </c>
      <c r="T95" s="64">
        <f t="shared" si="43"/>
        <v>8433682</v>
      </c>
      <c r="U95" s="65">
        <f t="shared" ref="U95:W95" si="45">SUM(I40,I19,I98,U16,U42,U56,U69,U76,U90,U94)</f>
        <v>23329110</v>
      </c>
      <c r="V95" s="65">
        <f t="shared" si="45"/>
        <v>160918</v>
      </c>
      <c r="W95" s="66">
        <f t="shared" si="45"/>
        <v>345964</v>
      </c>
      <c r="X95" s="64">
        <f t="shared" si="44"/>
        <v>31923710</v>
      </c>
    </row>
    <row r="96" spans="1:24" ht="7.5" customHeight="1" x14ac:dyDescent="0.15">
      <c r="B96" s="151"/>
      <c r="C96" s="108"/>
      <c r="D96" s="125" t="s">
        <v>202</v>
      </c>
      <c r="E96" s="126"/>
      <c r="F96" s="31">
        <v>11541</v>
      </c>
      <c r="G96" s="32">
        <v>4</v>
      </c>
      <c r="H96" s="33">
        <f t="shared" si="25"/>
        <v>11545</v>
      </c>
      <c r="I96" s="34">
        <v>27487</v>
      </c>
      <c r="J96" s="34">
        <v>206</v>
      </c>
      <c r="K96" s="31">
        <v>145</v>
      </c>
      <c r="L96" s="33">
        <f t="shared" si="26"/>
        <v>39238</v>
      </c>
      <c r="N96" s="67"/>
      <c r="O96" s="67"/>
      <c r="P96" s="67"/>
      <c r="Q96" s="67"/>
      <c r="R96" s="56"/>
      <c r="S96" s="56"/>
      <c r="T96" s="56"/>
      <c r="U96" s="56"/>
      <c r="V96" s="56"/>
      <c r="W96" s="56"/>
      <c r="X96" s="56"/>
    </row>
    <row r="97" spans="2:24" ht="7.5" customHeight="1" x14ac:dyDescent="0.15">
      <c r="B97" s="151"/>
      <c r="C97" s="108"/>
      <c r="D97" s="125" t="s">
        <v>10</v>
      </c>
      <c r="E97" s="126"/>
      <c r="F97" s="47">
        <f>SUM(F95:F96)</f>
        <v>109889</v>
      </c>
      <c r="G97" s="32">
        <f>SUM(G95:G96)</f>
        <v>27</v>
      </c>
      <c r="H97" s="33">
        <f t="shared" si="25"/>
        <v>109916</v>
      </c>
      <c r="I97" s="31">
        <f>SUM(I95:I96)</f>
        <v>233432</v>
      </c>
      <c r="J97" s="31">
        <f>SUM(J95:J96)</f>
        <v>1695</v>
      </c>
      <c r="K97" s="31">
        <f>SUM(K95:K96)</f>
        <v>2096</v>
      </c>
      <c r="L97" s="33">
        <f t="shared" si="26"/>
        <v>345043</v>
      </c>
      <c r="N97" s="67"/>
      <c r="O97" s="67"/>
      <c r="P97" s="68"/>
      <c r="Q97" s="68"/>
      <c r="R97" s="69"/>
      <c r="S97" s="69"/>
      <c r="T97" s="69"/>
      <c r="U97" s="69"/>
      <c r="V97" s="69"/>
      <c r="W97" s="69"/>
      <c r="X97" s="69"/>
    </row>
    <row r="98" spans="2:24" ht="7.5" customHeight="1" x14ac:dyDescent="0.15">
      <c r="B98" s="152"/>
      <c r="C98" s="107" t="s">
        <v>37</v>
      </c>
      <c r="D98" s="107"/>
      <c r="E98" s="107"/>
      <c r="F98" s="50">
        <f>SUM(F41,F44,F47:F48,F52,F55,F58,F61:F62,F65,F69,F72,F76,F79,F83,F87:F89,F92:F94,F97)</f>
        <v>1953553</v>
      </c>
      <c r="G98" s="44">
        <f>SUM(G41,G44,G47:G48,G52,G55,G58,G61:G62,G65,G69,G72,G76,G79,G83,G87:G89,G92:G94,G97)</f>
        <v>341</v>
      </c>
      <c r="H98" s="43">
        <f t="shared" si="25"/>
        <v>1953894</v>
      </c>
      <c r="I98" s="41">
        <f t="shared" ref="I98:K98" si="46">SUM(I41,I44,I47:I48,I52,I55,I58,I61:I62,I65,I69,I72,I76,I79,I83,I87:I89,I92:I94,I97)</f>
        <v>5257939</v>
      </c>
      <c r="J98" s="41">
        <f t="shared" si="46"/>
        <v>40804</v>
      </c>
      <c r="K98" s="41">
        <f t="shared" si="46"/>
        <v>134726</v>
      </c>
      <c r="L98" s="43">
        <f t="shared" si="26"/>
        <v>7252637</v>
      </c>
      <c r="N98" s="67"/>
      <c r="O98" s="67"/>
      <c r="P98" s="68"/>
      <c r="Q98" s="68"/>
      <c r="R98" s="69"/>
      <c r="S98" s="69"/>
      <c r="T98" s="69"/>
      <c r="U98" s="69"/>
      <c r="V98" s="69"/>
      <c r="W98" s="69"/>
      <c r="X98" s="69"/>
    </row>
    <row r="99" spans="2:24" x14ac:dyDescent="0.15">
      <c r="B99" s="60"/>
      <c r="C99" s="60"/>
      <c r="D99" s="70"/>
      <c r="E99" s="70"/>
      <c r="F99" s="71"/>
      <c r="G99" s="71"/>
      <c r="H99" s="71"/>
      <c r="I99" s="71"/>
      <c r="J99" s="71"/>
      <c r="K99" s="71"/>
      <c r="L99" s="71"/>
      <c r="N99" s="67"/>
      <c r="O99" s="67"/>
      <c r="P99" s="68"/>
      <c r="Q99" s="68"/>
      <c r="R99" s="69"/>
      <c r="S99" s="69"/>
      <c r="T99" s="69"/>
      <c r="U99" s="69"/>
      <c r="V99" s="69"/>
      <c r="W99" s="69"/>
      <c r="X99" s="69"/>
    </row>
    <row r="100" spans="2:24" x14ac:dyDescent="0.15">
      <c r="B100" s="60"/>
      <c r="C100" s="60"/>
      <c r="D100" s="70"/>
      <c r="E100" s="70"/>
      <c r="F100" s="71"/>
      <c r="G100" s="71"/>
      <c r="H100" s="71"/>
      <c r="I100" s="71"/>
      <c r="J100" s="71"/>
      <c r="K100" s="71"/>
      <c r="L100" s="71"/>
      <c r="N100" s="67"/>
      <c r="O100" s="67"/>
      <c r="P100" s="68"/>
      <c r="Q100" s="68"/>
      <c r="R100" s="69"/>
      <c r="S100" s="69"/>
      <c r="T100" s="69"/>
      <c r="U100" s="69"/>
      <c r="V100" s="69"/>
      <c r="W100" s="69"/>
      <c r="X100" s="69"/>
    </row>
    <row r="101" spans="2:24" ht="19.5" hidden="1" x14ac:dyDescent="0.15">
      <c r="B101" s="60"/>
      <c r="C101" s="60"/>
      <c r="D101" s="70"/>
      <c r="E101" s="70"/>
      <c r="F101" s="71"/>
      <c r="G101" s="71"/>
      <c r="H101" s="71"/>
      <c r="I101" s="71"/>
      <c r="J101" s="71"/>
      <c r="K101" s="71"/>
      <c r="L101" s="71"/>
      <c r="N101" s="72" t="s">
        <v>203</v>
      </c>
      <c r="O101" s="73" t="s">
        <v>186</v>
      </c>
      <c r="P101" s="72" t="s">
        <v>204</v>
      </c>
      <c r="Q101" s="88" t="s">
        <v>186</v>
      </c>
      <c r="R101" s="75">
        <v>739</v>
      </c>
      <c r="S101" s="75">
        <v>0</v>
      </c>
      <c r="T101" s="75">
        <f>SUM(R101:S101)</f>
        <v>739</v>
      </c>
      <c r="U101" s="75">
        <v>333</v>
      </c>
      <c r="V101" s="75">
        <v>3</v>
      </c>
      <c r="W101" s="75">
        <v>14</v>
      </c>
      <c r="X101" s="75">
        <f t="shared" ref="X101:X102" si="47">SUM(T101:V101)</f>
        <v>1075</v>
      </c>
    </row>
    <row r="102" spans="2:24" hidden="1" x14ac:dyDescent="0.15">
      <c r="B102" s="60"/>
      <c r="C102" s="60"/>
      <c r="D102" s="70"/>
      <c r="E102" s="70"/>
      <c r="F102" s="71"/>
      <c r="G102" s="71"/>
      <c r="H102" s="71"/>
      <c r="I102" s="71"/>
      <c r="J102" s="71"/>
      <c r="K102" s="71"/>
      <c r="L102" s="71"/>
      <c r="N102" s="72"/>
      <c r="O102" s="73"/>
      <c r="P102" s="72"/>
      <c r="Q102" s="88" t="s">
        <v>205</v>
      </c>
      <c r="R102" s="75">
        <v>24004</v>
      </c>
      <c r="S102" s="75">
        <v>0</v>
      </c>
      <c r="T102" s="75">
        <f>SUM(R102:S102)</f>
        <v>24004</v>
      </c>
      <c r="U102" s="75">
        <v>35769</v>
      </c>
      <c r="V102" s="75">
        <v>276</v>
      </c>
      <c r="W102" s="75">
        <v>366</v>
      </c>
      <c r="X102" s="75">
        <f t="shared" si="47"/>
        <v>60049</v>
      </c>
    </row>
    <row r="103" spans="2:24" x14ac:dyDescent="0.15">
      <c r="B103" s="60"/>
      <c r="C103" s="60"/>
      <c r="D103" s="70"/>
      <c r="E103" s="70"/>
      <c r="F103" s="71"/>
      <c r="G103" s="71"/>
      <c r="H103" s="71"/>
      <c r="I103" s="71"/>
      <c r="J103" s="71"/>
      <c r="K103" s="71"/>
      <c r="L103" s="71"/>
      <c r="P103" s="61"/>
      <c r="Q103" s="61"/>
      <c r="R103" s="5"/>
      <c r="S103" s="5"/>
      <c r="T103" s="5"/>
      <c r="U103" s="5"/>
    </row>
  </sheetData>
  <mergeCells count="183"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</mergeCells>
  <phoneticPr fontId="2"/>
  <printOptions horizontalCentered="1"/>
  <pageMargins left="0" right="0" top="0.19685039370078741" bottom="0.19685039370078741" header="0" footer="0"/>
  <pageSetup paperSize="9" scale="84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>
      <selection activeCell="B1" sqref="B1:L1"/>
    </sheetView>
  </sheetViews>
  <sheetFormatPr defaultRowHeight="11.25" x14ac:dyDescent="0.15"/>
  <cols>
    <col min="1" max="1" width="0.25" style="61" hidden="1" customWidth="1"/>
    <col min="2" max="2" width="2.75" style="61" customWidth="1"/>
    <col min="3" max="3" width="3.125" style="61" customWidth="1"/>
    <col min="4" max="4" width="3.125" style="76" customWidth="1"/>
    <col min="5" max="5" width="6.625" style="76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61" customWidth="1"/>
    <col min="15" max="15" width="3.125" style="61" customWidth="1"/>
    <col min="16" max="16" width="3.125" style="76" customWidth="1"/>
    <col min="17" max="17" width="6.625" style="76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236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58" t="s">
        <v>2</v>
      </c>
      <c r="G4" s="159"/>
      <c r="H4" s="160"/>
      <c r="I4" s="161" t="s">
        <v>3</v>
      </c>
      <c r="J4" s="162" t="s">
        <v>4</v>
      </c>
      <c r="K4" s="158" t="s">
        <v>5</v>
      </c>
      <c r="L4" s="163"/>
      <c r="M4" s="17"/>
      <c r="N4" s="115" t="s">
        <v>6</v>
      </c>
      <c r="O4" s="134" t="s">
        <v>7</v>
      </c>
      <c r="P4" s="154" t="s">
        <v>6</v>
      </c>
      <c r="Q4" s="155"/>
      <c r="R4" s="18">
        <v>111519</v>
      </c>
      <c r="S4" s="19">
        <v>5</v>
      </c>
      <c r="T4" s="20">
        <f t="shared" ref="T4:T15" si="0">SUM(R4:S4)</f>
        <v>111524</v>
      </c>
      <c r="U4" s="21">
        <v>385636</v>
      </c>
      <c r="V4" s="21">
        <v>2216</v>
      </c>
      <c r="W4" s="18">
        <v>2644</v>
      </c>
      <c r="X4" s="20">
        <f t="shared" ref="X4:X77" si="1">SUM(T4:V4)</f>
        <v>499376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61"/>
      <c r="J5" s="162"/>
      <c r="K5" s="26" t="s">
        <v>11</v>
      </c>
      <c r="L5" s="29"/>
      <c r="M5" s="17"/>
      <c r="N5" s="116"/>
      <c r="O5" s="131"/>
      <c r="P5" s="136" t="s">
        <v>12</v>
      </c>
      <c r="Q5" s="89" t="s">
        <v>13</v>
      </c>
      <c r="R5" s="31">
        <v>63124</v>
      </c>
      <c r="S5" s="32">
        <v>4</v>
      </c>
      <c r="T5" s="33">
        <f t="shared" si="0"/>
        <v>63128</v>
      </c>
      <c r="U5" s="34">
        <v>170762</v>
      </c>
      <c r="V5" s="34">
        <v>1151</v>
      </c>
      <c r="W5" s="31">
        <v>1072</v>
      </c>
      <c r="X5" s="33">
        <f t="shared" si="1"/>
        <v>235041</v>
      </c>
    </row>
    <row r="6" spans="1:24" s="22" customFormat="1" ht="7.5" customHeight="1" x14ac:dyDescent="0.15">
      <c r="A6" s="13"/>
      <c r="B6" s="115" t="s">
        <v>14</v>
      </c>
      <c r="C6" s="118" t="s">
        <v>15</v>
      </c>
      <c r="D6" s="119"/>
      <c r="E6" s="120"/>
      <c r="F6" s="18">
        <v>92061</v>
      </c>
      <c r="G6" s="19">
        <v>9</v>
      </c>
      <c r="H6" s="20">
        <f t="shared" ref="H6:H51" si="2">SUM(F6:G6)</f>
        <v>92070</v>
      </c>
      <c r="I6" s="21">
        <v>409965</v>
      </c>
      <c r="J6" s="21">
        <v>3636</v>
      </c>
      <c r="K6" s="18">
        <v>11620</v>
      </c>
      <c r="L6" s="20">
        <f t="shared" ref="L6:L51" si="3">SUM(H6:J6)</f>
        <v>505671</v>
      </c>
      <c r="M6" s="17"/>
      <c r="N6" s="116"/>
      <c r="O6" s="131"/>
      <c r="P6" s="142"/>
      <c r="Q6" s="90" t="s">
        <v>16</v>
      </c>
      <c r="R6" s="31">
        <v>31753</v>
      </c>
      <c r="S6" s="32">
        <v>2</v>
      </c>
      <c r="T6" s="33">
        <f t="shared" si="0"/>
        <v>31755</v>
      </c>
      <c r="U6" s="34">
        <v>78696</v>
      </c>
      <c r="V6" s="34">
        <v>350</v>
      </c>
      <c r="W6" s="31">
        <v>518</v>
      </c>
      <c r="X6" s="33">
        <f t="shared" si="1"/>
        <v>110801</v>
      </c>
    </row>
    <row r="7" spans="1:24" s="22" customFormat="1" ht="7.5" customHeight="1" x14ac:dyDescent="0.15">
      <c r="A7" s="13"/>
      <c r="B7" s="116"/>
      <c r="C7" s="121" t="s">
        <v>17</v>
      </c>
      <c r="D7" s="122"/>
      <c r="E7" s="123"/>
      <c r="F7" s="31">
        <v>28716</v>
      </c>
      <c r="G7" s="32">
        <v>2</v>
      </c>
      <c r="H7" s="33">
        <f t="shared" si="2"/>
        <v>28718</v>
      </c>
      <c r="I7" s="34">
        <v>96987</v>
      </c>
      <c r="J7" s="34">
        <v>530</v>
      </c>
      <c r="K7" s="31">
        <v>1109</v>
      </c>
      <c r="L7" s="33">
        <f t="shared" si="3"/>
        <v>126235</v>
      </c>
      <c r="M7" s="17"/>
      <c r="N7" s="116"/>
      <c r="O7" s="132"/>
      <c r="P7" s="143"/>
      <c r="Q7" s="90" t="s">
        <v>10</v>
      </c>
      <c r="R7" s="31">
        <f>SUM(R5:R6)</f>
        <v>94877</v>
      </c>
      <c r="S7" s="32">
        <f>SUM(S5:S6)</f>
        <v>6</v>
      </c>
      <c r="T7" s="33">
        <f t="shared" si="0"/>
        <v>94883</v>
      </c>
      <c r="U7" s="34">
        <f t="shared" ref="U7:W7" si="4">SUM(U5:U6)</f>
        <v>249458</v>
      </c>
      <c r="V7" s="34">
        <f t="shared" si="4"/>
        <v>1501</v>
      </c>
      <c r="W7" s="31">
        <f t="shared" si="4"/>
        <v>1590</v>
      </c>
      <c r="X7" s="33">
        <f t="shared" si="1"/>
        <v>345842</v>
      </c>
    </row>
    <row r="8" spans="1:24" s="22" customFormat="1" ht="7.5" customHeight="1" x14ac:dyDescent="0.15">
      <c r="A8" s="13"/>
      <c r="B8" s="116"/>
      <c r="C8" s="121" t="s">
        <v>18</v>
      </c>
      <c r="D8" s="122"/>
      <c r="E8" s="123"/>
      <c r="F8" s="31">
        <v>41846</v>
      </c>
      <c r="G8" s="32">
        <v>4</v>
      </c>
      <c r="H8" s="33">
        <f t="shared" si="2"/>
        <v>41850</v>
      </c>
      <c r="I8" s="34">
        <v>124387</v>
      </c>
      <c r="J8" s="34">
        <v>853</v>
      </c>
      <c r="K8" s="31">
        <v>1717</v>
      </c>
      <c r="L8" s="33">
        <f t="shared" si="3"/>
        <v>167090</v>
      </c>
      <c r="M8" s="17"/>
      <c r="N8" s="116"/>
      <c r="O8" s="156" t="s">
        <v>19</v>
      </c>
      <c r="P8" s="125"/>
      <c r="Q8" s="126"/>
      <c r="R8" s="31">
        <v>84182</v>
      </c>
      <c r="S8" s="32">
        <v>9</v>
      </c>
      <c r="T8" s="33">
        <f t="shared" si="0"/>
        <v>84191</v>
      </c>
      <c r="U8" s="34">
        <v>292290</v>
      </c>
      <c r="V8" s="34">
        <v>1296</v>
      </c>
      <c r="W8" s="31">
        <v>2079</v>
      </c>
      <c r="X8" s="33">
        <f t="shared" si="1"/>
        <v>377777</v>
      </c>
    </row>
    <row r="9" spans="1:24" s="22" customFormat="1" ht="7.5" customHeight="1" x14ac:dyDescent="0.15">
      <c r="A9" s="13"/>
      <c r="B9" s="116"/>
      <c r="C9" s="130" t="s">
        <v>20</v>
      </c>
      <c r="D9" s="124" t="s">
        <v>21</v>
      </c>
      <c r="E9" s="123"/>
      <c r="F9" s="31">
        <v>22038</v>
      </c>
      <c r="G9" s="32">
        <v>2</v>
      </c>
      <c r="H9" s="33">
        <f t="shared" si="2"/>
        <v>22040</v>
      </c>
      <c r="I9" s="34">
        <v>57094</v>
      </c>
      <c r="J9" s="34">
        <v>311</v>
      </c>
      <c r="K9" s="31">
        <v>571</v>
      </c>
      <c r="L9" s="33">
        <f t="shared" si="3"/>
        <v>79445</v>
      </c>
      <c r="M9" s="17"/>
      <c r="N9" s="116"/>
      <c r="O9" s="108" t="s">
        <v>22</v>
      </c>
      <c r="P9" s="125" t="s">
        <v>23</v>
      </c>
      <c r="Q9" s="126"/>
      <c r="R9" s="31">
        <v>55139</v>
      </c>
      <c r="S9" s="32">
        <v>5</v>
      </c>
      <c r="T9" s="33">
        <f t="shared" si="0"/>
        <v>55144</v>
      </c>
      <c r="U9" s="34">
        <v>152963</v>
      </c>
      <c r="V9" s="34">
        <v>796</v>
      </c>
      <c r="W9" s="31">
        <v>1081</v>
      </c>
      <c r="X9" s="33">
        <f t="shared" si="1"/>
        <v>208903</v>
      </c>
    </row>
    <row r="10" spans="1:24" s="22" customFormat="1" ht="7.5" customHeight="1" x14ac:dyDescent="0.15">
      <c r="A10" s="13"/>
      <c r="B10" s="116"/>
      <c r="C10" s="131"/>
      <c r="D10" s="125" t="s">
        <v>24</v>
      </c>
      <c r="E10" s="126"/>
      <c r="F10" s="31">
        <v>6327</v>
      </c>
      <c r="G10" s="32">
        <v>1</v>
      </c>
      <c r="H10" s="33">
        <f>SUM(F10:G10)</f>
        <v>6328</v>
      </c>
      <c r="I10" s="34">
        <v>37529</v>
      </c>
      <c r="J10" s="34">
        <v>186</v>
      </c>
      <c r="K10" s="31">
        <v>415</v>
      </c>
      <c r="L10" s="33">
        <f>SUM(H10:J10)</f>
        <v>44043</v>
      </c>
      <c r="M10" s="17"/>
      <c r="N10" s="116"/>
      <c r="O10" s="108"/>
      <c r="P10" s="125" t="s">
        <v>25</v>
      </c>
      <c r="Q10" s="126"/>
      <c r="R10" s="31">
        <v>28211</v>
      </c>
      <c r="S10" s="32">
        <v>10</v>
      </c>
      <c r="T10" s="33">
        <f t="shared" si="0"/>
        <v>28221</v>
      </c>
      <c r="U10" s="31">
        <v>128836</v>
      </c>
      <c r="V10" s="31">
        <v>766</v>
      </c>
      <c r="W10" s="31">
        <v>1610</v>
      </c>
      <c r="X10" s="33">
        <f t="shared" si="1"/>
        <v>157823</v>
      </c>
    </row>
    <row r="11" spans="1:24" s="22" customFormat="1" ht="7.5" customHeight="1" x14ac:dyDescent="0.15">
      <c r="A11" s="13"/>
      <c r="B11" s="116"/>
      <c r="C11" s="132"/>
      <c r="D11" s="125" t="s">
        <v>10</v>
      </c>
      <c r="E11" s="126"/>
      <c r="F11" s="31">
        <f>SUM(F9:F10)</f>
        <v>28365</v>
      </c>
      <c r="G11" s="32">
        <f>SUM(G9:G10)</f>
        <v>3</v>
      </c>
      <c r="H11" s="33">
        <f>SUM(F11:G11)</f>
        <v>28368</v>
      </c>
      <c r="I11" s="34">
        <f t="shared" ref="I11:K11" si="5">SUM(I9:I10)</f>
        <v>94623</v>
      </c>
      <c r="J11" s="34">
        <f t="shared" si="5"/>
        <v>497</v>
      </c>
      <c r="K11" s="31">
        <f t="shared" si="5"/>
        <v>986</v>
      </c>
      <c r="L11" s="33">
        <f>SUM(H11:J11)</f>
        <v>123488</v>
      </c>
      <c r="M11" s="17"/>
      <c r="N11" s="116"/>
      <c r="O11" s="108"/>
      <c r="P11" s="125" t="s">
        <v>10</v>
      </c>
      <c r="Q11" s="126"/>
      <c r="R11" s="31">
        <f>SUM(R9:R10)</f>
        <v>83350</v>
      </c>
      <c r="S11" s="32">
        <f>SUM(S9:S10)</f>
        <v>15</v>
      </c>
      <c r="T11" s="33">
        <f t="shared" si="0"/>
        <v>83365</v>
      </c>
      <c r="U11" s="34">
        <f t="shared" ref="U11:W11" si="6">SUM(U9:U10)</f>
        <v>281799</v>
      </c>
      <c r="V11" s="34">
        <f t="shared" si="6"/>
        <v>1562</v>
      </c>
      <c r="W11" s="31">
        <f t="shared" si="6"/>
        <v>2691</v>
      </c>
      <c r="X11" s="33">
        <f t="shared" si="1"/>
        <v>366726</v>
      </c>
    </row>
    <row r="12" spans="1:24" s="22" customFormat="1" ht="7.5" customHeight="1" x14ac:dyDescent="0.15">
      <c r="A12" s="13"/>
      <c r="B12" s="116"/>
      <c r="C12" s="144" t="s">
        <v>26</v>
      </c>
      <c r="D12" s="124" t="s">
        <v>27</v>
      </c>
      <c r="E12" s="123"/>
      <c r="F12" s="31">
        <v>16225</v>
      </c>
      <c r="G12" s="32">
        <v>1</v>
      </c>
      <c r="H12" s="33">
        <f t="shared" si="2"/>
        <v>16226</v>
      </c>
      <c r="I12" s="34">
        <v>58972</v>
      </c>
      <c r="J12" s="34">
        <v>296</v>
      </c>
      <c r="K12" s="31">
        <v>639</v>
      </c>
      <c r="L12" s="33">
        <f t="shared" si="3"/>
        <v>75494</v>
      </c>
      <c r="M12" s="17"/>
      <c r="N12" s="116"/>
      <c r="O12" s="108" t="s">
        <v>28</v>
      </c>
      <c r="P12" s="125" t="s">
        <v>29</v>
      </c>
      <c r="Q12" s="126"/>
      <c r="R12" s="31">
        <v>152085</v>
      </c>
      <c r="S12" s="32">
        <v>30</v>
      </c>
      <c r="T12" s="33">
        <f t="shared" si="0"/>
        <v>152115</v>
      </c>
      <c r="U12" s="34">
        <v>295368</v>
      </c>
      <c r="V12" s="34">
        <v>2074</v>
      </c>
      <c r="W12" s="31">
        <v>2594</v>
      </c>
      <c r="X12" s="33">
        <f t="shared" si="1"/>
        <v>449557</v>
      </c>
    </row>
    <row r="13" spans="1:24" s="22" customFormat="1" ht="7.5" customHeight="1" x14ac:dyDescent="0.15">
      <c r="A13" s="13"/>
      <c r="B13" s="116"/>
      <c r="C13" s="164"/>
      <c r="D13" s="124" t="s">
        <v>30</v>
      </c>
      <c r="E13" s="123"/>
      <c r="F13" s="31">
        <v>5669</v>
      </c>
      <c r="G13" s="32">
        <v>0</v>
      </c>
      <c r="H13" s="33">
        <f t="shared" si="2"/>
        <v>5669</v>
      </c>
      <c r="I13" s="34">
        <v>10401</v>
      </c>
      <c r="J13" s="34">
        <v>72</v>
      </c>
      <c r="K13" s="31">
        <v>136</v>
      </c>
      <c r="L13" s="33">
        <f t="shared" si="3"/>
        <v>16142</v>
      </c>
      <c r="M13" s="17"/>
      <c r="N13" s="116"/>
      <c r="O13" s="108"/>
      <c r="P13" s="133" t="s">
        <v>31</v>
      </c>
      <c r="Q13" s="90" t="s">
        <v>32</v>
      </c>
      <c r="R13" s="38">
        <v>126118</v>
      </c>
      <c r="S13" s="39">
        <v>21</v>
      </c>
      <c r="T13" s="33">
        <f t="shared" si="0"/>
        <v>126139</v>
      </c>
      <c r="U13" s="40">
        <v>246399</v>
      </c>
      <c r="V13" s="40">
        <v>1703</v>
      </c>
      <c r="W13" s="38">
        <v>2355</v>
      </c>
      <c r="X13" s="33">
        <f t="shared" si="1"/>
        <v>374241</v>
      </c>
    </row>
    <row r="14" spans="1:24" s="22" customFormat="1" ht="7.5" customHeight="1" x14ac:dyDescent="0.15">
      <c r="A14" s="13"/>
      <c r="B14" s="116"/>
      <c r="C14" s="165"/>
      <c r="D14" s="125" t="s">
        <v>10</v>
      </c>
      <c r="E14" s="126"/>
      <c r="F14" s="31">
        <f>SUM(F12:F13)</f>
        <v>21894</v>
      </c>
      <c r="G14" s="32">
        <f>SUM(G12:G13)</f>
        <v>1</v>
      </c>
      <c r="H14" s="33">
        <f t="shared" si="2"/>
        <v>21895</v>
      </c>
      <c r="I14" s="34">
        <f t="shared" ref="I14:K14" si="7">SUM(I12:I13)</f>
        <v>69373</v>
      </c>
      <c r="J14" s="34">
        <f t="shared" si="7"/>
        <v>368</v>
      </c>
      <c r="K14" s="31">
        <f t="shared" si="7"/>
        <v>775</v>
      </c>
      <c r="L14" s="33">
        <f t="shared" si="3"/>
        <v>91636</v>
      </c>
      <c r="M14" s="17"/>
      <c r="N14" s="116"/>
      <c r="O14" s="108"/>
      <c r="P14" s="153"/>
      <c r="Q14" s="90" t="s">
        <v>33</v>
      </c>
      <c r="R14" s="38">
        <v>25902</v>
      </c>
      <c r="S14" s="39">
        <v>7</v>
      </c>
      <c r="T14" s="33">
        <f t="shared" si="0"/>
        <v>25909</v>
      </c>
      <c r="U14" s="40">
        <v>58707</v>
      </c>
      <c r="V14" s="40">
        <v>378</v>
      </c>
      <c r="W14" s="38">
        <v>517</v>
      </c>
      <c r="X14" s="33">
        <f t="shared" si="1"/>
        <v>84994</v>
      </c>
    </row>
    <row r="15" spans="1:24" s="22" customFormat="1" ht="7.5" customHeight="1" x14ac:dyDescent="0.15">
      <c r="A15" s="13"/>
      <c r="B15" s="116"/>
      <c r="C15" s="121" t="s">
        <v>34</v>
      </c>
      <c r="D15" s="122"/>
      <c r="E15" s="123"/>
      <c r="F15" s="31">
        <v>26919</v>
      </c>
      <c r="G15" s="32">
        <v>3</v>
      </c>
      <c r="H15" s="33">
        <f t="shared" si="2"/>
        <v>26922</v>
      </c>
      <c r="I15" s="34">
        <v>80045</v>
      </c>
      <c r="J15" s="34">
        <v>405</v>
      </c>
      <c r="K15" s="31">
        <v>942</v>
      </c>
      <c r="L15" s="33">
        <f t="shared" si="3"/>
        <v>107372</v>
      </c>
      <c r="M15" s="17"/>
      <c r="N15" s="116"/>
      <c r="O15" s="108"/>
      <c r="P15" s="153"/>
      <c r="Q15" s="90" t="s">
        <v>10</v>
      </c>
      <c r="R15" s="31">
        <f>SUM(R13:R14)</f>
        <v>152020</v>
      </c>
      <c r="S15" s="32">
        <f>SUM(S13:S14)</f>
        <v>28</v>
      </c>
      <c r="T15" s="33">
        <f t="shared" si="0"/>
        <v>152048</v>
      </c>
      <c r="U15" s="34">
        <f>SUM(U13:U14)</f>
        <v>305106</v>
      </c>
      <c r="V15" s="34">
        <f t="shared" ref="V15:W15" si="8">SUM(V13:V14)</f>
        <v>2081</v>
      </c>
      <c r="W15" s="31">
        <f t="shared" si="8"/>
        <v>2872</v>
      </c>
      <c r="X15" s="33">
        <f t="shared" si="1"/>
        <v>459235</v>
      </c>
    </row>
    <row r="16" spans="1:24" s="22" customFormat="1" ht="7.5" customHeight="1" x14ac:dyDescent="0.15">
      <c r="A16" s="13"/>
      <c r="B16" s="116"/>
      <c r="C16" s="144" t="s">
        <v>35</v>
      </c>
      <c r="D16" s="124" t="s">
        <v>36</v>
      </c>
      <c r="E16" s="123"/>
      <c r="F16" s="31">
        <v>22241</v>
      </c>
      <c r="G16" s="32">
        <v>3</v>
      </c>
      <c r="H16" s="33">
        <f t="shared" si="2"/>
        <v>22244</v>
      </c>
      <c r="I16" s="34">
        <v>59606</v>
      </c>
      <c r="J16" s="34">
        <v>376</v>
      </c>
      <c r="K16" s="31">
        <v>659</v>
      </c>
      <c r="L16" s="33">
        <f t="shared" si="3"/>
        <v>82226</v>
      </c>
      <c r="M16" s="17"/>
      <c r="N16" s="117"/>
      <c r="O16" s="112" t="s">
        <v>37</v>
      </c>
      <c r="P16" s="113"/>
      <c r="Q16" s="114"/>
      <c r="R16" s="41">
        <f>SUM(R4,R11:R12,R15,R7:R8)</f>
        <v>678033</v>
      </c>
      <c r="S16" s="42">
        <f>SUM(S4,S11:S12,S15,S7:S8)</f>
        <v>93</v>
      </c>
      <c r="T16" s="43">
        <f t="shared" ref="T16" si="9">SUM(R16:S16)</f>
        <v>678126</v>
      </c>
      <c r="U16" s="41">
        <f t="shared" ref="U16:W16" si="10">SUM(U4,U11:U12,U15,U7:U8)</f>
        <v>1809657</v>
      </c>
      <c r="V16" s="41">
        <f t="shared" si="10"/>
        <v>10730</v>
      </c>
      <c r="W16" s="41">
        <f t="shared" si="10"/>
        <v>14470</v>
      </c>
      <c r="X16" s="43">
        <f t="shared" ref="X16" si="11">SUM(T16:V16)</f>
        <v>2498513</v>
      </c>
    </row>
    <row r="17" spans="1:24" s="22" customFormat="1" ht="7.5" customHeight="1" x14ac:dyDescent="0.15">
      <c r="A17" s="13"/>
      <c r="B17" s="116"/>
      <c r="C17" s="164"/>
      <c r="D17" s="124" t="s">
        <v>30</v>
      </c>
      <c r="E17" s="123"/>
      <c r="F17" s="31">
        <v>2826</v>
      </c>
      <c r="G17" s="32">
        <v>0</v>
      </c>
      <c r="H17" s="33">
        <f t="shared" si="2"/>
        <v>2826</v>
      </c>
      <c r="I17" s="34">
        <v>4326</v>
      </c>
      <c r="J17" s="34">
        <v>39</v>
      </c>
      <c r="K17" s="31">
        <v>52</v>
      </c>
      <c r="L17" s="33">
        <f t="shared" si="3"/>
        <v>7191</v>
      </c>
      <c r="M17" s="17"/>
      <c r="N17" s="115" t="s">
        <v>38</v>
      </c>
      <c r="O17" s="118" t="s">
        <v>39</v>
      </c>
      <c r="P17" s="119"/>
      <c r="Q17" s="120"/>
      <c r="R17" s="31">
        <v>78970</v>
      </c>
      <c r="S17" s="32">
        <v>4</v>
      </c>
      <c r="T17" s="33">
        <f t="shared" ref="T17:T88" si="12">SUM(R17:S17)</f>
        <v>78974</v>
      </c>
      <c r="U17" s="34">
        <v>211259</v>
      </c>
      <c r="V17" s="34">
        <v>1182</v>
      </c>
      <c r="W17" s="31">
        <v>1392</v>
      </c>
      <c r="X17" s="33">
        <f t="shared" si="1"/>
        <v>291415</v>
      </c>
    </row>
    <row r="18" spans="1:24" s="22" customFormat="1" ht="7.5" customHeight="1" x14ac:dyDescent="0.15">
      <c r="A18" s="13"/>
      <c r="B18" s="116"/>
      <c r="C18" s="165"/>
      <c r="D18" s="125" t="s">
        <v>10</v>
      </c>
      <c r="E18" s="126"/>
      <c r="F18" s="31">
        <f>SUM(F16:F17)</f>
        <v>25067</v>
      </c>
      <c r="G18" s="32">
        <f>SUM(G16:G17)</f>
        <v>3</v>
      </c>
      <c r="H18" s="33">
        <f t="shared" si="2"/>
        <v>25070</v>
      </c>
      <c r="I18" s="34">
        <f t="shared" ref="I18:K18" si="13">SUM(I16:I17)</f>
        <v>63932</v>
      </c>
      <c r="J18" s="34">
        <f t="shared" si="13"/>
        <v>415</v>
      </c>
      <c r="K18" s="31">
        <f t="shared" si="13"/>
        <v>711</v>
      </c>
      <c r="L18" s="33">
        <f t="shared" si="3"/>
        <v>89417</v>
      </c>
      <c r="M18" s="17"/>
      <c r="N18" s="116"/>
      <c r="O18" s="130" t="s">
        <v>40</v>
      </c>
      <c r="P18" s="124" t="s">
        <v>41</v>
      </c>
      <c r="Q18" s="123"/>
      <c r="R18" s="31">
        <v>150112</v>
      </c>
      <c r="S18" s="32">
        <v>28</v>
      </c>
      <c r="T18" s="33">
        <f t="shared" si="12"/>
        <v>150140</v>
      </c>
      <c r="U18" s="34">
        <v>474930</v>
      </c>
      <c r="V18" s="34">
        <v>2472</v>
      </c>
      <c r="W18" s="31">
        <v>3980</v>
      </c>
      <c r="X18" s="33">
        <f t="shared" si="1"/>
        <v>627542</v>
      </c>
    </row>
    <row r="19" spans="1:24" s="22" customFormat="1" ht="7.5" customHeight="1" x14ac:dyDescent="0.15">
      <c r="A19" s="13"/>
      <c r="B19" s="117"/>
      <c r="C19" s="112" t="s">
        <v>37</v>
      </c>
      <c r="D19" s="113"/>
      <c r="E19" s="114"/>
      <c r="F19" s="41">
        <f>SUM(F6:F8,F11,F14:F15,F18)</f>
        <v>264868</v>
      </c>
      <c r="G19" s="44">
        <f>SUM(G6:G8,G11,G14:G15,G18)</f>
        <v>25</v>
      </c>
      <c r="H19" s="43">
        <f t="shared" si="2"/>
        <v>264893</v>
      </c>
      <c r="I19" s="45">
        <f t="shared" ref="I19:K19" si="14">SUM(I6:I8,I11,I14:I15,I18)</f>
        <v>939312</v>
      </c>
      <c r="J19" s="45">
        <f t="shared" si="14"/>
        <v>6704</v>
      </c>
      <c r="K19" s="41">
        <f t="shared" si="14"/>
        <v>17860</v>
      </c>
      <c r="L19" s="43">
        <f t="shared" si="3"/>
        <v>1210909</v>
      </c>
      <c r="M19" s="17"/>
      <c r="N19" s="116"/>
      <c r="O19" s="131"/>
      <c r="P19" s="124" t="s">
        <v>42</v>
      </c>
      <c r="Q19" s="123"/>
      <c r="R19" s="31">
        <v>22557</v>
      </c>
      <c r="S19" s="32">
        <v>6</v>
      </c>
      <c r="T19" s="33">
        <f t="shared" si="12"/>
        <v>22563</v>
      </c>
      <c r="U19" s="34">
        <v>39547</v>
      </c>
      <c r="V19" s="34">
        <v>294</v>
      </c>
      <c r="W19" s="31">
        <v>288</v>
      </c>
      <c r="X19" s="33">
        <f t="shared" si="1"/>
        <v>62404</v>
      </c>
    </row>
    <row r="20" spans="1:24" s="22" customFormat="1" ht="7.5" customHeight="1" x14ac:dyDescent="0.15">
      <c r="A20" s="13"/>
      <c r="B20" s="115" t="s">
        <v>43</v>
      </c>
      <c r="C20" s="134" t="s">
        <v>44</v>
      </c>
      <c r="D20" s="133" t="s">
        <v>45</v>
      </c>
      <c r="E20" s="90" t="s">
        <v>46</v>
      </c>
      <c r="F20" s="31">
        <v>66064</v>
      </c>
      <c r="G20" s="32">
        <v>3</v>
      </c>
      <c r="H20" s="33">
        <f t="shared" si="2"/>
        <v>66067</v>
      </c>
      <c r="I20" s="34">
        <v>161552</v>
      </c>
      <c r="J20" s="34">
        <v>1223</v>
      </c>
      <c r="K20" s="31">
        <v>1398</v>
      </c>
      <c r="L20" s="33">
        <f t="shared" si="3"/>
        <v>228842</v>
      </c>
      <c r="M20" s="17"/>
      <c r="N20" s="116"/>
      <c r="O20" s="132"/>
      <c r="P20" s="124" t="s">
        <v>10</v>
      </c>
      <c r="Q20" s="123"/>
      <c r="R20" s="31">
        <f>SUM(R18:R19)</f>
        <v>172669</v>
      </c>
      <c r="S20" s="32">
        <f>SUM(S18:S19)</f>
        <v>34</v>
      </c>
      <c r="T20" s="33">
        <f t="shared" si="12"/>
        <v>172703</v>
      </c>
      <c r="U20" s="34">
        <f t="shared" ref="U20:W20" si="15">SUM(U18:U19)</f>
        <v>514477</v>
      </c>
      <c r="V20" s="34">
        <f t="shared" si="15"/>
        <v>2766</v>
      </c>
      <c r="W20" s="31">
        <f t="shared" si="15"/>
        <v>4268</v>
      </c>
      <c r="X20" s="33">
        <f t="shared" si="1"/>
        <v>689946</v>
      </c>
    </row>
    <row r="21" spans="1:24" s="22" customFormat="1" ht="7.5" customHeight="1" x14ac:dyDescent="0.15">
      <c r="A21" s="13"/>
      <c r="B21" s="116"/>
      <c r="C21" s="131"/>
      <c r="D21" s="153"/>
      <c r="E21" s="90" t="s">
        <v>47</v>
      </c>
      <c r="F21" s="31">
        <v>17564</v>
      </c>
      <c r="G21" s="32">
        <v>0</v>
      </c>
      <c r="H21" s="33">
        <f t="shared" si="2"/>
        <v>17564</v>
      </c>
      <c r="I21" s="34">
        <v>45136</v>
      </c>
      <c r="J21" s="34">
        <v>312</v>
      </c>
      <c r="K21" s="31">
        <v>339</v>
      </c>
      <c r="L21" s="33">
        <f t="shared" si="3"/>
        <v>63012</v>
      </c>
      <c r="M21" s="17"/>
      <c r="N21" s="116"/>
      <c r="O21" s="130" t="s">
        <v>48</v>
      </c>
      <c r="P21" s="124" t="s">
        <v>49</v>
      </c>
      <c r="Q21" s="123"/>
      <c r="R21" s="31">
        <v>75821</v>
      </c>
      <c r="S21" s="32">
        <v>16</v>
      </c>
      <c r="T21" s="33">
        <f t="shared" si="12"/>
        <v>75837</v>
      </c>
      <c r="U21" s="34">
        <v>268359</v>
      </c>
      <c r="V21" s="34">
        <v>1275</v>
      </c>
      <c r="W21" s="31">
        <v>2288</v>
      </c>
      <c r="X21" s="33">
        <f t="shared" si="1"/>
        <v>345471</v>
      </c>
    </row>
    <row r="22" spans="1:24" s="22" customFormat="1" ht="7.5" customHeight="1" x14ac:dyDescent="0.15">
      <c r="A22" s="13"/>
      <c r="B22" s="116"/>
      <c r="C22" s="131"/>
      <c r="D22" s="153"/>
      <c r="E22" s="90" t="s">
        <v>10</v>
      </c>
      <c r="F22" s="31">
        <f>SUM(F20:F21)</f>
        <v>83628</v>
      </c>
      <c r="G22" s="32">
        <f>SUM(G20:G21)</f>
        <v>3</v>
      </c>
      <c r="H22" s="33">
        <f t="shared" si="2"/>
        <v>83631</v>
      </c>
      <c r="I22" s="34">
        <f t="shared" ref="I22:K22" si="16">SUM(I20:I21)</f>
        <v>206688</v>
      </c>
      <c r="J22" s="34">
        <f t="shared" si="16"/>
        <v>1535</v>
      </c>
      <c r="K22" s="31">
        <f t="shared" si="16"/>
        <v>1737</v>
      </c>
      <c r="L22" s="33">
        <f t="shared" si="3"/>
        <v>291854</v>
      </c>
      <c r="M22" s="17"/>
      <c r="N22" s="116"/>
      <c r="O22" s="131"/>
      <c r="P22" s="124" t="s">
        <v>50</v>
      </c>
      <c r="Q22" s="123"/>
      <c r="R22" s="38">
        <v>102685</v>
      </c>
      <c r="S22" s="39">
        <v>16</v>
      </c>
      <c r="T22" s="46">
        <f t="shared" si="12"/>
        <v>102701</v>
      </c>
      <c r="U22" s="40">
        <v>365817</v>
      </c>
      <c r="V22" s="40">
        <v>1352</v>
      </c>
      <c r="W22" s="38">
        <v>3235</v>
      </c>
      <c r="X22" s="46">
        <f t="shared" si="1"/>
        <v>469870</v>
      </c>
    </row>
    <row r="23" spans="1:24" s="22" customFormat="1" ht="7.5" customHeight="1" x14ac:dyDescent="0.15">
      <c r="A23" s="13"/>
      <c r="B23" s="116"/>
      <c r="C23" s="132"/>
      <c r="D23" s="124" t="s">
        <v>51</v>
      </c>
      <c r="E23" s="123"/>
      <c r="F23" s="31">
        <v>51155</v>
      </c>
      <c r="G23" s="32">
        <v>0</v>
      </c>
      <c r="H23" s="33">
        <f t="shared" si="2"/>
        <v>51155</v>
      </c>
      <c r="I23" s="34">
        <v>119756</v>
      </c>
      <c r="J23" s="34">
        <v>861</v>
      </c>
      <c r="K23" s="31">
        <v>937</v>
      </c>
      <c r="L23" s="33">
        <f t="shared" si="3"/>
        <v>171772</v>
      </c>
      <c r="M23" s="17"/>
      <c r="N23" s="116"/>
      <c r="O23" s="131"/>
      <c r="P23" s="136" t="s">
        <v>52</v>
      </c>
      <c r="Q23" s="90" t="s">
        <v>52</v>
      </c>
      <c r="R23" s="38">
        <v>17366</v>
      </c>
      <c r="S23" s="39">
        <v>1</v>
      </c>
      <c r="T23" s="46">
        <f t="shared" si="12"/>
        <v>17367</v>
      </c>
      <c r="U23" s="40">
        <v>60783</v>
      </c>
      <c r="V23" s="40">
        <v>348</v>
      </c>
      <c r="W23" s="38">
        <v>701</v>
      </c>
      <c r="X23" s="46">
        <f t="shared" si="1"/>
        <v>78498</v>
      </c>
    </row>
    <row r="24" spans="1:24" s="22" customFormat="1" ht="7.5" customHeight="1" x14ac:dyDescent="0.15">
      <c r="A24" s="13"/>
      <c r="B24" s="116"/>
      <c r="C24" s="108" t="s">
        <v>53</v>
      </c>
      <c r="D24" s="145" t="s">
        <v>54</v>
      </c>
      <c r="E24" s="146"/>
      <c r="F24" s="31">
        <v>76215</v>
      </c>
      <c r="G24" s="32">
        <v>8</v>
      </c>
      <c r="H24" s="33">
        <f t="shared" si="2"/>
        <v>76223</v>
      </c>
      <c r="I24" s="34">
        <v>148186</v>
      </c>
      <c r="J24" s="34">
        <v>1015</v>
      </c>
      <c r="K24" s="31">
        <v>1212</v>
      </c>
      <c r="L24" s="33">
        <f t="shared" si="3"/>
        <v>225424</v>
      </c>
      <c r="M24" s="17"/>
      <c r="N24" s="116"/>
      <c r="O24" s="131"/>
      <c r="P24" s="142"/>
      <c r="Q24" s="90" t="s">
        <v>55</v>
      </c>
      <c r="R24" s="38">
        <v>36966</v>
      </c>
      <c r="S24" s="39">
        <v>4</v>
      </c>
      <c r="T24" s="46">
        <f t="shared" si="12"/>
        <v>36970</v>
      </c>
      <c r="U24" s="40">
        <v>92098</v>
      </c>
      <c r="V24" s="40">
        <v>584</v>
      </c>
      <c r="W24" s="38">
        <v>714</v>
      </c>
      <c r="X24" s="46">
        <f t="shared" si="1"/>
        <v>129652</v>
      </c>
    </row>
    <row r="25" spans="1:24" s="22" customFormat="1" ht="7.5" customHeight="1" x14ac:dyDescent="0.15">
      <c r="A25" s="13"/>
      <c r="B25" s="116"/>
      <c r="C25" s="108"/>
      <c r="D25" s="124" t="s">
        <v>56</v>
      </c>
      <c r="E25" s="123"/>
      <c r="F25" s="31">
        <v>31013</v>
      </c>
      <c r="G25" s="32">
        <v>1</v>
      </c>
      <c r="H25" s="33">
        <f t="shared" si="2"/>
        <v>31014</v>
      </c>
      <c r="I25" s="34">
        <v>98590</v>
      </c>
      <c r="J25" s="34">
        <v>582</v>
      </c>
      <c r="K25" s="31">
        <v>1139</v>
      </c>
      <c r="L25" s="33">
        <f t="shared" si="3"/>
        <v>130186</v>
      </c>
      <c r="M25" s="17"/>
      <c r="N25" s="116"/>
      <c r="O25" s="131"/>
      <c r="P25" s="142"/>
      <c r="Q25" s="90" t="s">
        <v>57</v>
      </c>
      <c r="R25" s="38">
        <v>42740</v>
      </c>
      <c r="S25" s="32">
        <v>10</v>
      </c>
      <c r="T25" s="33">
        <f t="shared" si="12"/>
        <v>42750</v>
      </c>
      <c r="U25" s="34">
        <v>143465</v>
      </c>
      <c r="V25" s="34">
        <v>729</v>
      </c>
      <c r="W25" s="31">
        <v>1096</v>
      </c>
      <c r="X25" s="33">
        <f t="shared" si="1"/>
        <v>186944</v>
      </c>
    </row>
    <row r="26" spans="1:24" s="22" customFormat="1" ht="7.5" customHeight="1" x14ac:dyDescent="0.15">
      <c r="A26" s="13"/>
      <c r="B26" s="116"/>
      <c r="C26" s="108"/>
      <c r="D26" s="124" t="s">
        <v>58</v>
      </c>
      <c r="E26" s="123"/>
      <c r="F26" s="31">
        <v>35464</v>
      </c>
      <c r="G26" s="32">
        <v>1</v>
      </c>
      <c r="H26" s="33">
        <f t="shared" si="2"/>
        <v>35465</v>
      </c>
      <c r="I26" s="34">
        <v>73217</v>
      </c>
      <c r="J26" s="34">
        <v>372</v>
      </c>
      <c r="K26" s="31">
        <v>465</v>
      </c>
      <c r="L26" s="33">
        <f t="shared" si="3"/>
        <v>109054</v>
      </c>
      <c r="M26" s="17"/>
      <c r="N26" s="116"/>
      <c r="O26" s="132"/>
      <c r="P26" s="143"/>
      <c r="Q26" s="90" t="s">
        <v>10</v>
      </c>
      <c r="R26" s="31">
        <f>SUM(R23:R25)</f>
        <v>97072</v>
      </c>
      <c r="S26" s="32">
        <f>SUM(S23:S25)</f>
        <v>15</v>
      </c>
      <c r="T26" s="46">
        <f t="shared" si="12"/>
        <v>97087</v>
      </c>
      <c r="U26" s="34">
        <f t="shared" ref="U26:W26" si="17">SUM(U23:U25)</f>
        <v>296346</v>
      </c>
      <c r="V26" s="34">
        <f t="shared" si="17"/>
        <v>1661</v>
      </c>
      <c r="W26" s="31">
        <f t="shared" si="17"/>
        <v>2511</v>
      </c>
      <c r="X26" s="46">
        <f t="shared" si="1"/>
        <v>395094</v>
      </c>
    </row>
    <row r="27" spans="1:24" s="22" customFormat="1" ht="7.5" customHeight="1" x14ac:dyDescent="0.15">
      <c r="A27" s="13"/>
      <c r="B27" s="116"/>
      <c r="C27" s="108"/>
      <c r="D27" s="148" t="s">
        <v>10</v>
      </c>
      <c r="E27" s="149"/>
      <c r="F27" s="47">
        <f>SUM(F24:F26)</f>
        <v>142692</v>
      </c>
      <c r="G27" s="32">
        <f>SUM(G24:G26)</f>
        <v>10</v>
      </c>
      <c r="H27" s="33">
        <f t="shared" si="2"/>
        <v>142702</v>
      </c>
      <c r="I27" s="34">
        <f>SUM(I24:I26)</f>
        <v>319993</v>
      </c>
      <c r="J27" s="34">
        <f>SUM(J24:J26)</f>
        <v>1969</v>
      </c>
      <c r="K27" s="31">
        <f>SUM(K24:K26)</f>
        <v>2816</v>
      </c>
      <c r="L27" s="33">
        <f>SUM(H27:J27)</f>
        <v>464664</v>
      </c>
      <c r="M27" s="17"/>
      <c r="N27" s="116"/>
      <c r="O27" s="130" t="s">
        <v>59</v>
      </c>
      <c r="P27" s="124" t="s">
        <v>60</v>
      </c>
      <c r="Q27" s="123"/>
      <c r="R27" s="31">
        <v>129616</v>
      </c>
      <c r="S27" s="32">
        <v>29</v>
      </c>
      <c r="T27" s="33">
        <f t="shared" si="12"/>
        <v>129645</v>
      </c>
      <c r="U27" s="34">
        <v>502102</v>
      </c>
      <c r="V27" s="34">
        <v>3591</v>
      </c>
      <c r="W27" s="31">
        <v>10262</v>
      </c>
      <c r="X27" s="46">
        <f t="shared" si="1"/>
        <v>635338</v>
      </c>
    </row>
    <row r="28" spans="1:24" s="22" customFormat="1" ht="7.5" customHeight="1" x14ac:dyDescent="0.15">
      <c r="A28" s="13"/>
      <c r="B28" s="116"/>
      <c r="C28" s="130" t="s">
        <v>61</v>
      </c>
      <c r="D28" s="124" t="s">
        <v>62</v>
      </c>
      <c r="E28" s="123"/>
      <c r="F28" s="31">
        <v>123556</v>
      </c>
      <c r="G28" s="32">
        <v>9</v>
      </c>
      <c r="H28" s="33">
        <f t="shared" si="2"/>
        <v>123565</v>
      </c>
      <c r="I28" s="34">
        <v>326299</v>
      </c>
      <c r="J28" s="34">
        <v>2654</v>
      </c>
      <c r="K28" s="31">
        <v>2804</v>
      </c>
      <c r="L28" s="33">
        <f t="shared" si="3"/>
        <v>452518</v>
      </c>
      <c r="M28" s="17"/>
      <c r="N28" s="116"/>
      <c r="O28" s="131"/>
      <c r="P28" s="124" t="s">
        <v>63</v>
      </c>
      <c r="Q28" s="123"/>
      <c r="R28" s="31">
        <v>66123</v>
      </c>
      <c r="S28" s="32">
        <v>9</v>
      </c>
      <c r="T28" s="33">
        <f t="shared" si="12"/>
        <v>66132</v>
      </c>
      <c r="U28" s="34">
        <v>185154</v>
      </c>
      <c r="V28" s="34">
        <v>775</v>
      </c>
      <c r="W28" s="31">
        <v>1611</v>
      </c>
      <c r="X28" s="46">
        <f t="shared" si="1"/>
        <v>252061</v>
      </c>
    </row>
    <row r="29" spans="1:24" s="22" customFormat="1" ht="7.5" customHeight="1" x14ac:dyDescent="0.15">
      <c r="A29" s="13"/>
      <c r="B29" s="116"/>
      <c r="C29" s="131"/>
      <c r="D29" s="124" t="s">
        <v>64</v>
      </c>
      <c r="E29" s="123"/>
      <c r="F29" s="31">
        <v>33822</v>
      </c>
      <c r="G29" s="32">
        <v>3</v>
      </c>
      <c r="H29" s="33">
        <f t="shared" si="2"/>
        <v>33825</v>
      </c>
      <c r="I29" s="34">
        <v>155402</v>
      </c>
      <c r="J29" s="34">
        <v>950</v>
      </c>
      <c r="K29" s="31">
        <v>3174</v>
      </c>
      <c r="L29" s="33">
        <f t="shared" si="3"/>
        <v>190177</v>
      </c>
      <c r="M29" s="17"/>
      <c r="N29" s="116"/>
      <c r="O29" s="131"/>
      <c r="P29" s="136" t="s">
        <v>65</v>
      </c>
      <c r="Q29" s="90" t="s">
        <v>65</v>
      </c>
      <c r="R29" s="31">
        <v>46265</v>
      </c>
      <c r="S29" s="32">
        <v>10</v>
      </c>
      <c r="T29" s="33">
        <f t="shared" si="12"/>
        <v>46275</v>
      </c>
      <c r="U29" s="34">
        <v>165343</v>
      </c>
      <c r="V29" s="34">
        <v>820</v>
      </c>
      <c r="W29" s="31">
        <v>2124</v>
      </c>
      <c r="X29" s="46">
        <f t="shared" si="1"/>
        <v>212438</v>
      </c>
    </row>
    <row r="30" spans="1:24" s="22" customFormat="1" ht="7.5" customHeight="1" x14ac:dyDescent="0.15">
      <c r="A30" s="13"/>
      <c r="B30" s="116"/>
      <c r="C30" s="132"/>
      <c r="D30" s="124" t="s">
        <v>10</v>
      </c>
      <c r="E30" s="123"/>
      <c r="F30" s="47">
        <f>SUM(F28:F29)</f>
        <v>157378</v>
      </c>
      <c r="G30" s="32">
        <f>SUM(G28:G29)</f>
        <v>12</v>
      </c>
      <c r="H30" s="33">
        <f t="shared" si="2"/>
        <v>157390</v>
      </c>
      <c r="I30" s="31">
        <f>SUM(I28:I29)</f>
        <v>481701</v>
      </c>
      <c r="J30" s="31">
        <f>SUM(J28:J29)</f>
        <v>3604</v>
      </c>
      <c r="K30" s="31">
        <f>SUM(K28:K29)</f>
        <v>5978</v>
      </c>
      <c r="L30" s="33">
        <f t="shared" si="3"/>
        <v>642695</v>
      </c>
      <c r="M30" s="17"/>
      <c r="N30" s="116"/>
      <c r="O30" s="131"/>
      <c r="P30" s="142"/>
      <c r="Q30" s="90" t="s">
        <v>66</v>
      </c>
      <c r="R30" s="31">
        <v>23461</v>
      </c>
      <c r="S30" s="32">
        <v>6</v>
      </c>
      <c r="T30" s="33">
        <f t="shared" si="12"/>
        <v>23467</v>
      </c>
      <c r="U30" s="34">
        <v>91635</v>
      </c>
      <c r="V30" s="34">
        <v>369</v>
      </c>
      <c r="W30" s="31">
        <v>1190</v>
      </c>
      <c r="X30" s="46">
        <f t="shared" si="1"/>
        <v>115471</v>
      </c>
    </row>
    <row r="31" spans="1:24" s="22" customFormat="1" ht="7.5" customHeight="1" x14ac:dyDescent="0.15">
      <c r="A31" s="13"/>
      <c r="B31" s="116"/>
      <c r="C31" s="121" t="s">
        <v>67</v>
      </c>
      <c r="D31" s="122"/>
      <c r="E31" s="123"/>
      <c r="F31" s="31">
        <v>120039</v>
      </c>
      <c r="G31" s="32">
        <v>6</v>
      </c>
      <c r="H31" s="33">
        <f t="shared" si="2"/>
        <v>120045</v>
      </c>
      <c r="I31" s="34">
        <v>251063</v>
      </c>
      <c r="J31" s="34">
        <v>1949</v>
      </c>
      <c r="K31" s="31">
        <v>2081</v>
      </c>
      <c r="L31" s="33">
        <f t="shared" si="3"/>
        <v>373057</v>
      </c>
      <c r="M31" s="17"/>
      <c r="N31" s="116"/>
      <c r="O31" s="131"/>
      <c r="P31" s="142"/>
      <c r="Q31" s="90" t="s">
        <v>68</v>
      </c>
      <c r="R31" s="47">
        <v>25481</v>
      </c>
      <c r="S31" s="32">
        <v>11</v>
      </c>
      <c r="T31" s="33">
        <f t="shared" si="12"/>
        <v>25492</v>
      </c>
      <c r="U31" s="31">
        <v>83183</v>
      </c>
      <c r="V31" s="31">
        <v>453</v>
      </c>
      <c r="W31" s="31">
        <v>956</v>
      </c>
      <c r="X31" s="33">
        <f t="shared" si="1"/>
        <v>109128</v>
      </c>
    </row>
    <row r="32" spans="1:24" s="22" customFormat="1" ht="7.5" customHeight="1" x14ac:dyDescent="0.15">
      <c r="A32" s="13"/>
      <c r="B32" s="116"/>
      <c r="C32" s="130" t="s">
        <v>69</v>
      </c>
      <c r="D32" s="124" t="s">
        <v>70</v>
      </c>
      <c r="E32" s="123"/>
      <c r="F32" s="31">
        <v>92207</v>
      </c>
      <c r="G32" s="32">
        <v>8</v>
      </c>
      <c r="H32" s="33">
        <f t="shared" si="2"/>
        <v>92215</v>
      </c>
      <c r="I32" s="34">
        <v>212644</v>
      </c>
      <c r="J32" s="34">
        <v>1596</v>
      </c>
      <c r="K32" s="31">
        <v>1730</v>
      </c>
      <c r="L32" s="33">
        <f t="shared" si="3"/>
        <v>306455</v>
      </c>
      <c r="M32" s="17"/>
      <c r="N32" s="116"/>
      <c r="O32" s="131"/>
      <c r="P32" s="143"/>
      <c r="Q32" s="90" t="s">
        <v>10</v>
      </c>
      <c r="R32" s="31">
        <f>SUM(R29:R31)</f>
        <v>95207</v>
      </c>
      <c r="S32" s="32">
        <f>SUM(S29:S31)</f>
        <v>27</v>
      </c>
      <c r="T32" s="33">
        <f t="shared" si="12"/>
        <v>95234</v>
      </c>
      <c r="U32" s="34">
        <f t="shared" ref="U32:W32" si="18">SUM(U29:U31)</f>
        <v>340161</v>
      </c>
      <c r="V32" s="34">
        <f t="shared" si="18"/>
        <v>1642</v>
      </c>
      <c r="W32" s="31">
        <f t="shared" si="18"/>
        <v>4270</v>
      </c>
      <c r="X32" s="46">
        <f t="shared" si="1"/>
        <v>437037</v>
      </c>
    </row>
    <row r="33" spans="1:24" s="22" customFormat="1" ht="7.5" customHeight="1" x14ac:dyDescent="0.15">
      <c r="A33" s="48"/>
      <c r="B33" s="116"/>
      <c r="C33" s="132"/>
      <c r="D33" s="124" t="s">
        <v>71</v>
      </c>
      <c r="E33" s="123"/>
      <c r="F33" s="31">
        <v>32518</v>
      </c>
      <c r="G33" s="32">
        <v>2</v>
      </c>
      <c r="H33" s="33">
        <f t="shared" si="2"/>
        <v>32520</v>
      </c>
      <c r="I33" s="34">
        <v>76051</v>
      </c>
      <c r="J33" s="34">
        <v>708</v>
      </c>
      <c r="K33" s="31">
        <v>432</v>
      </c>
      <c r="L33" s="33">
        <f t="shared" si="3"/>
        <v>109279</v>
      </c>
      <c r="M33" s="17"/>
      <c r="N33" s="116"/>
      <c r="O33" s="131"/>
      <c r="P33" s="136" t="s">
        <v>72</v>
      </c>
      <c r="Q33" s="90" t="s">
        <v>73</v>
      </c>
      <c r="R33" s="31">
        <v>42492</v>
      </c>
      <c r="S33" s="32">
        <v>10</v>
      </c>
      <c r="T33" s="33">
        <f t="shared" si="12"/>
        <v>42502</v>
      </c>
      <c r="U33" s="34">
        <v>188643</v>
      </c>
      <c r="V33" s="34">
        <v>1034</v>
      </c>
      <c r="W33" s="31">
        <v>2727</v>
      </c>
      <c r="X33" s="46">
        <f t="shared" si="1"/>
        <v>232179</v>
      </c>
    </row>
    <row r="34" spans="1:24" s="22" customFormat="1" ht="7.5" customHeight="1" x14ac:dyDescent="0.15">
      <c r="A34" s="49"/>
      <c r="B34" s="116"/>
      <c r="C34" s="130" t="s">
        <v>74</v>
      </c>
      <c r="D34" s="136" t="s">
        <v>75</v>
      </c>
      <c r="E34" s="90" t="s">
        <v>75</v>
      </c>
      <c r="F34" s="31">
        <v>82737</v>
      </c>
      <c r="G34" s="32">
        <v>4</v>
      </c>
      <c r="H34" s="33">
        <f t="shared" si="2"/>
        <v>82741</v>
      </c>
      <c r="I34" s="34">
        <v>193737</v>
      </c>
      <c r="J34" s="34">
        <v>1266</v>
      </c>
      <c r="K34" s="31">
        <v>1385</v>
      </c>
      <c r="L34" s="33">
        <f t="shared" si="3"/>
        <v>277744</v>
      </c>
      <c r="M34" s="17"/>
      <c r="N34" s="116"/>
      <c r="O34" s="131"/>
      <c r="P34" s="142"/>
      <c r="Q34" s="90" t="s">
        <v>76</v>
      </c>
      <c r="R34" s="31">
        <v>14202</v>
      </c>
      <c r="S34" s="32">
        <v>6</v>
      </c>
      <c r="T34" s="33">
        <f t="shared" si="12"/>
        <v>14208</v>
      </c>
      <c r="U34" s="34">
        <v>80364</v>
      </c>
      <c r="V34" s="34">
        <v>524</v>
      </c>
      <c r="W34" s="31">
        <v>1056</v>
      </c>
      <c r="X34" s="46">
        <f t="shared" si="1"/>
        <v>95096</v>
      </c>
    </row>
    <row r="35" spans="1:24" s="22" customFormat="1" ht="7.5" customHeight="1" x14ac:dyDescent="0.15">
      <c r="A35" s="49"/>
      <c r="B35" s="116"/>
      <c r="C35" s="131"/>
      <c r="D35" s="142"/>
      <c r="E35" s="90" t="s">
        <v>77</v>
      </c>
      <c r="F35" s="31">
        <v>34540</v>
      </c>
      <c r="G35" s="32">
        <v>2</v>
      </c>
      <c r="H35" s="33">
        <f t="shared" si="2"/>
        <v>34542</v>
      </c>
      <c r="I35" s="34">
        <v>62052</v>
      </c>
      <c r="J35" s="34">
        <v>786</v>
      </c>
      <c r="K35" s="31">
        <v>547</v>
      </c>
      <c r="L35" s="33">
        <f t="shared" si="3"/>
        <v>97380</v>
      </c>
      <c r="M35" s="17"/>
      <c r="N35" s="116"/>
      <c r="O35" s="131"/>
      <c r="P35" s="142"/>
      <c r="Q35" s="90" t="s">
        <v>78</v>
      </c>
      <c r="R35" s="31">
        <v>10779</v>
      </c>
      <c r="S35" s="32">
        <v>3</v>
      </c>
      <c r="T35" s="33">
        <f t="shared" si="12"/>
        <v>10782</v>
      </c>
      <c r="U35" s="34">
        <v>55851</v>
      </c>
      <c r="V35" s="34">
        <v>262</v>
      </c>
      <c r="W35" s="31">
        <v>688</v>
      </c>
      <c r="X35" s="33">
        <f t="shared" si="1"/>
        <v>66895</v>
      </c>
    </row>
    <row r="36" spans="1:24" s="22" customFormat="1" ht="7.5" customHeight="1" x14ac:dyDescent="0.15">
      <c r="A36" s="49"/>
      <c r="B36" s="116"/>
      <c r="C36" s="131"/>
      <c r="D36" s="142"/>
      <c r="E36" s="90" t="s">
        <v>79</v>
      </c>
      <c r="F36" s="31">
        <v>22717</v>
      </c>
      <c r="G36" s="32">
        <v>0</v>
      </c>
      <c r="H36" s="33">
        <f t="shared" si="2"/>
        <v>22717</v>
      </c>
      <c r="I36" s="34">
        <v>74745</v>
      </c>
      <c r="J36" s="34">
        <v>505</v>
      </c>
      <c r="K36" s="31">
        <v>905</v>
      </c>
      <c r="L36" s="33">
        <f t="shared" si="3"/>
        <v>97967</v>
      </c>
      <c r="M36" s="17"/>
      <c r="N36" s="116"/>
      <c r="O36" s="132"/>
      <c r="P36" s="143"/>
      <c r="Q36" s="90" t="s">
        <v>10</v>
      </c>
      <c r="R36" s="31">
        <f>SUM(R33:R35)</f>
        <v>67473</v>
      </c>
      <c r="S36" s="32">
        <f>SUM(S33:S35)</f>
        <v>19</v>
      </c>
      <c r="T36" s="33">
        <f t="shared" si="12"/>
        <v>67492</v>
      </c>
      <c r="U36" s="34">
        <f t="shared" ref="U36:W36" si="19">SUM(U33:U35)</f>
        <v>324858</v>
      </c>
      <c r="V36" s="34">
        <f t="shared" si="19"/>
        <v>1820</v>
      </c>
      <c r="W36" s="31">
        <f t="shared" si="19"/>
        <v>4471</v>
      </c>
      <c r="X36" s="46">
        <f t="shared" si="1"/>
        <v>394170</v>
      </c>
    </row>
    <row r="37" spans="1:24" s="22" customFormat="1" ht="7.5" customHeight="1" x14ac:dyDescent="0.15">
      <c r="A37" s="49"/>
      <c r="B37" s="116"/>
      <c r="C37" s="131"/>
      <c r="D37" s="142"/>
      <c r="E37" s="90" t="s">
        <v>80</v>
      </c>
      <c r="F37" s="47">
        <v>12040</v>
      </c>
      <c r="G37" s="32">
        <v>0</v>
      </c>
      <c r="H37" s="33">
        <f t="shared" si="2"/>
        <v>12040</v>
      </c>
      <c r="I37" s="47">
        <v>27670</v>
      </c>
      <c r="J37" s="47">
        <v>204</v>
      </c>
      <c r="K37" s="31">
        <v>233</v>
      </c>
      <c r="L37" s="33">
        <f t="shared" si="3"/>
        <v>39914</v>
      </c>
      <c r="M37" s="17"/>
      <c r="N37" s="116"/>
      <c r="O37" s="130" t="s">
        <v>81</v>
      </c>
      <c r="P37" s="124" t="s">
        <v>82</v>
      </c>
      <c r="Q37" s="123"/>
      <c r="R37" s="31">
        <v>101699</v>
      </c>
      <c r="S37" s="32">
        <v>10</v>
      </c>
      <c r="T37" s="33">
        <f t="shared" ref="T37:T39" si="20">SUM(R37:S37)</f>
        <v>101709</v>
      </c>
      <c r="U37" s="34">
        <v>270073</v>
      </c>
      <c r="V37" s="34">
        <v>1991</v>
      </c>
      <c r="W37" s="31">
        <v>2186</v>
      </c>
      <c r="X37" s="46">
        <f t="shared" si="1"/>
        <v>373773</v>
      </c>
    </row>
    <row r="38" spans="1:24" s="22" customFormat="1" ht="7.5" customHeight="1" x14ac:dyDescent="0.15">
      <c r="A38" s="49"/>
      <c r="B38" s="116"/>
      <c r="C38" s="131"/>
      <c r="D38" s="143"/>
      <c r="E38" s="90" t="s">
        <v>10</v>
      </c>
      <c r="F38" s="47">
        <f>SUM(F34:F37)</f>
        <v>152034</v>
      </c>
      <c r="G38" s="32">
        <f>SUM(G34:G37)</f>
        <v>6</v>
      </c>
      <c r="H38" s="33">
        <f t="shared" si="2"/>
        <v>152040</v>
      </c>
      <c r="I38" s="31">
        <f>SUM(I34:I37)</f>
        <v>358204</v>
      </c>
      <c r="J38" s="31">
        <f>SUM(J34:J37)</f>
        <v>2761</v>
      </c>
      <c r="K38" s="31">
        <f>SUM(K34:K37)</f>
        <v>3070</v>
      </c>
      <c r="L38" s="33">
        <f t="shared" si="3"/>
        <v>513005</v>
      </c>
      <c r="M38" s="17"/>
      <c r="N38" s="116"/>
      <c r="O38" s="131"/>
      <c r="P38" s="124" t="s">
        <v>83</v>
      </c>
      <c r="Q38" s="123"/>
      <c r="R38" s="31">
        <v>23318</v>
      </c>
      <c r="S38" s="32">
        <v>5</v>
      </c>
      <c r="T38" s="33">
        <f t="shared" si="20"/>
        <v>23323</v>
      </c>
      <c r="U38" s="34">
        <v>71504</v>
      </c>
      <c r="V38" s="34">
        <v>353</v>
      </c>
      <c r="W38" s="31">
        <v>635</v>
      </c>
      <c r="X38" s="46">
        <f t="shared" si="1"/>
        <v>95180</v>
      </c>
    </row>
    <row r="39" spans="1:24" s="22" customFormat="1" ht="7.5" customHeight="1" x14ac:dyDescent="0.15">
      <c r="A39" s="49"/>
      <c r="B39" s="116"/>
      <c r="C39" s="132"/>
      <c r="D39" s="124" t="s">
        <v>237</v>
      </c>
      <c r="E39" s="123"/>
      <c r="F39" s="31">
        <v>45612</v>
      </c>
      <c r="G39" s="32">
        <v>2</v>
      </c>
      <c r="H39" s="33">
        <f t="shared" si="2"/>
        <v>45614</v>
      </c>
      <c r="I39" s="34">
        <v>111314</v>
      </c>
      <c r="J39" s="34">
        <v>672</v>
      </c>
      <c r="K39" s="31">
        <v>838</v>
      </c>
      <c r="L39" s="33">
        <f t="shared" si="3"/>
        <v>157600</v>
      </c>
      <c r="M39" s="17"/>
      <c r="N39" s="116"/>
      <c r="O39" s="131"/>
      <c r="P39" s="124" t="s">
        <v>85</v>
      </c>
      <c r="Q39" s="123"/>
      <c r="R39" s="31">
        <v>28669</v>
      </c>
      <c r="S39" s="32">
        <v>1</v>
      </c>
      <c r="T39" s="33">
        <f t="shared" si="20"/>
        <v>28670</v>
      </c>
      <c r="U39" s="34">
        <v>71621</v>
      </c>
      <c r="V39" s="34">
        <v>592</v>
      </c>
      <c r="W39" s="31">
        <v>395</v>
      </c>
      <c r="X39" s="46">
        <f t="shared" si="1"/>
        <v>100883</v>
      </c>
    </row>
    <row r="40" spans="1:24" s="22" customFormat="1" ht="7.5" customHeight="1" x14ac:dyDescent="0.15">
      <c r="A40" s="49"/>
      <c r="B40" s="117"/>
      <c r="C40" s="112" t="s">
        <v>37</v>
      </c>
      <c r="D40" s="113"/>
      <c r="E40" s="114"/>
      <c r="F40" s="50">
        <f>SUM(F22:F23,F27,F30:F33,F38:F39)</f>
        <v>877263</v>
      </c>
      <c r="G40" s="44">
        <f>SUM(G22:G23,G27,G30:G33,G38:G39)</f>
        <v>49</v>
      </c>
      <c r="H40" s="43">
        <f t="shared" si="2"/>
        <v>877312</v>
      </c>
      <c r="I40" s="41">
        <f t="shared" ref="I40:K40" si="21">SUM(I22:I23,I27,I30:I33,I38:I39)</f>
        <v>2137414</v>
      </c>
      <c r="J40" s="41">
        <f t="shared" si="21"/>
        <v>15655</v>
      </c>
      <c r="K40" s="41">
        <f t="shared" si="21"/>
        <v>19619</v>
      </c>
      <c r="L40" s="51">
        <f t="shared" si="3"/>
        <v>3030381</v>
      </c>
      <c r="M40" s="17"/>
      <c r="N40" s="116"/>
      <c r="O40" s="131"/>
      <c r="P40" s="124" t="s">
        <v>86</v>
      </c>
      <c r="Q40" s="123"/>
      <c r="R40" s="38">
        <v>22682</v>
      </c>
      <c r="S40" s="39">
        <v>14</v>
      </c>
      <c r="T40" s="33">
        <f t="shared" si="12"/>
        <v>22696</v>
      </c>
      <c r="U40" s="40">
        <v>74903</v>
      </c>
      <c r="V40" s="40">
        <v>565</v>
      </c>
      <c r="W40" s="38">
        <v>858</v>
      </c>
      <c r="X40" s="46">
        <f t="shared" si="1"/>
        <v>98164</v>
      </c>
    </row>
    <row r="41" spans="1:24" s="22" customFormat="1" ht="7.5" customHeight="1" x14ac:dyDescent="0.15">
      <c r="A41" s="49"/>
      <c r="B41" s="150" t="s">
        <v>87</v>
      </c>
      <c r="C41" s="134" t="s">
        <v>88</v>
      </c>
      <c r="D41" s="135" t="s">
        <v>89</v>
      </c>
      <c r="E41" s="120"/>
      <c r="F41" s="31">
        <v>134039</v>
      </c>
      <c r="G41" s="32">
        <v>10</v>
      </c>
      <c r="H41" s="33">
        <f t="shared" si="2"/>
        <v>134049</v>
      </c>
      <c r="I41" s="34">
        <v>334149</v>
      </c>
      <c r="J41" s="34">
        <v>1770</v>
      </c>
      <c r="K41" s="31">
        <v>2738</v>
      </c>
      <c r="L41" s="33">
        <f t="shared" si="3"/>
        <v>469968</v>
      </c>
      <c r="M41" s="17"/>
      <c r="N41" s="116"/>
      <c r="O41" s="132"/>
      <c r="P41" s="124" t="s">
        <v>10</v>
      </c>
      <c r="Q41" s="123"/>
      <c r="R41" s="31">
        <f>SUM(R37:R40)</f>
        <v>176368</v>
      </c>
      <c r="S41" s="32">
        <f>SUM(S37:S40)</f>
        <v>30</v>
      </c>
      <c r="T41" s="33">
        <f t="shared" si="12"/>
        <v>176398</v>
      </c>
      <c r="U41" s="34">
        <f t="shared" ref="U41:W41" si="22">SUM(U37:U40)</f>
        <v>488101</v>
      </c>
      <c r="V41" s="34">
        <f t="shared" si="22"/>
        <v>3501</v>
      </c>
      <c r="W41" s="31">
        <f t="shared" si="22"/>
        <v>4074</v>
      </c>
      <c r="X41" s="33">
        <f t="shared" si="1"/>
        <v>668000</v>
      </c>
    </row>
    <row r="42" spans="1:24" s="22" customFormat="1" ht="7.5" customHeight="1" x14ac:dyDescent="0.15">
      <c r="A42" s="49"/>
      <c r="B42" s="151"/>
      <c r="C42" s="131"/>
      <c r="D42" s="136" t="s">
        <v>90</v>
      </c>
      <c r="E42" s="90" t="s">
        <v>91</v>
      </c>
      <c r="F42" s="31">
        <v>53538</v>
      </c>
      <c r="G42" s="32">
        <v>4</v>
      </c>
      <c r="H42" s="33">
        <f t="shared" si="2"/>
        <v>53542</v>
      </c>
      <c r="I42" s="34">
        <v>152869</v>
      </c>
      <c r="J42" s="34">
        <v>817</v>
      </c>
      <c r="K42" s="31">
        <v>1733</v>
      </c>
      <c r="L42" s="33">
        <f t="shared" si="3"/>
        <v>207228</v>
      </c>
      <c r="M42" s="17"/>
      <c r="N42" s="117"/>
      <c r="O42" s="112" t="s">
        <v>37</v>
      </c>
      <c r="P42" s="113"/>
      <c r="Q42" s="114"/>
      <c r="R42" s="41">
        <f>SUM(R17,R20:R22,R26:R28,R32,R36,R41)</f>
        <v>1062004</v>
      </c>
      <c r="S42" s="42">
        <f>SUM(S17,S20:S22,S26:S28,S32,S36,S41)</f>
        <v>199</v>
      </c>
      <c r="T42" s="43">
        <f t="shared" si="12"/>
        <v>1062203</v>
      </c>
      <c r="U42" s="41">
        <f t="shared" ref="U42:W42" si="23">SUM(U17,U20:U22,U26:U28,U32,U36,U41)</f>
        <v>3496634</v>
      </c>
      <c r="V42" s="41">
        <f t="shared" si="23"/>
        <v>19565</v>
      </c>
      <c r="W42" s="41">
        <f t="shared" si="23"/>
        <v>38382</v>
      </c>
      <c r="X42" s="43">
        <f t="shared" si="1"/>
        <v>4578402</v>
      </c>
    </row>
    <row r="43" spans="1:24" s="22" customFormat="1" ht="7.5" customHeight="1" x14ac:dyDescent="0.15">
      <c r="A43" s="49"/>
      <c r="B43" s="151"/>
      <c r="C43" s="131"/>
      <c r="D43" s="142"/>
      <c r="E43" s="90" t="s">
        <v>238</v>
      </c>
      <c r="F43" s="31">
        <v>83554</v>
      </c>
      <c r="G43" s="32">
        <v>8</v>
      </c>
      <c r="H43" s="33">
        <f t="shared" si="2"/>
        <v>83562</v>
      </c>
      <c r="I43" s="34">
        <v>213232</v>
      </c>
      <c r="J43" s="34">
        <v>950</v>
      </c>
      <c r="K43" s="31">
        <v>2034</v>
      </c>
      <c r="L43" s="33">
        <f t="shared" si="3"/>
        <v>297744</v>
      </c>
      <c r="M43" s="17"/>
      <c r="N43" s="115" t="s">
        <v>93</v>
      </c>
      <c r="O43" s="118" t="s">
        <v>94</v>
      </c>
      <c r="P43" s="119"/>
      <c r="Q43" s="120"/>
      <c r="R43" s="31">
        <v>115798</v>
      </c>
      <c r="S43" s="32">
        <v>13</v>
      </c>
      <c r="T43" s="33">
        <f t="shared" si="12"/>
        <v>115811</v>
      </c>
      <c r="U43" s="34">
        <v>358322</v>
      </c>
      <c r="V43" s="34">
        <v>2401</v>
      </c>
      <c r="W43" s="31">
        <v>3453</v>
      </c>
      <c r="X43" s="33">
        <f t="shared" si="1"/>
        <v>476534</v>
      </c>
    </row>
    <row r="44" spans="1:24" s="22" customFormat="1" ht="7.5" customHeight="1" x14ac:dyDescent="0.15">
      <c r="A44" s="49"/>
      <c r="B44" s="151"/>
      <c r="C44" s="132"/>
      <c r="D44" s="143"/>
      <c r="E44" s="90" t="s">
        <v>10</v>
      </c>
      <c r="F44" s="47">
        <f>SUM(F42:F43)</f>
        <v>137092</v>
      </c>
      <c r="G44" s="32">
        <f>SUM(G42:G43)</f>
        <v>12</v>
      </c>
      <c r="H44" s="33">
        <f t="shared" si="2"/>
        <v>137104</v>
      </c>
      <c r="I44" s="31">
        <f>SUM(I42:I43)</f>
        <v>366101</v>
      </c>
      <c r="J44" s="31">
        <f>SUM(J42:J43)</f>
        <v>1767</v>
      </c>
      <c r="K44" s="31">
        <f>SUM(K42:K43)</f>
        <v>3767</v>
      </c>
      <c r="L44" s="33">
        <f t="shared" si="3"/>
        <v>504972</v>
      </c>
      <c r="M44" s="17"/>
      <c r="N44" s="116"/>
      <c r="O44" s="121" t="s">
        <v>95</v>
      </c>
      <c r="P44" s="122"/>
      <c r="Q44" s="123"/>
      <c r="R44" s="31">
        <v>146986</v>
      </c>
      <c r="S44" s="32">
        <v>27</v>
      </c>
      <c r="T44" s="33">
        <f t="shared" si="12"/>
        <v>147013</v>
      </c>
      <c r="U44" s="34">
        <v>374074</v>
      </c>
      <c r="V44" s="34">
        <v>3640</v>
      </c>
      <c r="W44" s="31">
        <v>7458</v>
      </c>
      <c r="X44" s="33">
        <f t="shared" si="1"/>
        <v>524727</v>
      </c>
    </row>
    <row r="45" spans="1:24" s="22" customFormat="1" ht="7.5" customHeight="1" x14ac:dyDescent="0.15">
      <c r="A45" s="49"/>
      <c r="B45" s="151"/>
      <c r="C45" s="108" t="s">
        <v>96</v>
      </c>
      <c r="D45" s="133" t="s">
        <v>96</v>
      </c>
      <c r="E45" s="90" t="s">
        <v>97</v>
      </c>
      <c r="F45" s="31">
        <v>92895</v>
      </c>
      <c r="G45" s="32">
        <v>18</v>
      </c>
      <c r="H45" s="33">
        <f t="shared" si="2"/>
        <v>92913</v>
      </c>
      <c r="I45" s="34">
        <v>257534</v>
      </c>
      <c r="J45" s="34">
        <v>1447</v>
      </c>
      <c r="K45" s="31">
        <v>2360</v>
      </c>
      <c r="L45" s="33">
        <f t="shared" si="3"/>
        <v>351894</v>
      </c>
      <c r="M45" s="17"/>
      <c r="N45" s="116"/>
      <c r="O45" s="130" t="s">
        <v>98</v>
      </c>
      <c r="P45" s="124" t="s">
        <v>239</v>
      </c>
      <c r="Q45" s="123"/>
      <c r="R45" s="52">
        <v>84915</v>
      </c>
      <c r="S45" s="53">
        <v>16</v>
      </c>
      <c r="T45" s="54">
        <f t="shared" si="12"/>
        <v>84931</v>
      </c>
      <c r="U45" s="55">
        <v>136194</v>
      </c>
      <c r="V45" s="55">
        <v>3158</v>
      </c>
      <c r="W45" s="52">
        <v>9982</v>
      </c>
      <c r="X45" s="54">
        <f t="shared" si="1"/>
        <v>224283</v>
      </c>
    </row>
    <row r="46" spans="1:24" s="22" customFormat="1" ht="7.5" customHeight="1" x14ac:dyDescent="0.15">
      <c r="A46" s="49"/>
      <c r="B46" s="151"/>
      <c r="C46" s="108"/>
      <c r="D46" s="133"/>
      <c r="E46" s="90" t="s">
        <v>100</v>
      </c>
      <c r="F46" s="31">
        <v>24916</v>
      </c>
      <c r="G46" s="32">
        <v>5</v>
      </c>
      <c r="H46" s="33">
        <f t="shared" si="2"/>
        <v>24921</v>
      </c>
      <c r="I46" s="34">
        <v>58918</v>
      </c>
      <c r="J46" s="34">
        <v>310</v>
      </c>
      <c r="K46" s="31">
        <v>340</v>
      </c>
      <c r="L46" s="33">
        <f t="shared" si="3"/>
        <v>84149</v>
      </c>
      <c r="M46" s="17"/>
      <c r="N46" s="116"/>
      <c r="O46" s="131"/>
      <c r="P46" s="124" t="s">
        <v>101</v>
      </c>
      <c r="Q46" s="123"/>
      <c r="R46" s="31">
        <v>130313</v>
      </c>
      <c r="S46" s="32">
        <v>22</v>
      </c>
      <c r="T46" s="33">
        <f t="shared" si="12"/>
        <v>130335</v>
      </c>
      <c r="U46" s="34">
        <v>335583</v>
      </c>
      <c r="V46" s="34">
        <v>4094</v>
      </c>
      <c r="W46" s="31">
        <v>13494</v>
      </c>
      <c r="X46" s="33">
        <f t="shared" si="1"/>
        <v>470012</v>
      </c>
    </row>
    <row r="47" spans="1:24" s="22" customFormat="1" ht="7.5" customHeight="1" x14ac:dyDescent="0.15">
      <c r="A47" s="49"/>
      <c r="B47" s="151"/>
      <c r="C47" s="108"/>
      <c r="D47" s="133"/>
      <c r="E47" s="90" t="s">
        <v>10</v>
      </c>
      <c r="F47" s="47">
        <f>SUM(F45:F46)</f>
        <v>117811</v>
      </c>
      <c r="G47" s="32">
        <f>SUM(G45:G46)</f>
        <v>23</v>
      </c>
      <c r="H47" s="33">
        <f t="shared" si="2"/>
        <v>117834</v>
      </c>
      <c r="I47" s="31">
        <f>SUM(I45:I46)</f>
        <v>316452</v>
      </c>
      <c r="J47" s="31">
        <f>SUM(J45:J46)</f>
        <v>1757</v>
      </c>
      <c r="K47" s="31">
        <f>SUM(K45:K46)</f>
        <v>2700</v>
      </c>
      <c r="L47" s="33">
        <f t="shared" si="3"/>
        <v>436043</v>
      </c>
      <c r="M47" s="17"/>
      <c r="N47" s="116"/>
      <c r="O47" s="131"/>
      <c r="P47" s="136" t="s">
        <v>102</v>
      </c>
      <c r="Q47" s="90" t="s">
        <v>103</v>
      </c>
      <c r="R47" s="31">
        <v>85339</v>
      </c>
      <c r="S47" s="32">
        <v>17</v>
      </c>
      <c r="T47" s="33">
        <f t="shared" si="12"/>
        <v>85356</v>
      </c>
      <c r="U47" s="34">
        <v>284390</v>
      </c>
      <c r="V47" s="34">
        <v>2290</v>
      </c>
      <c r="W47" s="31">
        <v>4388</v>
      </c>
      <c r="X47" s="33">
        <f t="shared" si="1"/>
        <v>372036</v>
      </c>
    </row>
    <row r="48" spans="1:24" s="22" customFormat="1" ht="7.5" customHeight="1" x14ac:dyDescent="0.15">
      <c r="A48" s="49"/>
      <c r="B48" s="151"/>
      <c r="C48" s="108"/>
      <c r="D48" s="125" t="s">
        <v>240</v>
      </c>
      <c r="E48" s="126"/>
      <c r="F48" s="31">
        <v>44450</v>
      </c>
      <c r="G48" s="32">
        <v>2</v>
      </c>
      <c r="H48" s="33">
        <f t="shared" si="2"/>
        <v>44452</v>
      </c>
      <c r="I48" s="34">
        <v>156484</v>
      </c>
      <c r="J48" s="34">
        <v>781</v>
      </c>
      <c r="K48" s="31">
        <v>1221</v>
      </c>
      <c r="L48" s="33">
        <f t="shared" si="3"/>
        <v>201717</v>
      </c>
      <c r="M48" s="17"/>
      <c r="N48" s="116"/>
      <c r="O48" s="131"/>
      <c r="P48" s="142"/>
      <c r="Q48" s="90" t="s">
        <v>105</v>
      </c>
      <c r="R48" s="31">
        <v>37227</v>
      </c>
      <c r="S48" s="32">
        <v>7</v>
      </c>
      <c r="T48" s="33">
        <f t="shared" si="12"/>
        <v>37234</v>
      </c>
      <c r="U48" s="34">
        <v>108946</v>
      </c>
      <c r="V48" s="34">
        <v>976</v>
      </c>
      <c r="W48" s="31">
        <v>2494</v>
      </c>
      <c r="X48" s="33">
        <f t="shared" si="1"/>
        <v>147156</v>
      </c>
    </row>
    <row r="49" spans="1:24" s="22" customFormat="1" ht="7.5" customHeight="1" x14ac:dyDescent="0.15">
      <c r="A49" s="49"/>
      <c r="B49" s="151"/>
      <c r="C49" s="108" t="s">
        <v>106</v>
      </c>
      <c r="D49" s="145" t="s">
        <v>107</v>
      </c>
      <c r="E49" s="146"/>
      <c r="F49" s="31">
        <v>125600</v>
      </c>
      <c r="G49" s="32">
        <v>13</v>
      </c>
      <c r="H49" s="33">
        <f t="shared" si="2"/>
        <v>125613</v>
      </c>
      <c r="I49" s="34">
        <v>338093</v>
      </c>
      <c r="J49" s="34">
        <v>1985</v>
      </c>
      <c r="K49" s="31">
        <v>2469</v>
      </c>
      <c r="L49" s="33">
        <f t="shared" si="3"/>
        <v>465691</v>
      </c>
      <c r="M49" s="17"/>
      <c r="N49" s="116"/>
      <c r="O49" s="132"/>
      <c r="P49" s="143"/>
      <c r="Q49" s="90" t="s">
        <v>10</v>
      </c>
      <c r="R49" s="31">
        <f>SUM(R47:R48)</f>
        <v>122566</v>
      </c>
      <c r="S49" s="32">
        <f>SUM(S47:S48)</f>
        <v>24</v>
      </c>
      <c r="T49" s="33">
        <f t="shared" si="12"/>
        <v>122590</v>
      </c>
      <c r="U49" s="34">
        <f>SUM(U47:U48)</f>
        <v>393336</v>
      </c>
      <c r="V49" s="34">
        <f>SUM(V47:V48)</f>
        <v>3266</v>
      </c>
      <c r="W49" s="31">
        <f>SUM(W47:W48)</f>
        <v>6882</v>
      </c>
      <c r="X49" s="33">
        <f t="shared" si="1"/>
        <v>519192</v>
      </c>
    </row>
    <row r="50" spans="1:24" s="22" customFormat="1" ht="7.5" customHeight="1" x14ac:dyDescent="0.15">
      <c r="A50" s="49"/>
      <c r="B50" s="151"/>
      <c r="C50" s="108"/>
      <c r="D50" s="124" t="s">
        <v>108</v>
      </c>
      <c r="E50" s="123"/>
      <c r="F50" s="31">
        <v>35059</v>
      </c>
      <c r="G50" s="32">
        <v>9</v>
      </c>
      <c r="H50" s="33">
        <f t="shared" si="2"/>
        <v>35068</v>
      </c>
      <c r="I50" s="34">
        <v>103709</v>
      </c>
      <c r="J50" s="34">
        <v>619</v>
      </c>
      <c r="K50" s="31">
        <v>872</v>
      </c>
      <c r="L50" s="33">
        <f t="shared" si="3"/>
        <v>139396</v>
      </c>
      <c r="M50" s="17"/>
      <c r="N50" s="116"/>
      <c r="O50" s="147" t="s">
        <v>109</v>
      </c>
      <c r="P50" s="124" t="s">
        <v>110</v>
      </c>
      <c r="Q50" s="123"/>
      <c r="R50" s="31">
        <v>76045</v>
      </c>
      <c r="S50" s="32">
        <v>14</v>
      </c>
      <c r="T50" s="33">
        <f t="shared" si="12"/>
        <v>76059</v>
      </c>
      <c r="U50" s="34">
        <v>231272</v>
      </c>
      <c r="V50" s="34">
        <v>1926</v>
      </c>
      <c r="W50" s="31">
        <v>2790</v>
      </c>
      <c r="X50" s="33">
        <f t="shared" si="1"/>
        <v>309257</v>
      </c>
    </row>
    <row r="51" spans="1:24" s="22" customFormat="1" ht="7.5" customHeight="1" x14ac:dyDescent="0.15">
      <c r="A51" s="49"/>
      <c r="B51" s="151"/>
      <c r="C51" s="108"/>
      <c r="D51" s="124" t="s">
        <v>111</v>
      </c>
      <c r="E51" s="123"/>
      <c r="F51" s="47">
        <v>28273</v>
      </c>
      <c r="G51" s="32">
        <v>2</v>
      </c>
      <c r="H51" s="33">
        <f t="shared" si="2"/>
        <v>28275</v>
      </c>
      <c r="I51" s="47">
        <v>89332</v>
      </c>
      <c r="J51" s="47">
        <v>607</v>
      </c>
      <c r="K51" s="31">
        <v>832</v>
      </c>
      <c r="L51" s="33">
        <f t="shared" si="3"/>
        <v>118214</v>
      </c>
      <c r="M51" s="17"/>
      <c r="N51" s="116"/>
      <c r="O51" s="142"/>
      <c r="P51" s="124" t="s">
        <v>112</v>
      </c>
      <c r="Q51" s="123"/>
      <c r="R51" s="31">
        <v>11130</v>
      </c>
      <c r="S51" s="32">
        <v>4</v>
      </c>
      <c r="T51" s="33">
        <f t="shared" si="12"/>
        <v>11134</v>
      </c>
      <c r="U51" s="34">
        <v>39731</v>
      </c>
      <c r="V51" s="34">
        <v>236</v>
      </c>
      <c r="W51" s="31">
        <v>415</v>
      </c>
      <c r="X51" s="33">
        <f t="shared" ref="X51:X52" si="24">SUM(T51:V51)</f>
        <v>51101</v>
      </c>
    </row>
    <row r="52" spans="1:24" s="22" customFormat="1" ht="7.5" customHeight="1" x14ac:dyDescent="0.15">
      <c r="A52" s="49"/>
      <c r="B52" s="151"/>
      <c r="C52" s="108"/>
      <c r="D52" s="148" t="s">
        <v>10</v>
      </c>
      <c r="E52" s="149"/>
      <c r="F52" s="47">
        <f>SUM(F49:F51)</f>
        <v>188932</v>
      </c>
      <c r="G52" s="32">
        <f>SUM(G49:G51)</f>
        <v>24</v>
      </c>
      <c r="H52" s="33">
        <f t="shared" ref="H52:H98" si="25">SUM(F52:G52)</f>
        <v>188956</v>
      </c>
      <c r="I52" s="47">
        <f>SUM(I49:I51)</f>
        <v>531134</v>
      </c>
      <c r="J52" s="47">
        <f>SUM(J49:J51)</f>
        <v>3211</v>
      </c>
      <c r="K52" s="47">
        <f>SUM(K49:K51)</f>
        <v>4173</v>
      </c>
      <c r="L52" s="33">
        <f t="shared" ref="L52:L98" si="26">SUM(H52:J52)</f>
        <v>723301</v>
      </c>
      <c r="M52" s="17"/>
      <c r="N52" s="116"/>
      <c r="O52" s="143"/>
      <c r="P52" s="124" t="s">
        <v>10</v>
      </c>
      <c r="Q52" s="123"/>
      <c r="R52" s="31">
        <f>SUM(R50:R51)</f>
        <v>87175</v>
      </c>
      <c r="S52" s="32">
        <f>SUM(S50:S51)</f>
        <v>18</v>
      </c>
      <c r="T52" s="33">
        <f t="shared" si="12"/>
        <v>87193</v>
      </c>
      <c r="U52" s="34">
        <f t="shared" ref="U52:W52" si="27">SUM(U50:U51)</f>
        <v>271003</v>
      </c>
      <c r="V52" s="34">
        <f t="shared" si="27"/>
        <v>2162</v>
      </c>
      <c r="W52" s="31">
        <f t="shared" si="27"/>
        <v>3205</v>
      </c>
      <c r="X52" s="33">
        <f t="shared" si="24"/>
        <v>360358</v>
      </c>
    </row>
    <row r="53" spans="1:24" s="22" customFormat="1" ht="7.5" customHeight="1" x14ac:dyDescent="0.15">
      <c r="A53" s="49"/>
      <c r="B53" s="151"/>
      <c r="C53" s="130" t="s">
        <v>113</v>
      </c>
      <c r="D53" s="133" t="s">
        <v>114</v>
      </c>
      <c r="E53" s="90" t="s">
        <v>115</v>
      </c>
      <c r="F53" s="31">
        <v>63634</v>
      </c>
      <c r="G53" s="32">
        <v>13</v>
      </c>
      <c r="H53" s="33">
        <f t="shared" si="25"/>
        <v>63647</v>
      </c>
      <c r="I53" s="34">
        <v>230192</v>
      </c>
      <c r="J53" s="34">
        <v>1706</v>
      </c>
      <c r="K53" s="31">
        <v>6777</v>
      </c>
      <c r="L53" s="33">
        <f t="shared" si="26"/>
        <v>295545</v>
      </c>
      <c r="M53" s="17"/>
      <c r="N53" s="116"/>
      <c r="O53" s="121" t="s">
        <v>116</v>
      </c>
      <c r="P53" s="122"/>
      <c r="Q53" s="123"/>
      <c r="R53" s="31">
        <v>117937</v>
      </c>
      <c r="S53" s="32">
        <v>19</v>
      </c>
      <c r="T53" s="33">
        <f t="shared" si="12"/>
        <v>117956</v>
      </c>
      <c r="U53" s="34">
        <v>278546</v>
      </c>
      <c r="V53" s="34">
        <v>2546</v>
      </c>
      <c r="W53" s="31">
        <v>2055</v>
      </c>
      <c r="X53" s="33">
        <f t="shared" si="1"/>
        <v>399048</v>
      </c>
    </row>
    <row r="54" spans="1:24" s="22" customFormat="1" ht="7.5" customHeight="1" x14ac:dyDescent="0.15">
      <c r="A54" s="49"/>
      <c r="B54" s="151"/>
      <c r="C54" s="131"/>
      <c r="D54" s="133"/>
      <c r="E54" s="90" t="s">
        <v>117</v>
      </c>
      <c r="F54" s="31">
        <v>18320</v>
      </c>
      <c r="G54" s="32">
        <v>3</v>
      </c>
      <c r="H54" s="33">
        <f t="shared" si="25"/>
        <v>18323</v>
      </c>
      <c r="I54" s="34">
        <v>51851</v>
      </c>
      <c r="J54" s="34">
        <v>583</v>
      </c>
      <c r="K54" s="31">
        <v>2746</v>
      </c>
      <c r="L54" s="33">
        <f t="shared" si="26"/>
        <v>70757</v>
      </c>
      <c r="M54" s="17"/>
      <c r="N54" s="116"/>
      <c r="O54" s="130" t="s">
        <v>118</v>
      </c>
      <c r="P54" s="124" t="s">
        <v>119</v>
      </c>
      <c r="Q54" s="123"/>
      <c r="R54" s="31">
        <v>172277</v>
      </c>
      <c r="S54" s="32">
        <v>41</v>
      </c>
      <c r="T54" s="33">
        <f t="shared" si="12"/>
        <v>172318</v>
      </c>
      <c r="U54" s="34">
        <v>456116</v>
      </c>
      <c r="V54" s="34">
        <v>4176</v>
      </c>
      <c r="W54" s="31">
        <v>10717</v>
      </c>
      <c r="X54" s="33">
        <f t="shared" si="1"/>
        <v>632610</v>
      </c>
    </row>
    <row r="55" spans="1:24" s="22" customFormat="1" ht="7.5" customHeight="1" x14ac:dyDescent="0.15">
      <c r="A55" s="49"/>
      <c r="B55" s="151"/>
      <c r="C55" s="131"/>
      <c r="D55" s="133"/>
      <c r="E55" s="90" t="s">
        <v>10</v>
      </c>
      <c r="F55" s="47">
        <f>SUM(F53:F54)</f>
        <v>81954</v>
      </c>
      <c r="G55" s="32">
        <f>SUM(G53:G54)</f>
        <v>16</v>
      </c>
      <c r="H55" s="33">
        <f t="shared" si="25"/>
        <v>81970</v>
      </c>
      <c r="I55" s="47">
        <f>SUM(I53:I54)</f>
        <v>282043</v>
      </c>
      <c r="J55" s="47">
        <f>SUM(J53:J54)</f>
        <v>2289</v>
      </c>
      <c r="K55" s="47">
        <f>SUM(K53:K54)</f>
        <v>9523</v>
      </c>
      <c r="L55" s="33">
        <f t="shared" si="26"/>
        <v>366302</v>
      </c>
      <c r="M55" s="17"/>
      <c r="N55" s="116"/>
      <c r="O55" s="132"/>
      <c r="P55" s="124" t="s">
        <v>120</v>
      </c>
      <c r="Q55" s="123"/>
      <c r="R55" s="31">
        <v>123166</v>
      </c>
      <c r="S55" s="32">
        <v>33</v>
      </c>
      <c r="T55" s="33">
        <f t="shared" si="12"/>
        <v>123199</v>
      </c>
      <c r="U55" s="34">
        <v>357024</v>
      </c>
      <c r="V55" s="34">
        <v>2492</v>
      </c>
      <c r="W55" s="31">
        <v>2862</v>
      </c>
      <c r="X55" s="33">
        <f t="shared" si="1"/>
        <v>482715</v>
      </c>
    </row>
    <row r="56" spans="1:24" s="22" customFormat="1" ht="7.5" customHeight="1" x14ac:dyDescent="0.15">
      <c r="A56" s="49"/>
      <c r="B56" s="151"/>
      <c r="C56" s="131"/>
      <c r="D56" s="109" t="s">
        <v>121</v>
      </c>
      <c r="E56" s="90" t="s">
        <v>121</v>
      </c>
      <c r="F56" s="31">
        <v>44830</v>
      </c>
      <c r="G56" s="32">
        <v>8</v>
      </c>
      <c r="H56" s="33">
        <f t="shared" si="25"/>
        <v>44838</v>
      </c>
      <c r="I56" s="34">
        <v>166754</v>
      </c>
      <c r="J56" s="34">
        <v>1166</v>
      </c>
      <c r="K56" s="31">
        <v>4355</v>
      </c>
      <c r="L56" s="33">
        <f t="shared" si="26"/>
        <v>212758</v>
      </c>
      <c r="M56" s="17"/>
      <c r="N56" s="117"/>
      <c r="O56" s="112" t="s">
        <v>37</v>
      </c>
      <c r="P56" s="113"/>
      <c r="Q56" s="114"/>
      <c r="R56" s="41">
        <f>SUM(R43:R46,R52:R55,R49)</f>
        <v>1101133</v>
      </c>
      <c r="S56" s="42">
        <f>SUM(S43:S46,S52:S55,S49)</f>
        <v>213</v>
      </c>
      <c r="T56" s="43">
        <f t="shared" si="12"/>
        <v>1101346</v>
      </c>
      <c r="U56" s="41">
        <f t="shared" ref="U56:W56" si="28">SUM(U43:U46,U52:U55,U49)</f>
        <v>2960198</v>
      </c>
      <c r="V56" s="41">
        <f t="shared" si="28"/>
        <v>27935</v>
      </c>
      <c r="W56" s="41">
        <f t="shared" si="28"/>
        <v>60108</v>
      </c>
      <c r="X56" s="43">
        <f t="shared" si="1"/>
        <v>4089479</v>
      </c>
    </row>
    <row r="57" spans="1:24" s="22" customFormat="1" ht="7.5" customHeight="1" x14ac:dyDescent="0.15">
      <c r="A57" s="49"/>
      <c r="B57" s="151"/>
      <c r="C57" s="131"/>
      <c r="D57" s="110"/>
      <c r="E57" s="90" t="s">
        <v>122</v>
      </c>
      <c r="F57" s="31">
        <v>11395</v>
      </c>
      <c r="G57" s="32">
        <v>3</v>
      </c>
      <c r="H57" s="33">
        <f t="shared" si="25"/>
        <v>11398</v>
      </c>
      <c r="I57" s="34">
        <v>40339</v>
      </c>
      <c r="J57" s="34">
        <v>414</v>
      </c>
      <c r="K57" s="31">
        <v>1759</v>
      </c>
      <c r="L57" s="33">
        <f t="shared" si="26"/>
        <v>52151</v>
      </c>
      <c r="M57" s="17"/>
      <c r="N57" s="115" t="s">
        <v>123</v>
      </c>
      <c r="O57" s="118" t="s">
        <v>124</v>
      </c>
      <c r="P57" s="119"/>
      <c r="Q57" s="120"/>
      <c r="R57" s="31">
        <v>74850</v>
      </c>
      <c r="S57" s="32">
        <v>4</v>
      </c>
      <c r="T57" s="33">
        <f t="shared" si="12"/>
        <v>74854</v>
      </c>
      <c r="U57" s="34">
        <v>167762</v>
      </c>
      <c r="V57" s="34">
        <v>967</v>
      </c>
      <c r="W57" s="31">
        <v>1220</v>
      </c>
      <c r="X57" s="33">
        <f t="shared" si="1"/>
        <v>243583</v>
      </c>
    </row>
    <row r="58" spans="1:24" s="22" customFormat="1" ht="7.5" customHeight="1" x14ac:dyDescent="0.15">
      <c r="A58" s="49"/>
      <c r="B58" s="151"/>
      <c r="C58" s="131"/>
      <c r="D58" s="111"/>
      <c r="E58" s="90" t="s">
        <v>10</v>
      </c>
      <c r="F58" s="47">
        <f>SUM(F56:F57)</f>
        <v>56225</v>
      </c>
      <c r="G58" s="32">
        <f>SUM(G56:G57)</f>
        <v>11</v>
      </c>
      <c r="H58" s="33">
        <f t="shared" si="25"/>
        <v>56236</v>
      </c>
      <c r="I58" s="47">
        <f>SUM(I56:I57)</f>
        <v>207093</v>
      </c>
      <c r="J58" s="47">
        <f>SUM(J56:J57)</f>
        <v>1580</v>
      </c>
      <c r="K58" s="47">
        <f>SUM(K56:K57)</f>
        <v>6114</v>
      </c>
      <c r="L58" s="33">
        <f t="shared" si="26"/>
        <v>264909</v>
      </c>
      <c r="M58" s="17"/>
      <c r="N58" s="116"/>
      <c r="O58" s="144" t="s">
        <v>125</v>
      </c>
      <c r="P58" s="124" t="s">
        <v>126</v>
      </c>
      <c r="Q58" s="123"/>
      <c r="R58" s="31">
        <v>64767</v>
      </c>
      <c r="S58" s="32">
        <v>3</v>
      </c>
      <c r="T58" s="33">
        <f t="shared" si="12"/>
        <v>64770</v>
      </c>
      <c r="U58" s="34">
        <v>141123</v>
      </c>
      <c r="V58" s="34">
        <v>1144</v>
      </c>
      <c r="W58" s="31">
        <v>1156</v>
      </c>
      <c r="X58" s="33">
        <f t="shared" si="1"/>
        <v>207037</v>
      </c>
    </row>
    <row r="59" spans="1:24" ht="7.5" customHeight="1" x14ac:dyDescent="0.15">
      <c r="A59" s="49"/>
      <c r="B59" s="151"/>
      <c r="C59" s="131"/>
      <c r="D59" s="133" t="s">
        <v>127</v>
      </c>
      <c r="E59" s="90" t="s">
        <v>128</v>
      </c>
      <c r="F59" s="31">
        <v>56463</v>
      </c>
      <c r="G59" s="32">
        <v>18</v>
      </c>
      <c r="H59" s="33">
        <f t="shared" si="25"/>
        <v>56481</v>
      </c>
      <c r="I59" s="34">
        <v>197839</v>
      </c>
      <c r="J59" s="34">
        <v>1230</v>
      </c>
      <c r="K59" s="31">
        <v>5597</v>
      </c>
      <c r="L59" s="33">
        <f t="shared" si="26"/>
        <v>255550</v>
      </c>
      <c r="M59" s="17"/>
      <c r="N59" s="116"/>
      <c r="O59" s="131"/>
      <c r="P59" s="124" t="s">
        <v>129</v>
      </c>
      <c r="Q59" s="123"/>
      <c r="R59" s="38">
        <v>24024</v>
      </c>
      <c r="S59" s="39">
        <v>0</v>
      </c>
      <c r="T59" s="33">
        <f>SUM(R59:S59)</f>
        <v>24024</v>
      </c>
      <c r="U59" s="40">
        <v>60975</v>
      </c>
      <c r="V59" s="40">
        <v>429</v>
      </c>
      <c r="W59" s="38">
        <v>366</v>
      </c>
      <c r="X59" s="46">
        <f>SUM(T59:V59)</f>
        <v>85428</v>
      </c>
    </row>
    <row r="60" spans="1:24" ht="7.5" customHeight="1" x14ac:dyDescent="0.15">
      <c r="A60" s="49"/>
      <c r="B60" s="151"/>
      <c r="C60" s="131"/>
      <c r="D60" s="133"/>
      <c r="E60" s="90" t="s">
        <v>130</v>
      </c>
      <c r="F60" s="31">
        <v>25705</v>
      </c>
      <c r="G60" s="32">
        <v>6</v>
      </c>
      <c r="H60" s="33">
        <f t="shared" si="25"/>
        <v>25711</v>
      </c>
      <c r="I60" s="34">
        <v>101287</v>
      </c>
      <c r="J60" s="34">
        <v>461</v>
      </c>
      <c r="K60" s="31">
        <v>1736</v>
      </c>
      <c r="L60" s="33">
        <f t="shared" si="26"/>
        <v>127459</v>
      </c>
      <c r="M60" s="17"/>
      <c r="N60" s="116"/>
      <c r="O60" s="132"/>
      <c r="P60" s="124" t="s">
        <v>10</v>
      </c>
      <c r="Q60" s="123"/>
      <c r="R60" s="38">
        <f>SUM(R58:R59)</f>
        <v>88791</v>
      </c>
      <c r="S60" s="39">
        <f>SUM(S58:S59)</f>
        <v>3</v>
      </c>
      <c r="T60" s="33">
        <f>SUM(R60:S60)</f>
        <v>88794</v>
      </c>
      <c r="U60" s="40">
        <f t="shared" ref="U60:W60" si="29">SUM(U58:U59)</f>
        <v>202098</v>
      </c>
      <c r="V60" s="40">
        <f t="shared" si="29"/>
        <v>1573</v>
      </c>
      <c r="W60" s="38">
        <f t="shared" si="29"/>
        <v>1522</v>
      </c>
      <c r="X60" s="46">
        <f>SUM(T60:V60)</f>
        <v>292465</v>
      </c>
    </row>
    <row r="61" spans="1:24" ht="7.5" customHeight="1" x14ac:dyDescent="0.15">
      <c r="A61" s="49"/>
      <c r="B61" s="151"/>
      <c r="C61" s="131"/>
      <c r="D61" s="133"/>
      <c r="E61" s="90" t="s">
        <v>10</v>
      </c>
      <c r="F61" s="47">
        <f>SUM(F59:F60)</f>
        <v>82168</v>
      </c>
      <c r="G61" s="32">
        <f>SUM(G59:G60)</f>
        <v>24</v>
      </c>
      <c r="H61" s="33">
        <f t="shared" si="25"/>
        <v>82192</v>
      </c>
      <c r="I61" s="31">
        <f>SUM(I59:I60)</f>
        <v>299126</v>
      </c>
      <c r="J61" s="31">
        <f>SUM(J59:J60)</f>
        <v>1691</v>
      </c>
      <c r="K61" s="31">
        <f>SUM(K59:K60)</f>
        <v>7333</v>
      </c>
      <c r="L61" s="33">
        <f t="shared" si="26"/>
        <v>383009</v>
      </c>
      <c r="M61" s="17"/>
      <c r="N61" s="116"/>
      <c r="O61" s="130" t="s">
        <v>131</v>
      </c>
      <c r="P61" s="124" t="s">
        <v>132</v>
      </c>
      <c r="Q61" s="123"/>
      <c r="R61" s="38">
        <v>138261</v>
      </c>
      <c r="S61" s="39">
        <v>33</v>
      </c>
      <c r="T61" s="33">
        <f>SUM(R61:S61)</f>
        <v>138294</v>
      </c>
      <c r="U61" s="40">
        <v>346447</v>
      </c>
      <c r="V61" s="40">
        <v>2409</v>
      </c>
      <c r="W61" s="38">
        <v>3622</v>
      </c>
      <c r="X61" s="46">
        <f>SUM(T61:V61)</f>
        <v>487150</v>
      </c>
    </row>
    <row r="62" spans="1:24" ht="7.5" customHeight="1" x14ac:dyDescent="0.15">
      <c r="A62" s="49"/>
      <c r="B62" s="151"/>
      <c r="C62" s="132"/>
      <c r="D62" s="125" t="s">
        <v>133</v>
      </c>
      <c r="E62" s="126"/>
      <c r="F62" s="31">
        <v>100399</v>
      </c>
      <c r="G62" s="32">
        <v>16</v>
      </c>
      <c r="H62" s="33">
        <f t="shared" si="25"/>
        <v>100415</v>
      </c>
      <c r="I62" s="34">
        <v>311172</v>
      </c>
      <c r="J62" s="34">
        <v>1585</v>
      </c>
      <c r="K62" s="31">
        <v>2925</v>
      </c>
      <c r="L62" s="33">
        <f t="shared" si="26"/>
        <v>413172</v>
      </c>
      <c r="M62" s="17"/>
      <c r="N62" s="116"/>
      <c r="O62" s="131"/>
      <c r="P62" s="124" t="s">
        <v>134</v>
      </c>
      <c r="Q62" s="123"/>
      <c r="R62" s="38">
        <v>57612</v>
      </c>
      <c r="S62" s="39">
        <v>12</v>
      </c>
      <c r="T62" s="33">
        <f>SUM(R62:S62)</f>
        <v>57624</v>
      </c>
      <c r="U62" s="40">
        <v>189459</v>
      </c>
      <c r="V62" s="40">
        <v>909</v>
      </c>
      <c r="W62" s="38">
        <v>1367</v>
      </c>
      <c r="X62" s="46">
        <f>SUM(T62:V62)</f>
        <v>247992</v>
      </c>
    </row>
    <row r="63" spans="1:24" ht="7.5" customHeight="1" x14ac:dyDescent="0.15">
      <c r="A63" s="49"/>
      <c r="B63" s="151"/>
      <c r="C63" s="130" t="s">
        <v>135</v>
      </c>
      <c r="D63" s="136" t="s">
        <v>136</v>
      </c>
      <c r="E63" s="89" t="s">
        <v>137</v>
      </c>
      <c r="F63" s="31">
        <v>97803</v>
      </c>
      <c r="G63" s="32">
        <v>15</v>
      </c>
      <c r="H63" s="33">
        <f t="shared" si="25"/>
        <v>97818</v>
      </c>
      <c r="I63" s="34">
        <v>278194</v>
      </c>
      <c r="J63" s="34">
        <v>1637</v>
      </c>
      <c r="K63" s="31">
        <v>5391</v>
      </c>
      <c r="L63" s="33">
        <f t="shared" si="26"/>
        <v>377649</v>
      </c>
      <c r="M63" s="17"/>
      <c r="N63" s="116"/>
      <c r="O63" s="132"/>
      <c r="P63" s="124" t="s">
        <v>10</v>
      </c>
      <c r="Q63" s="123"/>
      <c r="R63" s="31">
        <f>SUM(R61:R62)</f>
        <v>195873</v>
      </c>
      <c r="S63" s="32">
        <f>SUM(S61:S62)</f>
        <v>45</v>
      </c>
      <c r="T63" s="33">
        <f t="shared" si="12"/>
        <v>195918</v>
      </c>
      <c r="U63" s="34">
        <f t="shared" ref="U63:W63" si="30">SUM(U61:U62)</f>
        <v>535906</v>
      </c>
      <c r="V63" s="34">
        <f t="shared" si="30"/>
        <v>3318</v>
      </c>
      <c r="W63" s="31">
        <f t="shared" si="30"/>
        <v>4989</v>
      </c>
      <c r="X63" s="33">
        <f t="shared" si="1"/>
        <v>735142</v>
      </c>
    </row>
    <row r="64" spans="1:24" ht="7.5" customHeight="1" x14ac:dyDescent="0.15">
      <c r="A64" s="49"/>
      <c r="B64" s="151"/>
      <c r="C64" s="131"/>
      <c r="D64" s="137"/>
      <c r="E64" s="89" t="s">
        <v>138</v>
      </c>
      <c r="F64" s="31">
        <v>32666</v>
      </c>
      <c r="G64" s="32">
        <v>1</v>
      </c>
      <c r="H64" s="33">
        <f t="shared" si="25"/>
        <v>32667</v>
      </c>
      <c r="I64" s="34">
        <v>70142</v>
      </c>
      <c r="J64" s="34">
        <v>390</v>
      </c>
      <c r="K64" s="31">
        <v>1135</v>
      </c>
      <c r="L64" s="33">
        <f t="shared" si="26"/>
        <v>103199</v>
      </c>
      <c r="M64" s="17"/>
      <c r="N64" s="116"/>
      <c r="O64" s="130" t="s">
        <v>139</v>
      </c>
      <c r="P64" s="124" t="s">
        <v>123</v>
      </c>
      <c r="Q64" s="123"/>
      <c r="R64" s="31">
        <v>126713</v>
      </c>
      <c r="S64" s="32">
        <v>20</v>
      </c>
      <c r="T64" s="33">
        <f t="shared" si="12"/>
        <v>126733</v>
      </c>
      <c r="U64" s="34">
        <v>403924</v>
      </c>
      <c r="V64" s="34">
        <v>2396</v>
      </c>
      <c r="W64" s="31">
        <v>6038</v>
      </c>
      <c r="X64" s="46">
        <f t="shared" si="1"/>
        <v>533053</v>
      </c>
    </row>
    <row r="65" spans="1:24" ht="7.5" customHeight="1" x14ac:dyDescent="0.15">
      <c r="A65" s="49"/>
      <c r="B65" s="151"/>
      <c r="C65" s="131"/>
      <c r="D65" s="137"/>
      <c r="E65" s="90" t="s">
        <v>10</v>
      </c>
      <c r="F65" s="47">
        <f>SUM(F63:F64)</f>
        <v>130469</v>
      </c>
      <c r="G65" s="32">
        <f>SUM(G63:G64)</f>
        <v>16</v>
      </c>
      <c r="H65" s="33">
        <f t="shared" si="25"/>
        <v>130485</v>
      </c>
      <c r="I65" s="31">
        <f>SUM(I63:I64)</f>
        <v>348336</v>
      </c>
      <c r="J65" s="31">
        <f>SUM(J63:J64)</f>
        <v>2027</v>
      </c>
      <c r="K65" s="31">
        <f>SUM(K63:K64)</f>
        <v>6526</v>
      </c>
      <c r="L65" s="33">
        <f t="shared" si="26"/>
        <v>480848</v>
      </c>
      <c r="M65" s="17"/>
      <c r="N65" s="116"/>
      <c r="O65" s="132"/>
      <c r="P65" s="124" t="s">
        <v>140</v>
      </c>
      <c r="Q65" s="123"/>
      <c r="R65" s="31">
        <v>76064</v>
      </c>
      <c r="S65" s="32">
        <v>13</v>
      </c>
      <c r="T65" s="33">
        <f t="shared" si="12"/>
        <v>76077</v>
      </c>
      <c r="U65" s="34">
        <v>229078</v>
      </c>
      <c r="V65" s="34">
        <v>1226</v>
      </c>
      <c r="W65" s="31">
        <v>1839</v>
      </c>
      <c r="X65" s="33">
        <f t="shared" si="1"/>
        <v>306381</v>
      </c>
    </row>
    <row r="66" spans="1:24" ht="7.5" customHeight="1" x14ac:dyDescent="0.15">
      <c r="A66" s="49"/>
      <c r="B66" s="151"/>
      <c r="C66" s="131"/>
      <c r="D66" s="136" t="s">
        <v>141</v>
      </c>
      <c r="E66" s="90" t="s">
        <v>142</v>
      </c>
      <c r="F66" s="31">
        <v>24087</v>
      </c>
      <c r="G66" s="32">
        <v>2</v>
      </c>
      <c r="H66" s="33">
        <f t="shared" ref="H66:H72" si="31">SUM(F66:G66)</f>
        <v>24089</v>
      </c>
      <c r="I66" s="34">
        <v>86715</v>
      </c>
      <c r="J66" s="34">
        <v>526</v>
      </c>
      <c r="K66" s="31">
        <v>2284</v>
      </c>
      <c r="L66" s="33">
        <f t="shared" ref="L66:L72" si="32">SUM(H66:J66)</f>
        <v>111330</v>
      </c>
      <c r="M66" s="17"/>
      <c r="N66" s="116"/>
      <c r="O66" s="130" t="s">
        <v>143</v>
      </c>
      <c r="P66" s="124" t="s">
        <v>144</v>
      </c>
      <c r="Q66" s="123"/>
      <c r="R66" s="31">
        <v>107721</v>
      </c>
      <c r="S66" s="32">
        <v>12</v>
      </c>
      <c r="T66" s="33">
        <f t="shared" si="12"/>
        <v>107733</v>
      </c>
      <c r="U66" s="34">
        <v>300447</v>
      </c>
      <c r="V66" s="34">
        <v>1647</v>
      </c>
      <c r="W66" s="31">
        <v>2042</v>
      </c>
      <c r="X66" s="33">
        <f t="shared" si="1"/>
        <v>409827</v>
      </c>
    </row>
    <row r="67" spans="1:24" ht="7.5" customHeight="1" x14ac:dyDescent="0.15">
      <c r="A67" s="49"/>
      <c r="B67" s="151"/>
      <c r="C67" s="131"/>
      <c r="D67" s="142"/>
      <c r="E67" s="90" t="s">
        <v>145</v>
      </c>
      <c r="F67" s="31">
        <v>10209</v>
      </c>
      <c r="G67" s="32">
        <v>1</v>
      </c>
      <c r="H67" s="33">
        <f t="shared" si="31"/>
        <v>10210</v>
      </c>
      <c r="I67" s="34">
        <v>26403</v>
      </c>
      <c r="J67" s="34">
        <v>238</v>
      </c>
      <c r="K67" s="31">
        <v>1712</v>
      </c>
      <c r="L67" s="33">
        <f t="shared" si="32"/>
        <v>36851</v>
      </c>
      <c r="M67" s="17"/>
      <c r="N67" s="116"/>
      <c r="O67" s="131"/>
      <c r="P67" s="124" t="s">
        <v>146</v>
      </c>
      <c r="Q67" s="123"/>
      <c r="R67" s="38">
        <v>20472</v>
      </c>
      <c r="S67" s="39">
        <v>0</v>
      </c>
      <c r="T67" s="33">
        <f t="shared" si="12"/>
        <v>20472</v>
      </c>
      <c r="U67" s="40">
        <v>66827</v>
      </c>
      <c r="V67" s="40">
        <v>371</v>
      </c>
      <c r="W67" s="38">
        <v>570</v>
      </c>
      <c r="X67" s="33">
        <f t="shared" si="1"/>
        <v>87670</v>
      </c>
    </row>
    <row r="68" spans="1:24" ht="7.5" customHeight="1" x14ac:dyDescent="0.15">
      <c r="A68" s="49"/>
      <c r="B68" s="151"/>
      <c r="C68" s="131"/>
      <c r="D68" s="142"/>
      <c r="E68" s="90" t="s">
        <v>147</v>
      </c>
      <c r="F68" s="31">
        <v>15107</v>
      </c>
      <c r="G68" s="32">
        <v>0</v>
      </c>
      <c r="H68" s="33">
        <f t="shared" si="31"/>
        <v>15107</v>
      </c>
      <c r="I68" s="34">
        <v>51274</v>
      </c>
      <c r="J68" s="34">
        <v>467</v>
      </c>
      <c r="K68" s="31">
        <v>2174</v>
      </c>
      <c r="L68" s="33">
        <f t="shared" si="32"/>
        <v>66848</v>
      </c>
      <c r="M68" s="17"/>
      <c r="N68" s="116"/>
      <c r="O68" s="132"/>
      <c r="P68" s="124" t="s">
        <v>10</v>
      </c>
      <c r="Q68" s="123"/>
      <c r="R68" s="31">
        <f>SUM(R66:R67)</f>
        <v>128193</v>
      </c>
      <c r="S68" s="32">
        <f>SUM(S66:S67)</f>
        <v>12</v>
      </c>
      <c r="T68" s="33">
        <f t="shared" si="12"/>
        <v>128205</v>
      </c>
      <c r="U68" s="34">
        <f>SUM(U66:U67)</f>
        <v>367274</v>
      </c>
      <c r="V68" s="34">
        <f>SUM(V66:V67)</f>
        <v>2018</v>
      </c>
      <c r="W68" s="31">
        <f>SUM(W66:W67)</f>
        <v>2612</v>
      </c>
      <c r="X68" s="33">
        <f t="shared" si="1"/>
        <v>497497</v>
      </c>
    </row>
    <row r="69" spans="1:24" ht="7.5" customHeight="1" x14ac:dyDescent="0.15">
      <c r="A69" s="49"/>
      <c r="B69" s="151"/>
      <c r="C69" s="131"/>
      <c r="D69" s="143"/>
      <c r="E69" s="90" t="s">
        <v>10</v>
      </c>
      <c r="F69" s="47">
        <f>SUM(F66:F68)</f>
        <v>49403</v>
      </c>
      <c r="G69" s="32">
        <f>SUM(G66:G68)</f>
        <v>3</v>
      </c>
      <c r="H69" s="33">
        <f t="shared" si="31"/>
        <v>49406</v>
      </c>
      <c r="I69" s="31">
        <f t="shared" ref="I69:K69" si="33">SUM(I66:I68)</f>
        <v>164392</v>
      </c>
      <c r="J69" s="31">
        <f t="shared" si="33"/>
        <v>1231</v>
      </c>
      <c r="K69" s="31">
        <f t="shared" si="33"/>
        <v>6170</v>
      </c>
      <c r="L69" s="33">
        <f t="shared" si="32"/>
        <v>215029</v>
      </c>
      <c r="M69" s="17"/>
      <c r="N69" s="117"/>
      <c r="O69" s="112" t="s">
        <v>37</v>
      </c>
      <c r="P69" s="113"/>
      <c r="Q69" s="114"/>
      <c r="R69" s="41">
        <f>SUM(R57,R63:R65,R68,R60)</f>
        <v>690484</v>
      </c>
      <c r="S69" s="42">
        <f>SUM(S57,S63:S65,S68,S60)</f>
        <v>97</v>
      </c>
      <c r="T69" s="43">
        <f t="shared" si="12"/>
        <v>690581</v>
      </c>
      <c r="U69" s="41">
        <f t="shared" ref="U69:W69" si="34">SUM(U57,U63:U65,U68,U60)</f>
        <v>1906042</v>
      </c>
      <c r="V69" s="41">
        <f t="shared" si="34"/>
        <v>11498</v>
      </c>
      <c r="W69" s="41">
        <f t="shared" si="34"/>
        <v>18220</v>
      </c>
      <c r="X69" s="43">
        <f t="shared" si="1"/>
        <v>2608121</v>
      </c>
    </row>
    <row r="70" spans="1:24" ht="7.5" customHeight="1" x14ac:dyDescent="0.15">
      <c r="A70" s="49"/>
      <c r="B70" s="151"/>
      <c r="C70" s="131"/>
      <c r="D70" s="109" t="s">
        <v>148</v>
      </c>
      <c r="E70" s="90" t="s">
        <v>241</v>
      </c>
      <c r="F70" s="31">
        <v>77464</v>
      </c>
      <c r="G70" s="32">
        <v>7</v>
      </c>
      <c r="H70" s="33">
        <f t="shared" si="31"/>
        <v>77471</v>
      </c>
      <c r="I70" s="34">
        <v>177983</v>
      </c>
      <c r="J70" s="34">
        <v>1006</v>
      </c>
      <c r="K70" s="31">
        <v>1473</v>
      </c>
      <c r="L70" s="33">
        <f t="shared" si="32"/>
        <v>256460</v>
      </c>
      <c r="M70" s="17"/>
      <c r="N70" s="115" t="s">
        <v>150</v>
      </c>
      <c r="O70" s="118" t="s">
        <v>151</v>
      </c>
      <c r="P70" s="119"/>
      <c r="Q70" s="120"/>
      <c r="R70" s="38">
        <v>90114</v>
      </c>
      <c r="S70" s="39">
        <v>12</v>
      </c>
      <c r="T70" s="46">
        <f t="shared" si="12"/>
        <v>90126</v>
      </c>
      <c r="U70" s="40">
        <v>211564</v>
      </c>
      <c r="V70" s="40">
        <v>1128</v>
      </c>
      <c r="W70" s="38">
        <v>1837</v>
      </c>
      <c r="X70" s="46">
        <f t="shared" si="1"/>
        <v>302818</v>
      </c>
    </row>
    <row r="71" spans="1:24" ht="7.5" customHeight="1" x14ac:dyDescent="0.15">
      <c r="A71" s="49"/>
      <c r="B71" s="151"/>
      <c r="C71" s="131"/>
      <c r="D71" s="110"/>
      <c r="E71" s="90" t="s">
        <v>152</v>
      </c>
      <c r="F71" s="31">
        <v>20187</v>
      </c>
      <c r="G71" s="32">
        <v>0</v>
      </c>
      <c r="H71" s="33">
        <f t="shared" si="31"/>
        <v>20187</v>
      </c>
      <c r="I71" s="34">
        <v>58768</v>
      </c>
      <c r="J71" s="34">
        <v>322</v>
      </c>
      <c r="K71" s="31">
        <v>749</v>
      </c>
      <c r="L71" s="33">
        <f t="shared" si="32"/>
        <v>79277</v>
      </c>
      <c r="M71" s="11"/>
      <c r="N71" s="116"/>
      <c r="O71" s="144" t="s">
        <v>153</v>
      </c>
      <c r="P71" s="124" t="s">
        <v>154</v>
      </c>
      <c r="Q71" s="123"/>
      <c r="R71" s="31">
        <v>70755</v>
      </c>
      <c r="S71" s="32">
        <v>16</v>
      </c>
      <c r="T71" s="33">
        <f t="shared" si="12"/>
        <v>70771</v>
      </c>
      <c r="U71" s="34">
        <v>174039</v>
      </c>
      <c r="V71" s="34">
        <v>1110</v>
      </c>
      <c r="W71" s="31">
        <v>1415</v>
      </c>
      <c r="X71" s="33">
        <f t="shared" si="1"/>
        <v>245920</v>
      </c>
    </row>
    <row r="72" spans="1:24" ht="7.5" customHeight="1" x14ac:dyDescent="0.15">
      <c r="A72" s="49"/>
      <c r="B72" s="151"/>
      <c r="C72" s="131"/>
      <c r="D72" s="111"/>
      <c r="E72" s="90" t="s">
        <v>10</v>
      </c>
      <c r="F72" s="47">
        <f>SUM(F70:F71)</f>
        <v>97651</v>
      </c>
      <c r="G72" s="32">
        <f>SUM(G70:G71)</f>
        <v>7</v>
      </c>
      <c r="H72" s="33">
        <f t="shared" si="31"/>
        <v>97658</v>
      </c>
      <c r="I72" s="31">
        <f>SUM(I70:I71)</f>
        <v>236751</v>
      </c>
      <c r="J72" s="31">
        <f>SUM(J70:J71)</f>
        <v>1328</v>
      </c>
      <c r="K72" s="31">
        <f>SUM(K70:K71)</f>
        <v>2222</v>
      </c>
      <c r="L72" s="33">
        <f t="shared" si="32"/>
        <v>335737</v>
      </c>
      <c r="M72" s="11"/>
      <c r="N72" s="116"/>
      <c r="O72" s="131"/>
      <c r="P72" s="124" t="s">
        <v>155</v>
      </c>
      <c r="Q72" s="123"/>
      <c r="R72" s="38">
        <v>29672</v>
      </c>
      <c r="S72" s="39">
        <v>9</v>
      </c>
      <c r="T72" s="33">
        <f t="shared" si="12"/>
        <v>29681</v>
      </c>
      <c r="U72" s="40">
        <v>106444</v>
      </c>
      <c r="V72" s="40">
        <v>690</v>
      </c>
      <c r="W72" s="38">
        <v>1340</v>
      </c>
      <c r="X72" s="46">
        <f t="shared" ref="X72:X73" si="35">SUM(T72:V72)</f>
        <v>136815</v>
      </c>
    </row>
    <row r="73" spans="1:24" ht="7.5" customHeight="1" x14ac:dyDescent="0.15">
      <c r="A73" s="49"/>
      <c r="B73" s="151"/>
      <c r="C73" s="131"/>
      <c r="D73" s="136" t="s">
        <v>156</v>
      </c>
      <c r="E73" s="90" t="s">
        <v>156</v>
      </c>
      <c r="F73" s="31">
        <v>14043</v>
      </c>
      <c r="G73" s="32">
        <v>2</v>
      </c>
      <c r="H73" s="33">
        <f t="shared" si="25"/>
        <v>14045</v>
      </c>
      <c r="I73" s="34">
        <v>53614</v>
      </c>
      <c r="J73" s="34">
        <v>333</v>
      </c>
      <c r="K73" s="31">
        <v>1043</v>
      </c>
      <c r="L73" s="33">
        <f t="shared" si="26"/>
        <v>67992</v>
      </c>
      <c r="M73" s="11"/>
      <c r="N73" s="116"/>
      <c r="O73" s="132"/>
      <c r="P73" s="124" t="s">
        <v>10</v>
      </c>
      <c r="Q73" s="123"/>
      <c r="R73" s="38">
        <f>SUM(R71:R72)</f>
        <v>100427</v>
      </c>
      <c r="S73" s="39">
        <f>SUM(S71:S72)</f>
        <v>25</v>
      </c>
      <c r="T73" s="33">
        <f t="shared" si="12"/>
        <v>100452</v>
      </c>
      <c r="U73" s="40">
        <f t="shared" ref="U73:W73" si="36">SUM(U71:U72)</f>
        <v>280483</v>
      </c>
      <c r="V73" s="40">
        <f t="shared" si="36"/>
        <v>1800</v>
      </c>
      <c r="W73" s="38">
        <f t="shared" si="36"/>
        <v>2755</v>
      </c>
      <c r="X73" s="46">
        <f t="shared" si="35"/>
        <v>382735</v>
      </c>
    </row>
    <row r="74" spans="1:24" ht="7.5" customHeight="1" x14ac:dyDescent="0.15">
      <c r="A74" s="49"/>
      <c r="B74" s="151"/>
      <c r="C74" s="131"/>
      <c r="D74" s="142"/>
      <c r="E74" s="90" t="s">
        <v>157</v>
      </c>
      <c r="F74" s="31">
        <v>17717</v>
      </c>
      <c r="G74" s="32">
        <v>1</v>
      </c>
      <c r="H74" s="33">
        <f t="shared" si="25"/>
        <v>17718</v>
      </c>
      <c r="I74" s="34">
        <v>65117</v>
      </c>
      <c r="J74" s="34">
        <v>450</v>
      </c>
      <c r="K74" s="31">
        <v>1869</v>
      </c>
      <c r="L74" s="33">
        <f t="shared" si="26"/>
        <v>83285</v>
      </c>
      <c r="M74" s="11"/>
      <c r="N74" s="116"/>
      <c r="O74" s="121" t="s">
        <v>158</v>
      </c>
      <c r="P74" s="122"/>
      <c r="Q74" s="123"/>
      <c r="R74" s="31">
        <v>150591</v>
      </c>
      <c r="S74" s="32">
        <v>27</v>
      </c>
      <c r="T74" s="33">
        <f t="shared" si="12"/>
        <v>150618</v>
      </c>
      <c r="U74" s="34">
        <v>370180</v>
      </c>
      <c r="V74" s="34">
        <v>2676</v>
      </c>
      <c r="W74" s="31">
        <v>3483</v>
      </c>
      <c r="X74" s="33">
        <f t="shared" si="1"/>
        <v>523474</v>
      </c>
    </row>
    <row r="75" spans="1:24" ht="7.5" customHeight="1" x14ac:dyDescent="0.15">
      <c r="A75" s="49"/>
      <c r="B75" s="151"/>
      <c r="C75" s="131"/>
      <c r="D75" s="142"/>
      <c r="E75" s="90" t="s">
        <v>159</v>
      </c>
      <c r="F75" s="52">
        <v>12984</v>
      </c>
      <c r="G75" s="53">
        <v>3</v>
      </c>
      <c r="H75" s="33">
        <f t="shared" si="25"/>
        <v>12987</v>
      </c>
      <c r="I75" s="55">
        <v>42650</v>
      </c>
      <c r="J75" s="55">
        <v>423</v>
      </c>
      <c r="K75" s="52">
        <v>1976</v>
      </c>
      <c r="L75" s="33">
        <f t="shared" si="26"/>
        <v>56060</v>
      </c>
      <c r="M75" s="11"/>
      <c r="N75" s="116"/>
      <c r="O75" s="121" t="s">
        <v>160</v>
      </c>
      <c r="P75" s="122"/>
      <c r="Q75" s="123"/>
      <c r="R75" s="31">
        <v>97632</v>
      </c>
      <c r="S75" s="32">
        <v>23</v>
      </c>
      <c r="T75" s="33">
        <f t="shared" si="12"/>
        <v>97655</v>
      </c>
      <c r="U75" s="34">
        <v>204584</v>
      </c>
      <c r="V75" s="34">
        <v>1222</v>
      </c>
      <c r="W75" s="31">
        <v>1700</v>
      </c>
      <c r="X75" s="33">
        <f t="shared" si="1"/>
        <v>303461</v>
      </c>
    </row>
    <row r="76" spans="1:24" ht="7.5" customHeight="1" x14ac:dyDescent="0.15">
      <c r="A76" s="49"/>
      <c r="B76" s="151"/>
      <c r="C76" s="132"/>
      <c r="D76" s="143"/>
      <c r="E76" s="90" t="s">
        <v>10</v>
      </c>
      <c r="F76" s="47">
        <f>SUM(F73:F75)</f>
        <v>44744</v>
      </c>
      <c r="G76" s="32">
        <f>SUM(G73:G75)</f>
        <v>6</v>
      </c>
      <c r="H76" s="33">
        <f t="shared" si="25"/>
        <v>44750</v>
      </c>
      <c r="I76" s="31">
        <f t="shared" ref="I76:K76" si="37">SUM(I73:I75)</f>
        <v>161381</v>
      </c>
      <c r="J76" s="31">
        <f t="shared" si="37"/>
        <v>1206</v>
      </c>
      <c r="K76" s="31">
        <f t="shared" si="37"/>
        <v>4888</v>
      </c>
      <c r="L76" s="33">
        <f t="shared" si="26"/>
        <v>207337</v>
      </c>
      <c r="M76" s="11"/>
      <c r="N76" s="117"/>
      <c r="O76" s="112" t="s">
        <v>37</v>
      </c>
      <c r="P76" s="113"/>
      <c r="Q76" s="114"/>
      <c r="R76" s="41">
        <f>SUM(R73:R75,R70)</f>
        <v>438764</v>
      </c>
      <c r="S76" s="44">
        <f>SUM(S73:S75,S70)</f>
        <v>87</v>
      </c>
      <c r="T76" s="43">
        <f t="shared" si="12"/>
        <v>438851</v>
      </c>
      <c r="U76" s="45">
        <f t="shared" ref="U76:W76" si="38">SUM(U73:U75,U70)</f>
        <v>1066811</v>
      </c>
      <c r="V76" s="45">
        <f t="shared" si="38"/>
        <v>6826</v>
      </c>
      <c r="W76" s="41">
        <f t="shared" si="38"/>
        <v>9775</v>
      </c>
      <c r="X76" s="43">
        <f t="shared" si="1"/>
        <v>1512488</v>
      </c>
    </row>
    <row r="77" spans="1:24" ht="7.5" customHeight="1" x14ac:dyDescent="0.15">
      <c r="A77" s="49"/>
      <c r="B77" s="151"/>
      <c r="C77" s="130" t="s">
        <v>161</v>
      </c>
      <c r="D77" s="133" t="s">
        <v>162</v>
      </c>
      <c r="E77" s="90" t="s">
        <v>163</v>
      </c>
      <c r="F77" s="52">
        <v>41704</v>
      </c>
      <c r="G77" s="53">
        <v>15</v>
      </c>
      <c r="H77" s="54">
        <f>SUM(F77:G77)</f>
        <v>41719</v>
      </c>
      <c r="I77" s="55">
        <v>40958</v>
      </c>
      <c r="J77" s="55">
        <v>1494</v>
      </c>
      <c r="K77" s="52">
        <v>7178</v>
      </c>
      <c r="L77" s="54">
        <f>SUM(H77:J77)</f>
        <v>84171</v>
      </c>
      <c r="M77" s="11"/>
      <c r="N77" s="115" t="s">
        <v>164</v>
      </c>
      <c r="O77" s="134" t="s">
        <v>165</v>
      </c>
      <c r="P77" s="135" t="s">
        <v>166</v>
      </c>
      <c r="Q77" s="120"/>
      <c r="R77" s="18">
        <v>106534</v>
      </c>
      <c r="S77" s="19">
        <v>7</v>
      </c>
      <c r="T77" s="20">
        <f t="shared" si="12"/>
        <v>106541</v>
      </c>
      <c r="U77" s="21">
        <v>387981</v>
      </c>
      <c r="V77" s="21">
        <v>2430</v>
      </c>
      <c r="W77" s="18">
        <v>8780</v>
      </c>
      <c r="X77" s="20">
        <f t="shared" si="1"/>
        <v>496952</v>
      </c>
    </row>
    <row r="78" spans="1:24" ht="7.5" customHeight="1" x14ac:dyDescent="0.15">
      <c r="A78" s="49"/>
      <c r="B78" s="151"/>
      <c r="C78" s="131"/>
      <c r="D78" s="133"/>
      <c r="E78" s="90" t="s">
        <v>167</v>
      </c>
      <c r="F78" s="52">
        <v>12660</v>
      </c>
      <c r="G78" s="53">
        <v>5</v>
      </c>
      <c r="H78" s="54">
        <f>SUM(F78:G78)</f>
        <v>12665</v>
      </c>
      <c r="I78" s="55">
        <v>14905</v>
      </c>
      <c r="J78" s="55">
        <v>416</v>
      </c>
      <c r="K78" s="52">
        <v>1903</v>
      </c>
      <c r="L78" s="54">
        <f>SUM(H78:J78)</f>
        <v>27986</v>
      </c>
      <c r="M78" s="11"/>
      <c r="N78" s="116"/>
      <c r="O78" s="131"/>
      <c r="P78" s="124" t="s">
        <v>168</v>
      </c>
      <c r="Q78" s="123"/>
      <c r="R78" s="31">
        <v>80276</v>
      </c>
      <c r="S78" s="32">
        <v>8</v>
      </c>
      <c r="T78" s="33">
        <f t="shared" si="12"/>
        <v>80284</v>
      </c>
      <c r="U78" s="34">
        <v>287771</v>
      </c>
      <c r="V78" s="34">
        <v>1405</v>
      </c>
      <c r="W78" s="31">
        <v>2945</v>
      </c>
      <c r="X78" s="33">
        <f t="shared" ref="X78:X88" si="39">SUM(T78:V78)</f>
        <v>369460</v>
      </c>
    </row>
    <row r="79" spans="1:24" ht="7.5" customHeight="1" x14ac:dyDescent="0.15">
      <c r="A79" s="49"/>
      <c r="B79" s="151"/>
      <c r="C79" s="131"/>
      <c r="D79" s="133"/>
      <c r="E79" s="90" t="s">
        <v>10</v>
      </c>
      <c r="F79" s="47">
        <f>SUM(F77:F78)</f>
        <v>54364</v>
      </c>
      <c r="G79" s="32">
        <f>SUM(G77:G78)</f>
        <v>20</v>
      </c>
      <c r="H79" s="33">
        <f>SUM(F79:G79)</f>
        <v>54384</v>
      </c>
      <c r="I79" s="47">
        <f>SUM(I77:I78)</f>
        <v>55863</v>
      </c>
      <c r="J79" s="47">
        <f>SUM(J77:J78)</f>
        <v>1910</v>
      </c>
      <c r="K79" s="47">
        <f>SUM(K77:K78)</f>
        <v>9081</v>
      </c>
      <c r="L79" s="54">
        <f>SUM(H79:J79)</f>
        <v>112157</v>
      </c>
      <c r="M79" s="11"/>
      <c r="N79" s="116"/>
      <c r="O79" s="131"/>
      <c r="P79" s="124" t="s">
        <v>169</v>
      </c>
      <c r="Q79" s="123"/>
      <c r="R79" s="31">
        <v>92177</v>
      </c>
      <c r="S79" s="32">
        <v>6</v>
      </c>
      <c r="T79" s="33">
        <f t="shared" si="12"/>
        <v>92183</v>
      </c>
      <c r="U79" s="34">
        <v>251041</v>
      </c>
      <c r="V79" s="34">
        <v>1210</v>
      </c>
      <c r="W79" s="31">
        <v>1962</v>
      </c>
      <c r="X79" s="33">
        <f t="shared" si="39"/>
        <v>344434</v>
      </c>
    </row>
    <row r="80" spans="1:24" ht="7.5" customHeight="1" x14ac:dyDescent="0.15">
      <c r="A80" s="49"/>
      <c r="B80" s="151"/>
      <c r="C80" s="131"/>
      <c r="D80" s="136" t="s">
        <v>170</v>
      </c>
      <c r="E80" s="90" t="s">
        <v>170</v>
      </c>
      <c r="F80" s="31">
        <v>35453</v>
      </c>
      <c r="G80" s="32">
        <v>6</v>
      </c>
      <c r="H80" s="33">
        <f t="shared" si="25"/>
        <v>35459</v>
      </c>
      <c r="I80" s="34">
        <v>45001</v>
      </c>
      <c r="J80" s="34">
        <v>1106</v>
      </c>
      <c r="K80" s="31">
        <v>5575</v>
      </c>
      <c r="L80" s="33">
        <f t="shared" si="26"/>
        <v>81566</v>
      </c>
      <c r="M80" s="11"/>
      <c r="N80" s="116"/>
      <c r="O80" s="132"/>
      <c r="P80" s="124" t="s">
        <v>171</v>
      </c>
      <c r="Q80" s="123"/>
      <c r="R80" s="31">
        <v>43631</v>
      </c>
      <c r="S80" s="32">
        <v>4</v>
      </c>
      <c r="T80" s="33">
        <f t="shared" si="12"/>
        <v>43635</v>
      </c>
      <c r="U80" s="34">
        <v>127035</v>
      </c>
      <c r="V80" s="34">
        <v>517</v>
      </c>
      <c r="W80" s="31">
        <v>931</v>
      </c>
      <c r="X80" s="33">
        <f t="shared" si="39"/>
        <v>171187</v>
      </c>
    </row>
    <row r="81" spans="1:24" ht="7.5" customHeight="1" x14ac:dyDescent="0.15">
      <c r="A81" s="49"/>
      <c r="B81" s="151"/>
      <c r="C81" s="131"/>
      <c r="D81" s="142"/>
      <c r="E81" s="90" t="s">
        <v>172</v>
      </c>
      <c r="F81" s="52">
        <v>7599</v>
      </c>
      <c r="G81" s="53">
        <v>2</v>
      </c>
      <c r="H81" s="54">
        <f>SUM(F81:G81)</f>
        <v>7601</v>
      </c>
      <c r="I81" s="55">
        <v>9683</v>
      </c>
      <c r="J81" s="55">
        <v>254</v>
      </c>
      <c r="K81" s="52">
        <v>1123</v>
      </c>
      <c r="L81" s="54">
        <f>SUM(H81:J81)</f>
        <v>17538</v>
      </c>
      <c r="M81" s="11"/>
      <c r="N81" s="116"/>
      <c r="O81" s="121" t="s">
        <v>173</v>
      </c>
      <c r="P81" s="122"/>
      <c r="Q81" s="123"/>
      <c r="R81" s="31">
        <v>89729</v>
      </c>
      <c r="S81" s="32">
        <v>15</v>
      </c>
      <c r="T81" s="33">
        <f t="shared" si="12"/>
        <v>89744</v>
      </c>
      <c r="U81" s="34">
        <v>252811</v>
      </c>
      <c r="V81" s="34">
        <v>1361</v>
      </c>
      <c r="W81" s="31">
        <v>1506</v>
      </c>
      <c r="X81" s="33">
        <f t="shared" si="39"/>
        <v>343916</v>
      </c>
    </row>
    <row r="82" spans="1:24" ht="7.5" customHeight="1" x14ac:dyDescent="0.15">
      <c r="A82" s="49"/>
      <c r="B82" s="151"/>
      <c r="C82" s="131"/>
      <c r="D82" s="142"/>
      <c r="E82" s="90" t="s">
        <v>174</v>
      </c>
      <c r="F82" s="52">
        <v>10189</v>
      </c>
      <c r="G82" s="53">
        <v>3</v>
      </c>
      <c r="H82" s="54">
        <f>SUM(F82:G82)</f>
        <v>10192</v>
      </c>
      <c r="I82" s="55">
        <v>14004</v>
      </c>
      <c r="J82" s="55">
        <v>332</v>
      </c>
      <c r="K82" s="52">
        <v>1912</v>
      </c>
      <c r="L82" s="54">
        <f>SUM(H82:J82)</f>
        <v>24528</v>
      </c>
      <c r="M82" s="11"/>
      <c r="N82" s="116"/>
      <c r="O82" s="130" t="s">
        <v>175</v>
      </c>
      <c r="P82" s="124" t="s">
        <v>176</v>
      </c>
      <c r="Q82" s="123"/>
      <c r="R82" s="31">
        <v>83666</v>
      </c>
      <c r="S82" s="32">
        <v>8</v>
      </c>
      <c r="T82" s="33">
        <f t="shared" si="12"/>
        <v>83674</v>
      </c>
      <c r="U82" s="34">
        <v>240012</v>
      </c>
      <c r="V82" s="34">
        <v>1282</v>
      </c>
      <c r="W82" s="31">
        <v>2233</v>
      </c>
      <c r="X82" s="33">
        <f t="shared" si="39"/>
        <v>324968</v>
      </c>
    </row>
    <row r="83" spans="1:24" ht="7.5" customHeight="1" x14ac:dyDescent="0.15">
      <c r="A83" s="49"/>
      <c r="B83" s="151"/>
      <c r="C83" s="131"/>
      <c r="D83" s="143"/>
      <c r="E83" s="90" t="s">
        <v>10</v>
      </c>
      <c r="F83" s="47">
        <f>SUM(F80:F82)</f>
        <v>53241</v>
      </c>
      <c r="G83" s="32">
        <f>SUM(G80:G82)</f>
        <v>11</v>
      </c>
      <c r="H83" s="33">
        <f>SUM(F83:G83)</f>
        <v>53252</v>
      </c>
      <c r="I83" s="47">
        <f t="shared" ref="I83:K83" si="40">SUM(I80:I82)</f>
        <v>68688</v>
      </c>
      <c r="J83" s="47">
        <f t="shared" si="40"/>
        <v>1692</v>
      </c>
      <c r="K83" s="47">
        <f t="shared" si="40"/>
        <v>8610</v>
      </c>
      <c r="L83" s="54">
        <f>SUM(H83:J83)</f>
        <v>123632</v>
      </c>
      <c r="M83" s="11"/>
      <c r="N83" s="116"/>
      <c r="O83" s="131"/>
      <c r="P83" s="124" t="s">
        <v>177</v>
      </c>
      <c r="Q83" s="123"/>
      <c r="R83" s="31">
        <v>41850</v>
      </c>
      <c r="S83" s="32">
        <v>4</v>
      </c>
      <c r="T83" s="33">
        <f t="shared" si="12"/>
        <v>41854</v>
      </c>
      <c r="U83" s="34">
        <v>110187</v>
      </c>
      <c r="V83" s="34">
        <v>486</v>
      </c>
      <c r="W83" s="31">
        <v>823</v>
      </c>
      <c r="X83" s="33">
        <f t="shared" si="39"/>
        <v>152527</v>
      </c>
    </row>
    <row r="84" spans="1:24" ht="7.5" customHeight="1" x14ac:dyDescent="0.15">
      <c r="A84" s="49"/>
      <c r="B84" s="151"/>
      <c r="C84" s="131"/>
      <c r="D84" s="136" t="s">
        <v>178</v>
      </c>
      <c r="E84" s="89" t="s">
        <v>178</v>
      </c>
      <c r="F84" s="52">
        <v>47051</v>
      </c>
      <c r="G84" s="53">
        <v>9</v>
      </c>
      <c r="H84" s="54">
        <f>SUM(F84:G84)</f>
        <v>47060</v>
      </c>
      <c r="I84" s="55">
        <v>71366</v>
      </c>
      <c r="J84" s="55">
        <v>1665</v>
      </c>
      <c r="K84" s="52">
        <v>8611</v>
      </c>
      <c r="L84" s="54">
        <f>SUM(H84:J84)</f>
        <v>120091</v>
      </c>
      <c r="M84" s="11"/>
      <c r="N84" s="116"/>
      <c r="O84" s="132"/>
      <c r="P84" s="124" t="s">
        <v>179</v>
      </c>
      <c r="Q84" s="123"/>
      <c r="R84" s="31">
        <v>12548</v>
      </c>
      <c r="S84" s="32">
        <v>0</v>
      </c>
      <c r="T84" s="33">
        <f t="shared" si="12"/>
        <v>12548</v>
      </c>
      <c r="U84" s="34">
        <v>20857</v>
      </c>
      <c r="V84" s="34">
        <v>180</v>
      </c>
      <c r="W84" s="31">
        <v>136</v>
      </c>
      <c r="X84" s="33">
        <f t="shared" si="39"/>
        <v>33585</v>
      </c>
    </row>
    <row r="85" spans="1:24" ht="7.5" customHeight="1" x14ac:dyDescent="0.15">
      <c r="A85" s="49"/>
      <c r="B85" s="151"/>
      <c r="C85" s="131"/>
      <c r="D85" s="142"/>
      <c r="E85" s="90" t="s">
        <v>180</v>
      </c>
      <c r="F85" s="52">
        <v>7584</v>
      </c>
      <c r="G85" s="53">
        <v>0</v>
      </c>
      <c r="H85" s="54">
        <f>SUM(F85:G85)</f>
        <v>7584</v>
      </c>
      <c r="I85" s="55">
        <v>8024</v>
      </c>
      <c r="J85" s="55">
        <v>507</v>
      </c>
      <c r="K85" s="52">
        <v>1903</v>
      </c>
      <c r="L85" s="54">
        <f>SUM(H85:J85)</f>
        <v>16115</v>
      </c>
      <c r="M85" s="56"/>
      <c r="N85" s="116"/>
      <c r="O85" s="121" t="s">
        <v>181</v>
      </c>
      <c r="P85" s="122"/>
      <c r="Q85" s="123"/>
      <c r="R85" s="31">
        <v>185468</v>
      </c>
      <c r="S85" s="32">
        <v>13</v>
      </c>
      <c r="T85" s="33">
        <f t="shared" si="12"/>
        <v>185481</v>
      </c>
      <c r="U85" s="34">
        <v>484890</v>
      </c>
      <c r="V85" s="34">
        <v>3404</v>
      </c>
      <c r="W85" s="31">
        <v>3944</v>
      </c>
      <c r="X85" s="33">
        <f t="shared" si="39"/>
        <v>673775</v>
      </c>
    </row>
    <row r="86" spans="1:24" ht="7.5" customHeight="1" x14ac:dyDescent="0.15">
      <c r="A86" s="49"/>
      <c r="B86" s="151"/>
      <c r="C86" s="131"/>
      <c r="D86" s="142"/>
      <c r="E86" s="90" t="s">
        <v>182</v>
      </c>
      <c r="F86" s="31">
        <v>9659</v>
      </c>
      <c r="G86" s="32">
        <v>4</v>
      </c>
      <c r="H86" s="33">
        <f t="shared" si="25"/>
        <v>9663</v>
      </c>
      <c r="I86" s="34">
        <v>17917</v>
      </c>
      <c r="J86" s="34">
        <v>316</v>
      </c>
      <c r="K86" s="31">
        <v>1891</v>
      </c>
      <c r="L86" s="33">
        <f t="shared" si="26"/>
        <v>27896</v>
      </c>
      <c r="M86" s="56"/>
      <c r="N86" s="116"/>
      <c r="O86" s="121" t="s">
        <v>183</v>
      </c>
      <c r="P86" s="122"/>
      <c r="Q86" s="123"/>
      <c r="R86" s="31">
        <v>124913</v>
      </c>
      <c r="S86" s="32">
        <v>14</v>
      </c>
      <c r="T86" s="33">
        <f t="shared" si="12"/>
        <v>124927</v>
      </c>
      <c r="U86" s="57">
        <v>324459</v>
      </c>
      <c r="V86" s="57">
        <v>1787</v>
      </c>
      <c r="W86" s="31">
        <v>2436</v>
      </c>
      <c r="X86" s="33">
        <f t="shared" si="39"/>
        <v>451173</v>
      </c>
    </row>
    <row r="87" spans="1:24" ht="7.5" customHeight="1" x14ac:dyDescent="0.15">
      <c r="A87" s="58"/>
      <c r="B87" s="151"/>
      <c r="C87" s="131"/>
      <c r="D87" s="143"/>
      <c r="E87" s="90" t="s">
        <v>10</v>
      </c>
      <c r="F87" s="47">
        <f>SUM(F84:F86)</f>
        <v>64294</v>
      </c>
      <c r="G87" s="32">
        <f>SUM(G84:G86)</f>
        <v>13</v>
      </c>
      <c r="H87" s="33">
        <f t="shared" si="25"/>
        <v>64307</v>
      </c>
      <c r="I87" s="47">
        <f t="shared" ref="I87:K87" si="41">SUM(I84:I86)</f>
        <v>97307</v>
      </c>
      <c r="J87" s="47">
        <f t="shared" si="41"/>
        <v>2488</v>
      </c>
      <c r="K87" s="47">
        <f t="shared" si="41"/>
        <v>12405</v>
      </c>
      <c r="L87" s="33">
        <f t="shared" si="26"/>
        <v>164102</v>
      </c>
      <c r="M87" s="56"/>
      <c r="N87" s="116"/>
      <c r="O87" s="121" t="s">
        <v>184</v>
      </c>
      <c r="P87" s="122"/>
      <c r="Q87" s="123"/>
      <c r="R87" s="31">
        <v>145439</v>
      </c>
      <c r="S87" s="32">
        <v>7</v>
      </c>
      <c r="T87" s="33">
        <f t="shared" si="12"/>
        <v>145446</v>
      </c>
      <c r="U87" s="57">
        <v>328443</v>
      </c>
      <c r="V87" s="57">
        <v>1707</v>
      </c>
      <c r="W87" s="59">
        <v>2055</v>
      </c>
      <c r="X87" s="33">
        <f t="shared" si="39"/>
        <v>475596</v>
      </c>
    </row>
    <row r="88" spans="1:24" ht="7.5" customHeight="1" x14ac:dyDescent="0.15">
      <c r="A88" s="60"/>
      <c r="B88" s="151"/>
      <c r="C88" s="131"/>
      <c r="D88" s="125" t="s">
        <v>185</v>
      </c>
      <c r="E88" s="126"/>
      <c r="F88" s="31">
        <v>48170</v>
      </c>
      <c r="G88" s="32">
        <v>13</v>
      </c>
      <c r="H88" s="33">
        <f t="shared" si="25"/>
        <v>48183</v>
      </c>
      <c r="I88" s="34">
        <v>147768</v>
      </c>
      <c r="J88" s="34">
        <v>1107</v>
      </c>
      <c r="K88" s="31">
        <v>4068</v>
      </c>
      <c r="L88" s="33">
        <f t="shared" si="26"/>
        <v>197058</v>
      </c>
      <c r="M88" s="56"/>
      <c r="N88" s="116"/>
      <c r="O88" s="138" t="s">
        <v>186</v>
      </c>
      <c r="P88" s="124" t="s">
        <v>187</v>
      </c>
      <c r="Q88" s="123"/>
      <c r="R88" s="31">
        <v>196262</v>
      </c>
      <c r="S88" s="32">
        <v>12</v>
      </c>
      <c r="T88" s="33">
        <f t="shared" si="12"/>
        <v>196274</v>
      </c>
      <c r="U88" s="57">
        <v>442601</v>
      </c>
      <c r="V88" s="57">
        <v>2227</v>
      </c>
      <c r="W88" s="59">
        <v>3251</v>
      </c>
      <c r="X88" s="33">
        <f t="shared" si="39"/>
        <v>641102</v>
      </c>
    </row>
    <row r="89" spans="1:24" ht="7.5" customHeight="1" x14ac:dyDescent="0.15">
      <c r="A89" s="60"/>
      <c r="B89" s="151"/>
      <c r="C89" s="132"/>
      <c r="D89" s="125" t="s">
        <v>188</v>
      </c>
      <c r="E89" s="126"/>
      <c r="F89" s="31">
        <v>76799</v>
      </c>
      <c r="G89" s="32">
        <v>21</v>
      </c>
      <c r="H89" s="33">
        <f t="shared" si="25"/>
        <v>76820</v>
      </c>
      <c r="I89" s="34">
        <v>193632</v>
      </c>
      <c r="J89" s="34">
        <v>1976</v>
      </c>
      <c r="K89" s="31">
        <v>9358</v>
      </c>
      <c r="L89" s="33">
        <f t="shared" si="26"/>
        <v>272428</v>
      </c>
      <c r="N89" s="116"/>
      <c r="O89" s="139"/>
      <c r="P89" s="140" t="s">
        <v>189</v>
      </c>
      <c r="Q89" s="141"/>
      <c r="R89" s="31">
        <f t="shared" ref="R89:W89" si="42">SUM(R101:R102)</f>
        <v>24781</v>
      </c>
      <c r="S89" s="32">
        <f t="shared" si="42"/>
        <v>0</v>
      </c>
      <c r="T89" s="33">
        <f>SUM(T101:T102)</f>
        <v>24781</v>
      </c>
      <c r="U89" s="57">
        <f>SUM(U101:U102)</f>
        <v>36138</v>
      </c>
      <c r="V89" s="57">
        <f t="shared" si="42"/>
        <v>280</v>
      </c>
      <c r="W89" s="59">
        <f t="shared" si="42"/>
        <v>382</v>
      </c>
      <c r="X89" s="33">
        <f>SUM(T89:V89)</f>
        <v>61199</v>
      </c>
    </row>
    <row r="90" spans="1:24" ht="7.5" customHeight="1" x14ac:dyDescent="0.15">
      <c r="A90" s="60"/>
      <c r="B90" s="151"/>
      <c r="C90" s="108" t="s">
        <v>190</v>
      </c>
      <c r="D90" s="109" t="s">
        <v>190</v>
      </c>
      <c r="E90" s="89" t="s">
        <v>191</v>
      </c>
      <c r="F90" s="31">
        <v>112079</v>
      </c>
      <c r="G90" s="32">
        <v>25</v>
      </c>
      <c r="H90" s="33">
        <f t="shared" si="25"/>
        <v>112104</v>
      </c>
      <c r="I90" s="34">
        <v>272354</v>
      </c>
      <c r="J90" s="34">
        <v>3610</v>
      </c>
      <c r="K90" s="31">
        <v>13424</v>
      </c>
      <c r="L90" s="33">
        <f t="shared" si="26"/>
        <v>388068</v>
      </c>
      <c r="N90" s="117"/>
      <c r="O90" s="112" t="s">
        <v>37</v>
      </c>
      <c r="P90" s="113"/>
      <c r="Q90" s="114"/>
      <c r="R90" s="41">
        <f>SUM(R77:R89)</f>
        <v>1227274</v>
      </c>
      <c r="S90" s="44">
        <f>SUM(S77:S89)</f>
        <v>98</v>
      </c>
      <c r="T90" s="43">
        <f t="shared" ref="T90:T95" si="43">SUM(R90:S90)</f>
        <v>1227372</v>
      </c>
      <c r="U90" s="51">
        <f>SUM(U77:U89)</f>
        <v>3294226</v>
      </c>
      <c r="V90" s="51">
        <f>SUM(V77:V89)</f>
        <v>18276</v>
      </c>
      <c r="W90" s="42">
        <f>SUM(W77:W89)</f>
        <v>31384</v>
      </c>
      <c r="X90" s="43">
        <f t="shared" ref="X90:X95" si="44">SUM(T90:V90)</f>
        <v>4539874</v>
      </c>
    </row>
    <row r="91" spans="1:24" ht="7.5" customHeight="1" x14ac:dyDescent="0.15">
      <c r="B91" s="151"/>
      <c r="C91" s="108"/>
      <c r="D91" s="110"/>
      <c r="E91" s="89" t="s">
        <v>192</v>
      </c>
      <c r="F91" s="31">
        <v>28734</v>
      </c>
      <c r="G91" s="32">
        <v>7</v>
      </c>
      <c r="H91" s="33">
        <f t="shared" si="25"/>
        <v>28741</v>
      </c>
      <c r="I91" s="34">
        <v>55154</v>
      </c>
      <c r="J91" s="34">
        <v>936</v>
      </c>
      <c r="K91" s="31">
        <v>4895</v>
      </c>
      <c r="L91" s="33">
        <f t="shared" si="26"/>
        <v>84831</v>
      </c>
      <c r="N91" s="115" t="s">
        <v>193</v>
      </c>
      <c r="O91" s="118" t="s">
        <v>194</v>
      </c>
      <c r="P91" s="119"/>
      <c r="Q91" s="120"/>
      <c r="R91" s="18">
        <v>120942</v>
      </c>
      <c r="S91" s="19">
        <v>3</v>
      </c>
      <c r="T91" s="20">
        <f t="shared" si="43"/>
        <v>120945</v>
      </c>
      <c r="U91" s="62">
        <v>436843</v>
      </c>
      <c r="V91" s="21">
        <v>2527</v>
      </c>
      <c r="W91" s="18">
        <v>2633</v>
      </c>
      <c r="X91" s="20">
        <f t="shared" si="44"/>
        <v>560315</v>
      </c>
    </row>
    <row r="92" spans="1:24" ht="7.5" customHeight="1" x14ac:dyDescent="0.15">
      <c r="B92" s="151"/>
      <c r="C92" s="108"/>
      <c r="D92" s="111"/>
      <c r="E92" s="89" t="s">
        <v>10</v>
      </c>
      <c r="F92" s="31">
        <f>SUM(F90:F91)</f>
        <v>140813</v>
      </c>
      <c r="G92" s="32">
        <f>SUM(G90:G91)</f>
        <v>32</v>
      </c>
      <c r="H92" s="33">
        <f t="shared" si="25"/>
        <v>140845</v>
      </c>
      <c r="I92" s="34">
        <f>SUM(I90:I91)</f>
        <v>327508</v>
      </c>
      <c r="J92" s="34">
        <f>SUM(J90:J91)</f>
        <v>4546</v>
      </c>
      <c r="K92" s="31">
        <f>SUM(K90:K91)</f>
        <v>18319</v>
      </c>
      <c r="L92" s="33">
        <f t="shared" si="26"/>
        <v>472899</v>
      </c>
      <c r="N92" s="116"/>
      <c r="O92" s="121" t="s">
        <v>195</v>
      </c>
      <c r="P92" s="122"/>
      <c r="Q92" s="123"/>
      <c r="R92" s="31">
        <v>11749</v>
      </c>
      <c r="S92" s="32">
        <v>0</v>
      </c>
      <c r="T92" s="33">
        <f t="shared" si="43"/>
        <v>11749</v>
      </c>
      <c r="U92" s="34">
        <v>22369</v>
      </c>
      <c r="V92" s="34">
        <v>233</v>
      </c>
      <c r="W92" s="31">
        <v>124</v>
      </c>
      <c r="X92" s="33">
        <f t="shared" si="44"/>
        <v>34351</v>
      </c>
    </row>
    <row r="93" spans="1:24" ht="7.5" customHeight="1" x14ac:dyDescent="0.15">
      <c r="B93" s="151"/>
      <c r="C93" s="108"/>
      <c r="D93" s="124" t="s">
        <v>196</v>
      </c>
      <c r="E93" s="123"/>
      <c r="F93" s="31">
        <v>75240</v>
      </c>
      <c r="G93" s="32">
        <v>11</v>
      </c>
      <c r="H93" s="33">
        <f t="shared" si="25"/>
        <v>75251</v>
      </c>
      <c r="I93" s="34">
        <v>226072</v>
      </c>
      <c r="J93" s="34">
        <v>1639</v>
      </c>
      <c r="K93" s="31">
        <v>4452</v>
      </c>
      <c r="L93" s="33">
        <f t="shared" si="26"/>
        <v>302962</v>
      </c>
      <c r="N93" s="116"/>
      <c r="O93" s="121" t="s">
        <v>197</v>
      </c>
      <c r="P93" s="122"/>
      <c r="Q93" s="123"/>
      <c r="R93" s="31">
        <v>11055</v>
      </c>
      <c r="S93" s="32">
        <v>0</v>
      </c>
      <c r="T93" s="33">
        <f t="shared" si="43"/>
        <v>11055</v>
      </c>
      <c r="U93" s="34">
        <v>20029</v>
      </c>
      <c r="V93" s="34">
        <v>194</v>
      </c>
      <c r="W93" s="31">
        <v>198</v>
      </c>
      <c r="X93" s="33">
        <f t="shared" si="44"/>
        <v>31278</v>
      </c>
    </row>
    <row r="94" spans="1:24" ht="7.5" customHeight="1" x14ac:dyDescent="0.15">
      <c r="B94" s="151"/>
      <c r="C94" s="108"/>
      <c r="D94" s="124" t="s">
        <v>198</v>
      </c>
      <c r="E94" s="123"/>
      <c r="F94" s="31">
        <v>66695</v>
      </c>
      <c r="G94" s="32">
        <v>24</v>
      </c>
      <c r="H94" s="33">
        <f t="shared" si="25"/>
        <v>66719</v>
      </c>
      <c r="I94" s="34">
        <v>202160</v>
      </c>
      <c r="J94" s="34">
        <v>1560</v>
      </c>
      <c r="K94" s="31">
        <v>6400</v>
      </c>
      <c r="L94" s="33">
        <f t="shared" si="26"/>
        <v>270439</v>
      </c>
      <c r="N94" s="117"/>
      <c r="O94" s="112" t="s">
        <v>37</v>
      </c>
      <c r="P94" s="113"/>
      <c r="Q94" s="114"/>
      <c r="R94" s="41">
        <f>SUM(R91:R93)</f>
        <v>143746</v>
      </c>
      <c r="S94" s="44">
        <f>SUM(S91:S93)</f>
        <v>3</v>
      </c>
      <c r="T94" s="43">
        <f t="shared" si="43"/>
        <v>143749</v>
      </c>
      <c r="U94" s="45">
        <f>SUM(U91:U93)</f>
        <v>479241</v>
      </c>
      <c r="V94" s="45">
        <f>SUM(V91:V93)</f>
        <v>2954</v>
      </c>
      <c r="W94" s="41">
        <f>SUM(W91:W93)</f>
        <v>2955</v>
      </c>
      <c r="X94" s="43">
        <f t="shared" si="44"/>
        <v>625944</v>
      </c>
    </row>
    <row r="95" spans="1:24" ht="7.5" customHeight="1" x14ac:dyDescent="0.15">
      <c r="B95" s="151"/>
      <c r="C95" s="108" t="s">
        <v>199</v>
      </c>
      <c r="D95" s="125" t="s">
        <v>200</v>
      </c>
      <c r="E95" s="126"/>
      <c r="F95" s="31">
        <v>98492</v>
      </c>
      <c r="G95" s="32">
        <v>23</v>
      </c>
      <c r="H95" s="33">
        <f t="shared" si="25"/>
        <v>98515</v>
      </c>
      <c r="I95" s="34">
        <v>206210</v>
      </c>
      <c r="J95" s="34">
        <v>1482</v>
      </c>
      <c r="K95" s="31">
        <v>1954</v>
      </c>
      <c r="L95" s="33">
        <f t="shared" si="26"/>
        <v>306207</v>
      </c>
      <c r="N95" s="127" t="s">
        <v>201</v>
      </c>
      <c r="O95" s="128"/>
      <c r="P95" s="128"/>
      <c r="Q95" s="129"/>
      <c r="R95" s="63">
        <f>SUM(F40,F19,F98,R16,R42,R56,R69,R76,R90,R94)</f>
        <v>8438547</v>
      </c>
      <c r="S95" s="63">
        <f>SUM(G40,G19,G98,S16,S42,S56,S69,S76,S90,S94)</f>
        <v>1206</v>
      </c>
      <c r="T95" s="64">
        <f t="shared" si="43"/>
        <v>8439753</v>
      </c>
      <c r="U95" s="65">
        <f t="shared" ref="U95:W95" si="45">SUM(I40,I19,I98,U16,U42,U56,U69,U76,U90,U94)</f>
        <v>23356876</v>
      </c>
      <c r="V95" s="65">
        <f t="shared" si="45"/>
        <v>160974</v>
      </c>
      <c r="W95" s="66">
        <f t="shared" si="45"/>
        <v>347869</v>
      </c>
      <c r="X95" s="64">
        <f t="shared" si="44"/>
        <v>31957603</v>
      </c>
    </row>
    <row r="96" spans="1:24" ht="7.5" customHeight="1" x14ac:dyDescent="0.15">
      <c r="B96" s="151"/>
      <c r="C96" s="108"/>
      <c r="D96" s="125" t="s">
        <v>202</v>
      </c>
      <c r="E96" s="126"/>
      <c r="F96" s="31">
        <v>11533</v>
      </c>
      <c r="G96" s="32">
        <v>4</v>
      </c>
      <c r="H96" s="33">
        <f t="shared" si="25"/>
        <v>11537</v>
      </c>
      <c r="I96" s="34">
        <v>27519</v>
      </c>
      <c r="J96" s="34">
        <v>208</v>
      </c>
      <c r="K96" s="31">
        <v>149</v>
      </c>
      <c r="L96" s="33">
        <f t="shared" si="26"/>
        <v>39264</v>
      </c>
      <c r="N96" s="67"/>
      <c r="O96" s="67"/>
      <c r="P96" s="67"/>
      <c r="Q96" s="67"/>
      <c r="R96" s="56"/>
      <c r="S96" s="56"/>
      <c r="T96" s="56"/>
      <c r="U96" s="56"/>
      <c r="V96" s="56"/>
      <c r="W96" s="56"/>
      <c r="X96" s="56"/>
    </row>
    <row r="97" spans="2:24" ht="7.5" customHeight="1" x14ac:dyDescent="0.15">
      <c r="B97" s="151"/>
      <c r="C97" s="108"/>
      <c r="D97" s="125" t="s">
        <v>10</v>
      </c>
      <c r="E97" s="126"/>
      <c r="F97" s="47">
        <f>SUM(F95:F96)</f>
        <v>110025</v>
      </c>
      <c r="G97" s="32">
        <f>SUM(G95:G96)</f>
        <v>27</v>
      </c>
      <c r="H97" s="33">
        <f t="shared" si="25"/>
        <v>110052</v>
      </c>
      <c r="I97" s="31">
        <f>SUM(I95:I96)</f>
        <v>233729</v>
      </c>
      <c r="J97" s="31">
        <f>SUM(J95:J96)</f>
        <v>1690</v>
      </c>
      <c r="K97" s="31">
        <f>SUM(K95:K96)</f>
        <v>2103</v>
      </c>
      <c r="L97" s="33">
        <f t="shared" si="26"/>
        <v>345471</v>
      </c>
      <c r="N97" s="67"/>
      <c r="O97" s="67"/>
      <c r="P97" s="68"/>
      <c r="Q97" s="68"/>
      <c r="R97" s="69"/>
      <c r="S97" s="69"/>
      <c r="T97" s="69"/>
      <c r="U97" s="69"/>
      <c r="V97" s="69"/>
      <c r="W97" s="69"/>
      <c r="X97" s="69"/>
    </row>
    <row r="98" spans="2:24" ht="7.5" customHeight="1" x14ac:dyDescent="0.15">
      <c r="B98" s="152"/>
      <c r="C98" s="107" t="s">
        <v>37</v>
      </c>
      <c r="D98" s="107"/>
      <c r="E98" s="107"/>
      <c r="F98" s="50">
        <f>SUM(F41,F44,F47:F48,F52,F55,F58,F61:F62,F65,F69,F72,F76,F79,F83,F87:F89,F92:F94,F97)</f>
        <v>1954978</v>
      </c>
      <c r="G98" s="44">
        <f>SUM(G41,G44,G47:G48,G52,G55,G58,G61:G62,G65,G69,G72,G76,G79,G83,G87:G89,G92:G94,G97)</f>
        <v>342</v>
      </c>
      <c r="H98" s="43">
        <f t="shared" si="25"/>
        <v>1955320</v>
      </c>
      <c r="I98" s="41">
        <f t="shared" ref="I98:K98" si="46">SUM(I41,I44,I47:I48,I52,I55,I58,I61:I62,I65,I69,I72,I76,I79,I83,I87:I89,I92:I94,I97)</f>
        <v>5267341</v>
      </c>
      <c r="J98" s="41">
        <f t="shared" si="46"/>
        <v>40831</v>
      </c>
      <c r="K98" s="41">
        <f t="shared" si="46"/>
        <v>135096</v>
      </c>
      <c r="L98" s="43">
        <f t="shared" si="26"/>
        <v>7263492</v>
      </c>
      <c r="N98" s="67"/>
      <c r="O98" s="67"/>
      <c r="P98" s="68"/>
      <c r="Q98" s="68"/>
      <c r="R98" s="69"/>
      <c r="S98" s="69"/>
      <c r="T98" s="69"/>
      <c r="U98" s="69"/>
      <c r="V98" s="69"/>
      <c r="W98" s="69"/>
      <c r="X98" s="69"/>
    </row>
    <row r="99" spans="2:24" x14ac:dyDescent="0.15">
      <c r="B99" s="60"/>
      <c r="C99" s="60"/>
      <c r="D99" s="70"/>
      <c r="E99" s="70"/>
      <c r="F99" s="71"/>
      <c r="G99" s="71"/>
      <c r="H99" s="71"/>
      <c r="I99" s="71"/>
      <c r="J99" s="71"/>
      <c r="K99" s="71"/>
      <c r="L99" s="71"/>
      <c r="N99" s="67"/>
      <c r="O99" s="67"/>
      <c r="P99" s="68"/>
      <c r="Q99" s="68"/>
      <c r="R99" s="69"/>
      <c r="S99" s="69"/>
      <c r="T99" s="69"/>
      <c r="U99" s="69"/>
      <c r="V99" s="69"/>
      <c r="W99" s="69"/>
      <c r="X99" s="69"/>
    </row>
    <row r="100" spans="2:24" x14ac:dyDescent="0.15">
      <c r="B100" s="60"/>
      <c r="C100" s="60"/>
      <c r="D100" s="70"/>
      <c r="E100" s="70"/>
      <c r="F100" s="71"/>
      <c r="G100" s="71"/>
      <c r="H100" s="71"/>
      <c r="I100" s="71"/>
      <c r="J100" s="71"/>
      <c r="K100" s="71"/>
      <c r="L100" s="71"/>
      <c r="N100" s="67"/>
      <c r="O100" s="67"/>
      <c r="P100" s="68"/>
      <c r="Q100" s="68"/>
      <c r="R100" s="69"/>
      <c r="S100" s="69"/>
      <c r="T100" s="69"/>
      <c r="U100" s="69"/>
      <c r="V100" s="69"/>
      <c r="W100" s="69"/>
      <c r="X100" s="69"/>
    </row>
    <row r="101" spans="2:24" ht="19.5" hidden="1" x14ac:dyDescent="0.15">
      <c r="B101" s="60"/>
      <c r="C101" s="60"/>
      <c r="D101" s="70"/>
      <c r="E101" s="70"/>
      <c r="F101" s="71"/>
      <c r="G101" s="71"/>
      <c r="H101" s="71"/>
      <c r="I101" s="71"/>
      <c r="J101" s="71"/>
      <c r="K101" s="71"/>
      <c r="L101" s="71"/>
      <c r="N101" s="72" t="s">
        <v>203</v>
      </c>
      <c r="O101" s="73" t="s">
        <v>186</v>
      </c>
      <c r="P101" s="72" t="s">
        <v>204</v>
      </c>
      <c r="Q101" s="91" t="s">
        <v>186</v>
      </c>
      <c r="R101" s="75">
        <v>738</v>
      </c>
      <c r="S101" s="75">
        <v>0</v>
      </c>
      <c r="T101" s="75">
        <f>SUM(R101:S101)</f>
        <v>738</v>
      </c>
      <c r="U101" s="75">
        <v>333</v>
      </c>
      <c r="V101" s="75">
        <v>3</v>
      </c>
      <c r="W101" s="75">
        <v>14</v>
      </c>
      <c r="X101" s="75">
        <f t="shared" ref="X101:X102" si="47">SUM(T101:V101)</f>
        <v>1074</v>
      </c>
    </row>
    <row r="102" spans="2:24" hidden="1" x14ac:dyDescent="0.15">
      <c r="B102" s="60"/>
      <c r="C102" s="60"/>
      <c r="D102" s="70"/>
      <c r="E102" s="70"/>
      <c r="F102" s="71"/>
      <c r="G102" s="71"/>
      <c r="H102" s="71"/>
      <c r="I102" s="71"/>
      <c r="J102" s="71"/>
      <c r="K102" s="71"/>
      <c r="L102" s="71"/>
      <c r="N102" s="72"/>
      <c r="O102" s="73"/>
      <c r="P102" s="72"/>
      <c r="Q102" s="91" t="s">
        <v>205</v>
      </c>
      <c r="R102" s="75">
        <v>24043</v>
      </c>
      <c r="S102" s="75">
        <v>0</v>
      </c>
      <c r="T102" s="75">
        <f>SUM(R102:S102)</f>
        <v>24043</v>
      </c>
      <c r="U102" s="75">
        <v>35805</v>
      </c>
      <c r="V102" s="75">
        <v>277</v>
      </c>
      <c r="W102" s="75">
        <v>368</v>
      </c>
      <c r="X102" s="75">
        <f t="shared" si="47"/>
        <v>60125</v>
      </c>
    </row>
    <row r="103" spans="2:24" x14ac:dyDescent="0.15">
      <c r="B103" s="60"/>
      <c r="C103" s="60"/>
      <c r="D103" s="70"/>
      <c r="E103" s="70"/>
      <c r="F103" s="71"/>
      <c r="G103" s="71"/>
      <c r="H103" s="71"/>
      <c r="I103" s="71"/>
      <c r="J103" s="71"/>
      <c r="K103" s="71"/>
      <c r="L103" s="71"/>
      <c r="P103" s="61"/>
      <c r="Q103" s="61"/>
      <c r="R103" s="5"/>
      <c r="S103" s="5"/>
      <c r="T103" s="5"/>
      <c r="U103" s="5"/>
    </row>
  </sheetData>
  <mergeCells count="183"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</mergeCells>
  <phoneticPr fontId="2"/>
  <printOptions horizontalCentered="1"/>
  <pageMargins left="0" right="0" top="0.19685039370078741" bottom="0.19685039370078741" header="0" footer="0"/>
  <pageSetup paperSize="9" scale="84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>
      <selection activeCell="B1" sqref="B1:L1"/>
    </sheetView>
  </sheetViews>
  <sheetFormatPr defaultRowHeight="11.25" x14ac:dyDescent="0.15"/>
  <cols>
    <col min="1" max="1" width="0.25" style="61" hidden="1" customWidth="1"/>
    <col min="2" max="2" width="2.75" style="61" customWidth="1"/>
    <col min="3" max="3" width="3.125" style="61" customWidth="1"/>
    <col min="4" max="4" width="3.125" style="76" customWidth="1"/>
    <col min="5" max="5" width="6.625" style="76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61" customWidth="1"/>
    <col min="15" max="15" width="3.125" style="61" customWidth="1"/>
    <col min="16" max="16" width="3.125" style="76" customWidth="1"/>
    <col min="17" max="17" width="6.625" style="76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242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58" t="s">
        <v>2</v>
      </c>
      <c r="G4" s="159"/>
      <c r="H4" s="160"/>
      <c r="I4" s="161" t="s">
        <v>3</v>
      </c>
      <c r="J4" s="162" t="s">
        <v>4</v>
      </c>
      <c r="K4" s="158" t="s">
        <v>5</v>
      </c>
      <c r="L4" s="163"/>
      <c r="M4" s="17"/>
      <c r="N4" s="115" t="s">
        <v>6</v>
      </c>
      <c r="O4" s="134" t="s">
        <v>7</v>
      </c>
      <c r="P4" s="154" t="s">
        <v>6</v>
      </c>
      <c r="Q4" s="155"/>
      <c r="R4" s="18">
        <v>111548</v>
      </c>
      <c r="S4" s="19">
        <v>5</v>
      </c>
      <c r="T4" s="20">
        <f t="shared" ref="T4:T15" si="0">SUM(R4:S4)</f>
        <v>111553</v>
      </c>
      <c r="U4" s="21">
        <v>386200</v>
      </c>
      <c r="V4" s="21">
        <v>2217</v>
      </c>
      <c r="W4" s="18">
        <v>2688</v>
      </c>
      <c r="X4" s="20">
        <f t="shared" ref="X4:X77" si="1">SUM(T4:V4)</f>
        <v>499970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61"/>
      <c r="J5" s="162"/>
      <c r="K5" s="26" t="s">
        <v>11</v>
      </c>
      <c r="L5" s="29"/>
      <c r="M5" s="17"/>
      <c r="N5" s="116"/>
      <c r="O5" s="131"/>
      <c r="P5" s="136" t="s">
        <v>12</v>
      </c>
      <c r="Q5" s="92" t="s">
        <v>13</v>
      </c>
      <c r="R5" s="31">
        <v>63121</v>
      </c>
      <c r="S5" s="32">
        <v>4</v>
      </c>
      <c r="T5" s="33">
        <f t="shared" si="0"/>
        <v>63125</v>
      </c>
      <c r="U5" s="34">
        <v>170971</v>
      </c>
      <c r="V5" s="34">
        <v>1151</v>
      </c>
      <c r="W5" s="31">
        <v>1084</v>
      </c>
      <c r="X5" s="33">
        <f t="shared" si="1"/>
        <v>235247</v>
      </c>
    </row>
    <row r="6" spans="1:24" s="22" customFormat="1" ht="7.5" customHeight="1" x14ac:dyDescent="0.15">
      <c r="A6" s="13"/>
      <c r="B6" s="115" t="s">
        <v>14</v>
      </c>
      <c r="C6" s="118" t="s">
        <v>15</v>
      </c>
      <c r="D6" s="119"/>
      <c r="E6" s="120"/>
      <c r="F6" s="18">
        <v>92163</v>
      </c>
      <c r="G6" s="19">
        <v>9</v>
      </c>
      <c r="H6" s="20">
        <f t="shared" ref="H6:H51" si="2">SUM(F6:G6)</f>
        <v>92172</v>
      </c>
      <c r="I6" s="21">
        <v>410708</v>
      </c>
      <c r="J6" s="21">
        <v>3636</v>
      </c>
      <c r="K6" s="18">
        <v>11836</v>
      </c>
      <c r="L6" s="20">
        <f t="shared" ref="L6:L51" si="3">SUM(H6:J6)</f>
        <v>506516</v>
      </c>
      <c r="M6" s="17"/>
      <c r="N6" s="116"/>
      <c r="O6" s="131"/>
      <c r="P6" s="142"/>
      <c r="Q6" s="93" t="s">
        <v>16</v>
      </c>
      <c r="R6" s="31">
        <v>31760</v>
      </c>
      <c r="S6" s="32">
        <v>2</v>
      </c>
      <c r="T6" s="33">
        <f t="shared" si="0"/>
        <v>31762</v>
      </c>
      <c r="U6" s="34">
        <v>78695</v>
      </c>
      <c r="V6" s="34">
        <v>349</v>
      </c>
      <c r="W6" s="31">
        <v>534</v>
      </c>
      <c r="X6" s="33">
        <f t="shared" si="1"/>
        <v>110806</v>
      </c>
    </row>
    <row r="7" spans="1:24" s="22" customFormat="1" ht="7.5" customHeight="1" x14ac:dyDescent="0.15">
      <c r="A7" s="13"/>
      <c r="B7" s="116"/>
      <c r="C7" s="121" t="s">
        <v>17</v>
      </c>
      <c r="D7" s="122"/>
      <c r="E7" s="123"/>
      <c r="F7" s="31">
        <v>28830</v>
      </c>
      <c r="G7" s="32">
        <v>2</v>
      </c>
      <c r="H7" s="33">
        <f t="shared" si="2"/>
        <v>28832</v>
      </c>
      <c r="I7" s="34">
        <v>97085</v>
      </c>
      <c r="J7" s="34">
        <v>532</v>
      </c>
      <c r="K7" s="31">
        <v>1153</v>
      </c>
      <c r="L7" s="33">
        <f t="shared" si="3"/>
        <v>126449</v>
      </c>
      <c r="M7" s="17"/>
      <c r="N7" s="116"/>
      <c r="O7" s="132"/>
      <c r="P7" s="143"/>
      <c r="Q7" s="93" t="s">
        <v>10</v>
      </c>
      <c r="R7" s="31">
        <f>SUM(R5:R6)</f>
        <v>94881</v>
      </c>
      <c r="S7" s="32">
        <f>SUM(S5:S6)</f>
        <v>6</v>
      </c>
      <c r="T7" s="33">
        <f t="shared" si="0"/>
        <v>94887</v>
      </c>
      <c r="U7" s="34">
        <f t="shared" ref="U7:W7" si="4">SUM(U5:U6)</f>
        <v>249666</v>
      </c>
      <c r="V7" s="34">
        <f t="shared" si="4"/>
        <v>1500</v>
      </c>
      <c r="W7" s="31">
        <f t="shared" si="4"/>
        <v>1618</v>
      </c>
      <c r="X7" s="33">
        <f t="shared" si="1"/>
        <v>346053</v>
      </c>
    </row>
    <row r="8" spans="1:24" s="22" customFormat="1" ht="7.5" customHeight="1" x14ac:dyDescent="0.15">
      <c r="A8" s="13"/>
      <c r="B8" s="116"/>
      <c r="C8" s="121" t="s">
        <v>18</v>
      </c>
      <c r="D8" s="122"/>
      <c r="E8" s="123"/>
      <c r="F8" s="31">
        <v>41858</v>
      </c>
      <c r="G8" s="32">
        <v>4</v>
      </c>
      <c r="H8" s="33">
        <f t="shared" si="2"/>
        <v>41862</v>
      </c>
      <c r="I8" s="34">
        <v>124434</v>
      </c>
      <c r="J8" s="34">
        <v>860</v>
      </c>
      <c r="K8" s="31">
        <v>1781</v>
      </c>
      <c r="L8" s="33">
        <f t="shared" si="3"/>
        <v>167156</v>
      </c>
      <c r="M8" s="17"/>
      <c r="N8" s="116"/>
      <c r="O8" s="156" t="s">
        <v>19</v>
      </c>
      <c r="P8" s="125"/>
      <c r="Q8" s="126"/>
      <c r="R8" s="31">
        <v>84300</v>
      </c>
      <c r="S8" s="32">
        <v>9</v>
      </c>
      <c r="T8" s="33">
        <f t="shared" si="0"/>
        <v>84309</v>
      </c>
      <c r="U8" s="34">
        <v>292574</v>
      </c>
      <c r="V8" s="34">
        <v>1292</v>
      </c>
      <c r="W8" s="31">
        <v>2124</v>
      </c>
      <c r="X8" s="33">
        <f t="shared" si="1"/>
        <v>378175</v>
      </c>
    </row>
    <row r="9" spans="1:24" s="22" customFormat="1" ht="7.5" customHeight="1" x14ac:dyDescent="0.15">
      <c r="A9" s="13"/>
      <c r="B9" s="116"/>
      <c r="C9" s="130" t="s">
        <v>20</v>
      </c>
      <c r="D9" s="124" t="s">
        <v>21</v>
      </c>
      <c r="E9" s="123"/>
      <c r="F9" s="31">
        <v>22109</v>
      </c>
      <c r="G9" s="32">
        <v>2</v>
      </c>
      <c r="H9" s="33">
        <f t="shared" si="2"/>
        <v>22111</v>
      </c>
      <c r="I9" s="34">
        <v>57170</v>
      </c>
      <c r="J9" s="34">
        <v>312</v>
      </c>
      <c r="K9" s="31">
        <v>623</v>
      </c>
      <c r="L9" s="33">
        <f t="shared" si="3"/>
        <v>79593</v>
      </c>
      <c r="M9" s="17"/>
      <c r="N9" s="116"/>
      <c r="O9" s="108" t="s">
        <v>22</v>
      </c>
      <c r="P9" s="125" t="s">
        <v>23</v>
      </c>
      <c r="Q9" s="126"/>
      <c r="R9" s="31">
        <v>55173</v>
      </c>
      <c r="S9" s="32">
        <v>5</v>
      </c>
      <c r="T9" s="33">
        <f t="shared" si="0"/>
        <v>55178</v>
      </c>
      <c r="U9" s="34">
        <v>153209</v>
      </c>
      <c r="V9" s="34">
        <v>798</v>
      </c>
      <c r="W9" s="31">
        <v>1084</v>
      </c>
      <c r="X9" s="33">
        <f t="shared" si="1"/>
        <v>209185</v>
      </c>
    </row>
    <row r="10" spans="1:24" s="22" customFormat="1" ht="7.5" customHeight="1" x14ac:dyDescent="0.15">
      <c r="A10" s="13"/>
      <c r="B10" s="116"/>
      <c r="C10" s="131"/>
      <c r="D10" s="125" t="s">
        <v>24</v>
      </c>
      <c r="E10" s="126"/>
      <c r="F10" s="31">
        <v>6342</v>
      </c>
      <c r="G10" s="32">
        <v>1</v>
      </c>
      <c r="H10" s="33">
        <f>SUM(F10:G10)</f>
        <v>6343</v>
      </c>
      <c r="I10" s="34">
        <v>37591</v>
      </c>
      <c r="J10" s="34">
        <v>187</v>
      </c>
      <c r="K10" s="31">
        <v>427</v>
      </c>
      <c r="L10" s="33">
        <f>SUM(H10:J10)</f>
        <v>44121</v>
      </c>
      <c r="M10" s="17"/>
      <c r="N10" s="116"/>
      <c r="O10" s="108"/>
      <c r="P10" s="125" t="s">
        <v>25</v>
      </c>
      <c r="Q10" s="126"/>
      <c r="R10" s="31">
        <v>28265</v>
      </c>
      <c r="S10" s="32">
        <v>9</v>
      </c>
      <c r="T10" s="33">
        <f t="shared" si="0"/>
        <v>28274</v>
      </c>
      <c r="U10" s="31">
        <v>128985</v>
      </c>
      <c r="V10" s="31">
        <v>775</v>
      </c>
      <c r="W10" s="31">
        <v>1624</v>
      </c>
      <c r="X10" s="33">
        <f t="shared" si="1"/>
        <v>158034</v>
      </c>
    </row>
    <row r="11" spans="1:24" s="22" customFormat="1" ht="7.5" customHeight="1" x14ac:dyDescent="0.15">
      <c r="A11" s="13"/>
      <c r="B11" s="116"/>
      <c r="C11" s="132"/>
      <c r="D11" s="125" t="s">
        <v>10</v>
      </c>
      <c r="E11" s="126"/>
      <c r="F11" s="31">
        <f>SUM(F9:F10)</f>
        <v>28451</v>
      </c>
      <c r="G11" s="32">
        <f>SUM(G9:G10)</f>
        <v>3</v>
      </c>
      <c r="H11" s="33">
        <f>SUM(F11:G11)</f>
        <v>28454</v>
      </c>
      <c r="I11" s="34">
        <f t="shared" ref="I11:K11" si="5">SUM(I9:I10)</f>
        <v>94761</v>
      </c>
      <c r="J11" s="34">
        <f t="shared" si="5"/>
        <v>499</v>
      </c>
      <c r="K11" s="31">
        <f t="shared" si="5"/>
        <v>1050</v>
      </c>
      <c r="L11" s="33">
        <f>SUM(H11:J11)</f>
        <v>123714</v>
      </c>
      <c r="M11" s="17"/>
      <c r="N11" s="116"/>
      <c r="O11" s="108"/>
      <c r="P11" s="125" t="s">
        <v>10</v>
      </c>
      <c r="Q11" s="126"/>
      <c r="R11" s="31">
        <f>SUM(R9:R10)</f>
        <v>83438</v>
      </c>
      <c r="S11" s="32">
        <f>SUM(S9:S10)</f>
        <v>14</v>
      </c>
      <c r="T11" s="33">
        <f t="shared" si="0"/>
        <v>83452</v>
      </c>
      <c r="U11" s="34">
        <f t="shared" ref="U11:W11" si="6">SUM(U9:U10)</f>
        <v>282194</v>
      </c>
      <c r="V11" s="34">
        <f t="shared" si="6"/>
        <v>1573</v>
      </c>
      <c r="W11" s="31">
        <f t="shared" si="6"/>
        <v>2708</v>
      </c>
      <c r="X11" s="33">
        <f t="shared" si="1"/>
        <v>367219</v>
      </c>
    </row>
    <row r="12" spans="1:24" s="22" customFormat="1" ht="7.5" customHeight="1" x14ac:dyDescent="0.15">
      <c r="A12" s="13"/>
      <c r="B12" s="116"/>
      <c r="C12" s="144" t="s">
        <v>26</v>
      </c>
      <c r="D12" s="124" t="s">
        <v>27</v>
      </c>
      <c r="E12" s="123"/>
      <c r="F12" s="31">
        <v>16242</v>
      </c>
      <c r="G12" s="32">
        <v>1</v>
      </c>
      <c r="H12" s="33">
        <f t="shared" si="2"/>
        <v>16243</v>
      </c>
      <c r="I12" s="34">
        <v>59043</v>
      </c>
      <c r="J12" s="34">
        <v>296</v>
      </c>
      <c r="K12" s="31">
        <v>661</v>
      </c>
      <c r="L12" s="33">
        <f t="shared" si="3"/>
        <v>75582</v>
      </c>
      <c r="M12" s="17"/>
      <c r="N12" s="116"/>
      <c r="O12" s="108" t="s">
        <v>28</v>
      </c>
      <c r="P12" s="125" t="s">
        <v>29</v>
      </c>
      <c r="Q12" s="126"/>
      <c r="R12" s="31">
        <v>152208</v>
      </c>
      <c r="S12" s="32">
        <v>29</v>
      </c>
      <c r="T12" s="33">
        <f t="shared" si="0"/>
        <v>152237</v>
      </c>
      <c r="U12" s="34">
        <v>295831</v>
      </c>
      <c r="V12" s="34">
        <v>2084</v>
      </c>
      <c r="W12" s="31">
        <v>2640</v>
      </c>
      <c r="X12" s="33">
        <f t="shared" si="1"/>
        <v>450152</v>
      </c>
    </row>
    <row r="13" spans="1:24" s="22" customFormat="1" ht="7.5" customHeight="1" x14ac:dyDescent="0.15">
      <c r="A13" s="13"/>
      <c r="B13" s="116"/>
      <c r="C13" s="164"/>
      <c r="D13" s="124" t="s">
        <v>30</v>
      </c>
      <c r="E13" s="123"/>
      <c r="F13" s="31">
        <v>5671</v>
      </c>
      <c r="G13" s="32">
        <v>0</v>
      </c>
      <c r="H13" s="33">
        <f t="shared" si="2"/>
        <v>5671</v>
      </c>
      <c r="I13" s="34">
        <v>10391</v>
      </c>
      <c r="J13" s="34">
        <v>72</v>
      </c>
      <c r="K13" s="31">
        <v>138</v>
      </c>
      <c r="L13" s="33">
        <f t="shared" si="3"/>
        <v>16134</v>
      </c>
      <c r="M13" s="17"/>
      <c r="N13" s="116"/>
      <c r="O13" s="108"/>
      <c r="P13" s="133" t="s">
        <v>31</v>
      </c>
      <c r="Q13" s="93" t="s">
        <v>32</v>
      </c>
      <c r="R13" s="38">
        <v>126349</v>
      </c>
      <c r="S13" s="39">
        <v>21</v>
      </c>
      <c r="T13" s="33">
        <f t="shared" si="0"/>
        <v>126370</v>
      </c>
      <c r="U13" s="40">
        <v>246814</v>
      </c>
      <c r="V13" s="40">
        <v>1705</v>
      </c>
      <c r="W13" s="38">
        <v>2396</v>
      </c>
      <c r="X13" s="33">
        <f t="shared" si="1"/>
        <v>374889</v>
      </c>
    </row>
    <row r="14" spans="1:24" s="22" customFormat="1" ht="7.5" customHeight="1" x14ac:dyDescent="0.15">
      <c r="A14" s="13"/>
      <c r="B14" s="116"/>
      <c r="C14" s="165"/>
      <c r="D14" s="125" t="s">
        <v>10</v>
      </c>
      <c r="E14" s="126"/>
      <c r="F14" s="31">
        <f>SUM(F12:F13)</f>
        <v>21913</v>
      </c>
      <c r="G14" s="32">
        <f>SUM(G12:G13)</f>
        <v>1</v>
      </c>
      <c r="H14" s="33">
        <f t="shared" si="2"/>
        <v>21914</v>
      </c>
      <c r="I14" s="34">
        <f t="shared" ref="I14:K14" si="7">SUM(I12:I13)</f>
        <v>69434</v>
      </c>
      <c r="J14" s="34">
        <f t="shared" si="7"/>
        <v>368</v>
      </c>
      <c r="K14" s="31">
        <f t="shared" si="7"/>
        <v>799</v>
      </c>
      <c r="L14" s="33">
        <f t="shared" si="3"/>
        <v>91716</v>
      </c>
      <c r="M14" s="17"/>
      <c r="N14" s="116"/>
      <c r="O14" s="108"/>
      <c r="P14" s="153"/>
      <c r="Q14" s="93" t="s">
        <v>33</v>
      </c>
      <c r="R14" s="38">
        <v>25928</v>
      </c>
      <c r="S14" s="39">
        <v>7</v>
      </c>
      <c r="T14" s="33">
        <f t="shared" si="0"/>
        <v>25935</v>
      </c>
      <c r="U14" s="40">
        <v>58762</v>
      </c>
      <c r="V14" s="40">
        <v>378</v>
      </c>
      <c r="W14" s="38">
        <v>522</v>
      </c>
      <c r="X14" s="33">
        <f t="shared" si="1"/>
        <v>85075</v>
      </c>
    </row>
    <row r="15" spans="1:24" s="22" customFormat="1" ht="7.5" customHeight="1" x14ac:dyDescent="0.15">
      <c r="A15" s="13"/>
      <c r="B15" s="116"/>
      <c r="C15" s="121" t="s">
        <v>34</v>
      </c>
      <c r="D15" s="122"/>
      <c r="E15" s="123"/>
      <c r="F15" s="31">
        <v>26935</v>
      </c>
      <c r="G15" s="32">
        <v>3</v>
      </c>
      <c r="H15" s="33">
        <f t="shared" si="2"/>
        <v>26938</v>
      </c>
      <c r="I15" s="34">
        <v>80092</v>
      </c>
      <c r="J15" s="34">
        <v>406</v>
      </c>
      <c r="K15" s="31">
        <v>978</v>
      </c>
      <c r="L15" s="33">
        <f t="shared" si="3"/>
        <v>107436</v>
      </c>
      <c r="M15" s="17"/>
      <c r="N15" s="116"/>
      <c r="O15" s="108"/>
      <c r="P15" s="153"/>
      <c r="Q15" s="93" t="s">
        <v>10</v>
      </c>
      <c r="R15" s="31">
        <f>SUM(R13:R14)</f>
        <v>152277</v>
      </c>
      <c r="S15" s="32">
        <f>SUM(S13:S14)</f>
        <v>28</v>
      </c>
      <c r="T15" s="33">
        <f t="shared" si="0"/>
        <v>152305</v>
      </c>
      <c r="U15" s="34">
        <f>SUM(U13:U14)</f>
        <v>305576</v>
      </c>
      <c r="V15" s="34">
        <f t="shared" ref="V15:W15" si="8">SUM(V13:V14)</f>
        <v>2083</v>
      </c>
      <c r="W15" s="31">
        <f t="shared" si="8"/>
        <v>2918</v>
      </c>
      <c r="X15" s="33">
        <f t="shared" si="1"/>
        <v>459964</v>
      </c>
    </row>
    <row r="16" spans="1:24" s="22" customFormat="1" ht="7.5" customHeight="1" x14ac:dyDescent="0.15">
      <c r="A16" s="13"/>
      <c r="B16" s="116"/>
      <c r="C16" s="144" t="s">
        <v>35</v>
      </c>
      <c r="D16" s="124" t="s">
        <v>36</v>
      </c>
      <c r="E16" s="123"/>
      <c r="F16" s="31">
        <v>22276</v>
      </c>
      <c r="G16" s="32">
        <v>3</v>
      </c>
      <c r="H16" s="33">
        <f t="shared" si="2"/>
        <v>22279</v>
      </c>
      <c r="I16" s="34">
        <v>59611</v>
      </c>
      <c r="J16" s="34">
        <v>374</v>
      </c>
      <c r="K16" s="31">
        <v>683</v>
      </c>
      <c r="L16" s="33">
        <f t="shared" si="3"/>
        <v>82264</v>
      </c>
      <c r="M16" s="17"/>
      <c r="N16" s="117"/>
      <c r="O16" s="112" t="s">
        <v>37</v>
      </c>
      <c r="P16" s="113"/>
      <c r="Q16" s="114"/>
      <c r="R16" s="41">
        <f>SUM(R4,R11:R12,R15,R7:R8)</f>
        <v>678652</v>
      </c>
      <c r="S16" s="42">
        <f>SUM(S4,S11:S12,S15,S7:S8)</f>
        <v>91</v>
      </c>
      <c r="T16" s="43">
        <f t="shared" ref="T16" si="9">SUM(R16:S16)</f>
        <v>678743</v>
      </c>
      <c r="U16" s="41">
        <f t="shared" ref="U16:W16" si="10">SUM(U4,U11:U12,U15,U7:U8)</f>
        <v>1812041</v>
      </c>
      <c r="V16" s="41">
        <f t="shared" si="10"/>
        <v>10749</v>
      </c>
      <c r="W16" s="41">
        <f t="shared" si="10"/>
        <v>14696</v>
      </c>
      <c r="X16" s="43">
        <f t="shared" ref="X16" si="11">SUM(T16:V16)</f>
        <v>2501533</v>
      </c>
    </row>
    <row r="17" spans="1:24" s="22" customFormat="1" ht="7.5" customHeight="1" x14ac:dyDescent="0.15">
      <c r="A17" s="13"/>
      <c r="B17" s="116"/>
      <c r="C17" s="164"/>
      <c r="D17" s="124" t="s">
        <v>30</v>
      </c>
      <c r="E17" s="123"/>
      <c r="F17" s="31">
        <v>2831</v>
      </c>
      <c r="G17" s="32">
        <v>0</v>
      </c>
      <c r="H17" s="33">
        <f t="shared" si="2"/>
        <v>2831</v>
      </c>
      <c r="I17" s="34">
        <v>4322</v>
      </c>
      <c r="J17" s="34">
        <v>39</v>
      </c>
      <c r="K17" s="31">
        <v>56</v>
      </c>
      <c r="L17" s="33">
        <f t="shared" si="3"/>
        <v>7192</v>
      </c>
      <c r="M17" s="17"/>
      <c r="N17" s="115" t="s">
        <v>38</v>
      </c>
      <c r="O17" s="118" t="s">
        <v>39</v>
      </c>
      <c r="P17" s="119"/>
      <c r="Q17" s="120"/>
      <c r="R17" s="31">
        <v>79114</v>
      </c>
      <c r="S17" s="32">
        <v>4</v>
      </c>
      <c r="T17" s="33">
        <f t="shared" ref="T17:T88" si="12">SUM(R17:S17)</f>
        <v>79118</v>
      </c>
      <c r="U17" s="34">
        <v>211412</v>
      </c>
      <c r="V17" s="34">
        <v>1183</v>
      </c>
      <c r="W17" s="31">
        <v>1402</v>
      </c>
      <c r="X17" s="33">
        <f t="shared" si="1"/>
        <v>291713</v>
      </c>
    </row>
    <row r="18" spans="1:24" s="22" customFormat="1" ht="7.5" customHeight="1" x14ac:dyDescent="0.15">
      <c r="A18" s="13"/>
      <c r="B18" s="116"/>
      <c r="C18" s="165"/>
      <c r="D18" s="125" t="s">
        <v>10</v>
      </c>
      <c r="E18" s="126"/>
      <c r="F18" s="31">
        <f>SUM(F16:F17)</f>
        <v>25107</v>
      </c>
      <c r="G18" s="32">
        <f>SUM(G16:G17)</f>
        <v>3</v>
      </c>
      <c r="H18" s="33">
        <f t="shared" si="2"/>
        <v>25110</v>
      </c>
      <c r="I18" s="34">
        <f t="shared" ref="I18:K18" si="13">SUM(I16:I17)</f>
        <v>63933</v>
      </c>
      <c r="J18" s="34">
        <f t="shared" si="13"/>
        <v>413</v>
      </c>
      <c r="K18" s="31">
        <f t="shared" si="13"/>
        <v>739</v>
      </c>
      <c r="L18" s="33">
        <f t="shared" si="3"/>
        <v>89456</v>
      </c>
      <c r="M18" s="17"/>
      <c r="N18" s="116"/>
      <c r="O18" s="130" t="s">
        <v>40</v>
      </c>
      <c r="P18" s="124" t="s">
        <v>41</v>
      </c>
      <c r="Q18" s="123"/>
      <c r="R18" s="31">
        <v>150438</v>
      </c>
      <c r="S18" s="32">
        <v>28</v>
      </c>
      <c r="T18" s="33">
        <f t="shared" si="12"/>
        <v>150466</v>
      </c>
      <c r="U18" s="34">
        <v>475791</v>
      </c>
      <c r="V18" s="34">
        <v>2477</v>
      </c>
      <c r="W18" s="31">
        <v>4044</v>
      </c>
      <c r="X18" s="33">
        <f t="shared" si="1"/>
        <v>628734</v>
      </c>
    </row>
    <row r="19" spans="1:24" s="22" customFormat="1" ht="7.5" customHeight="1" x14ac:dyDescent="0.15">
      <c r="A19" s="13"/>
      <c r="B19" s="117"/>
      <c r="C19" s="112" t="s">
        <v>37</v>
      </c>
      <c r="D19" s="113"/>
      <c r="E19" s="114"/>
      <c r="F19" s="41">
        <f>SUM(F6:F8,F11,F14:F15,F18)</f>
        <v>265257</v>
      </c>
      <c r="G19" s="44">
        <f>SUM(G6:G8,G11,G14:G15,G18)</f>
        <v>25</v>
      </c>
      <c r="H19" s="43">
        <f t="shared" si="2"/>
        <v>265282</v>
      </c>
      <c r="I19" s="45">
        <f t="shared" ref="I19:K19" si="14">SUM(I6:I8,I11,I14:I15,I18)</f>
        <v>940447</v>
      </c>
      <c r="J19" s="45">
        <f t="shared" si="14"/>
        <v>6714</v>
      </c>
      <c r="K19" s="41">
        <f t="shared" si="14"/>
        <v>18336</v>
      </c>
      <c r="L19" s="43">
        <f t="shared" si="3"/>
        <v>1212443</v>
      </c>
      <c r="M19" s="17"/>
      <c r="N19" s="116"/>
      <c r="O19" s="131"/>
      <c r="P19" s="124" t="s">
        <v>42</v>
      </c>
      <c r="Q19" s="123"/>
      <c r="R19" s="31">
        <v>22564</v>
      </c>
      <c r="S19" s="32">
        <v>6</v>
      </c>
      <c r="T19" s="33">
        <f t="shared" si="12"/>
        <v>22570</v>
      </c>
      <c r="U19" s="34">
        <v>39585</v>
      </c>
      <c r="V19" s="34">
        <v>295</v>
      </c>
      <c r="W19" s="31">
        <v>293</v>
      </c>
      <c r="X19" s="33">
        <f t="shared" si="1"/>
        <v>62450</v>
      </c>
    </row>
    <row r="20" spans="1:24" s="22" customFormat="1" ht="7.5" customHeight="1" x14ac:dyDescent="0.15">
      <c r="A20" s="13"/>
      <c r="B20" s="115" t="s">
        <v>43</v>
      </c>
      <c r="C20" s="134" t="s">
        <v>44</v>
      </c>
      <c r="D20" s="133" t="s">
        <v>45</v>
      </c>
      <c r="E20" s="93" t="s">
        <v>46</v>
      </c>
      <c r="F20" s="31">
        <v>66113</v>
      </c>
      <c r="G20" s="32">
        <v>3</v>
      </c>
      <c r="H20" s="33">
        <f t="shared" si="2"/>
        <v>66116</v>
      </c>
      <c r="I20" s="34">
        <v>161673</v>
      </c>
      <c r="J20" s="34">
        <v>1226</v>
      </c>
      <c r="K20" s="31">
        <v>1425</v>
      </c>
      <c r="L20" s="33">
        <f t="shared" si="3"/>
        <v>229015</v>
      </c>
      <c r="M20" s="17"/>
      <c r="N20" s="116"/>
      <c r="O20" s="132"/>
      <c r="P20" s="124" t="s">
        <v>10</v>
      </c>
      <c r="Q20" s="123"/>
      <c r="R20" s="31">
        <f>SUM(R18:R19)</f>
        <v>173002</v>
      </c>
      <c r="S20" s="32">
        <f>SUM(S18:S19)</f>
        <v>34</v>
      </c>
      <c r="T20" s="33">
        <f t="shared" si="12"/>
        <v>173036</v>
      </c>
      <c r="U20" s="34">
        <f t="shared" ref="U20:W20" si="15">SUM(U18:U19)</f>
        <v>515376</v>
      </c>
      <c r="V20" s="34">
        <f t="shared" si="15"/>
        <v>2772</v>
      </c>
      <c r="W20" s="31">
        <f t="shared" si="15"/>
        <v>4337</v>
      </c>
      <c r="X20" s="33">
        <f t="shared" si="1"/>
        <v>691184</v>
      </c>
    </row>
    <row r="21" spans="1:24" s="22" customFormat="1" ht="7.5" customHeight="1" x14ac:dyDescent="0.15">
      <c r="A21" s="13"/>
      <c r="B21" s="116"/>
      <c r="C21" s="131"/>
      <c r="D21" s="153"/>
      <c r="E21" s="93" t="s">
        <v>47</v>
      </c>
      <c r="F21" s="31">
        <v>17577</v>
      </c>
      <c r="G21" s="32">
        <v>0</v>
      </c>
      <c r="H21" s="33">
        <f t="shared" si="2"/>
        <v>17577</v>
      </c>
      <c r="I21" s="34">
        <v>45156</v>
      </c>
      <c r="J21" s="34">
        <v>314</v>
      </c>
      <c r="K21" s="31">
        <v>344</v>
      </c>
      <c r="L21" s="33">
        <f t="shared" si="3"/>
        <v>63047</v>
      </c>
      <c r="M21" s="17"/>
      <c r="N21" s="116"/>
      <c r="O21" s="130" t="s">
        <v>48</v>
      </c>
      <c r="P21" s="124" t="s">
        <v>49</v>
      </c>
      <c r="Q21" s="123"/>
      <c r="R21" s="31">
        <v>75909</v>
      </c>
      <c r="S21" s="32">
        <v>16</v>
      </c>
      <c r="T21" s="33">
        <f t="shared" si="12"/>
        <v>75925</v>
      </c>
      <c r="U21" s="34">
        <v>268706</v>
      </c>
      <c r="V21" s="34">
        <v>1276</v>
      </c>
      <c r="W21" s="31">
        <v>2310</v>
      </c>
      <c r="X21" s="33">
        <f t="shared" si="1"/>
        <v>345907</v>
      </c>
    </row>
    <row r="22" spans="1:24" s="22" customFormat="1" ht="7.5" customHeight="1" x14ac:dyDescent="0.15">
      <c r="A22" s="13"/>
      <c r="B22" s="116"/>
      <c r="C22" s="131"/>
      <c r="D22" s="153"/>
      <c r="E22" s="93" t="s">
        <v>10</v>
      </c>
      <c r="F22" s="31">
        <f>SUM(F20:F21)</f>
        <v>83690</v>
      </c>
      <c r="G22" s="32">
        <f>SUM(G20:G21)</f>
        <v>3</v>
      </c>
      <c r="H22" s="33">
        <f t="shared" si="2"/>
        <v>83693</v>
      </c>
      <c r="I22" s="34">
        <f t="shared" ref="I22:K22" si="16">SUM(I20:I21)</f>
        <v>206829</v>
      </c>
      <c r="J22" s="34">
        <f t="shared" si="16"/>
        <v>1540</v>
      </c>
      <c r="K22" s="31">
        <f t="shared" si="16"/>
        <v>1769</v>
      </c>
      <c r="L22" s="33">
        <f t="shared" si="3"/>
        <v>292062</v>
      </c>
      <c r="M22" s="17"/>
      <c r="N22" s="116"/>
      <c r="O22" s="131"/>
      <c r="P22" s="124" t="s">
        <v>50</v>
      </c>
      <c r="Q22" s="123"/>
      <c r="R22" s="38">
        <v>102846</v>
      </c>
      <c r="S22" s="39">
        <v>16</v>
      </c>
      <c r="T22" s="46">
        <f t="shared" si="12"/>
        <v>102862</v>
      </c>
      <c r="U22" s="40">
        <v>366206</v>
      </c>
      <c r="V22" s="40">
        <v>1346</v>
      </c>
      <c r="W22" s="38">
        <v>3245</v>
      </c>
      <c r="X22" s="46">
        <f t="shared" si="1"/>
        <v>470414</v>
      </c>
    </row>
    <row r="23" spans="1:24" s="22" customFormat="1" ht="7.5" customHeight="1" x14ac:dyDescent="0.15">
      <c r="A23" s="13"/>
      <c r="B23" s="116"/>
      <c r="C23" s="132"/>
      <c r="D23" s="124" t="s">
        <v>51</v>
      </c>
      <c r="E23" s="123"/>
      <c r="F23" s="31">
        <v>51171</v>
      </c>
      <c r="G23" s="32">
        <v>0</v>
      </c>
      <c r="H23" s="33">
        <f t="shared" si="2"/>
        <v>51171</v>
      </c>
      <c r="I23" s="34">
        <v>119806</v>
      </c>
      <c r="J23" s="34">
        <v>861</v>
      </c>
      <c r="K23" s="31">
        <v>955</v>
      </c>
      <c r="L23" s="33">
        <f t="shared" si="3"/>
        <v>171838</v>
      </c>
      <c r="M23" s="17"/>
      <c r="N23" s="116"/>
      <c r="O23" s="131"/>
      <c r="P23" s="136" t="s">
        <v>52</v>
      </c>
      <c r="Q23" s="93" t="s">
        <v>52</v>
      </c>
      <c r="R23" s="38">
        <v>17413</v>
      </c>
      <c r="S23" s="39">
        <v>1</v>
      </c>
      <c r="T23" s="46">
        <f t="shared" si="12"/>
        <v>17414</v>
      </c>
      <c r="U23" s="40">
        <v>60827</v>
      </c>
      <c r="V23" s="40">
        <v>348</v>
      </c>
      <c r="W23" s="38">
        <v>693</v>
      </c>
      <c r="X23" s="46">
        <f t="shared" si="1"/>
        <v>78589</v>
      </c>
    </row>
    <row r="24" spans="1:24" s="22" customFormat="1" ht="7.5" customHeight="1" x14ac:dyDescent="0.15">
      <c r="A24" s="13"/>
      <c r="B24" s="116"/>
      <c r="C24" s="108" t="s">
        <v>53</v>
      </c>
      <c r="D24" s="145" t="s">
        <v>54</v>
      </c>
      <c r="E24" s="146"/>
      <c r="F24" s="31">
        <v>76232</v>
      </c>
      <c r="G24" s="32">
        <v>8</v>
      </c>
      <c r="H24" s="33">
        <f t="shared" si="2"/>
        <v>76240</v>
      </c>
      <c r="I24" s="34">
        <v>148183</v>
      </c>
      <c r="J24" s="34">
        <v>1014</v>
      </c>
      <c r="K24" s="31">
        <v>1246</v>
      </c>
      <c r="L24" s="33">
        <f t="shared" si="3"/>
        <v>225437</v>
      </c>
      <c r="M24" s="17"/>
      <c r="N24" s="116"/>
      <c r="O24" s="131"/>
      <c r="P24" s="142"/>
      <c r="Q24" s="93" t="s">
        <v>55</v>
      </c>
      <c r="R24" s="38">
        <v>36979</v>
      </c>
      <c r="S24" s="39">
        <v>4</v>
      </c>
      <c r="T24" s="46">
        <f t="shared" si="12"/>
        <v>36983</v>
      </c>
      <c r="U24" s="40">
        <v>92209</v>
      </c>
      <c r="V24" s="40">
        <v>586</v>
      </c>
      <c r="W24" s="38">
        <v>727</v>
      </c>
      <c r="X24" s="46">
        <f t="shared" si="1"/>
        <v>129778</v>
      </c>
    </row>
    <row r="25" spans="1:24" s="22" customFormat="1" ht="7.5" customHeight="1" x14ac:dyDescent="0.15">
      <c r="A25" s="13"/>
      <c r="B25" s="116"/>
      <c r="C25" s="108"/>
      <c r="D25" s="124" t="s">
        <v>56</v>
      </c>
      <c r="E25" s="123"/>
      <c r="F25" s="31">
        <v>31072</v>
      </c>
      <c r="G25" s="32">
        <v>1</v>
      </c>
      <c r="H25" s="33">
        <f t="shared" si="2"/>
        <v>31073</v>
      </c>
      <c r="I25" s="34">
        <v>98772</v>
      </c>
      <c r="J25" s="34">
        <v>581</v>
      </c>
      <c r="K25" s="31">
        <v>1150</v>
      </c>
      <c r="L25" s="33">
        <f t="shared" si="3"/>
        <v>130426</v>
      </c>
      <c r="M25" s="17"/>
      <c r="N25" s="116"/>
      <c r="O25" s="131"/>
      <c r="P25" s="142"/>
      <c r="Q25" s="93" t="s">
        <v>57</v>
      </c>
      <c r="R25" s="38">
        <v>42769</v>
      </c>
      <c r="S25" s="32">
        <v>10</v>
      </c>
      <c r="T25" s="33">
        <f t="shared" si="12"/>
        <v>42779</v>
      </c>
      <c r="U25" s="34">
        <v>143655</v>
      </c>
      <c r="V25" s="34">
        <v>723</v>
      </c>
      <c r="W25" s="31">
        <v>1112</v>
      </c>
      <c r="X25" s="33">
        <f t="shared" si="1"/>
        <v>187157</v>
      </c>
    </row>
    <row r="26" spans="1:24" s="22" customFormat="1" ht="7.5" customHeight="1" x14ac:dyDescent="0.15">
      <c r="A26" s="13"/>
      <c r="B26" s="116"/>
      <c r="C26" s="108"/>
      <c r="D26" s="124" t="s">
        <v>58</v>
      </c>
      <c r="E26" s="123"/>
      <c r="F26" s="31">
        <v>35513</v>
      </c>
      <c r="G26" s="32">
        <v>1</v>
      </c>
      <c r="H26" s="33">
        <f t="shared" si="2"/>
        <v>35514</v>
      </c>
      <c r="I26" s="34">
        <v>73270</v>
      </c>
      <c r="J26" s="34">
        <v>374</v>
      </c>
      <c r="K26" s="31">
        <v>471</v>
      </c>
      <c r="L26" s="33">
        <f t="shared" si="3"/>
        <v>109158</v>
      </c>
      <c r="M26" s="17"/>
      <c r="N26" s="116"/>
      <c r="O26" s="132"/>
      <c r="P26" s="143"/>
      <c r="Q26" s="93" t="s">
        <v>10</v>
      </c>
      <c r="R26" s="31">
        <f>SUM(R23:R25)</f>
        <v>97161</v>
      </c>
      <c r="S26" s="32">
        <f>SUM(S23:S25)</f>
        <v>15</v>
      </c>
      <c r="T26" s="46">
        <f t="shared" si="12"/>
        <v>97176</v>
      </c>
      <c r="U26" s="34">
        <f t="shared" ref="U26:W26" si="17">SUM(U23:U25)</f>
        <v>296691</v>
      </c>
      <c r="V26" s="34">
        <f t="shared" si="17"/>
        <v>1657</v>
      </c>
      <c r="W26" s="31">
        <f t="shared" si="17"/>
        <v>2532</v>
      </c>
      <c r="X26" s="46">
        <f t="shared" si="1"/>
        <v>395524</v>
      </c>
    </row>
    <row r="27" spans="1:24" s="22" customFormat="1" ht="7.5" customHeight="1" x14ac:dyDescent="0.15">
      <c r="A27" s="13"/>
      <c r="B27" s="116"/>
      <c r="C27" s="108"/>
      <c r="D27" s="148" t="s">
        <v>10</v>
      </c>
      <c r="E27" s="149"/>
      <c r="F27" s="47">
        <f>SUM(F24:F26)</f>
        <v>142817</v>
      </c>
      <c r="G27" s="32">
        <f>SUM(G24:G26)</f>
        <v>10</v>
      </c>
      <c r="H27" s="33">
        <f t="shared" si="2"/>
        <v>142827</v>
      </c>
      <c r="I27" s="34">
        <f>SUM(I24:I26)</f>
        <v>320225</v>
      </c>
      <c r="J27" s="34">
        <f>SUM(J24:J26)</f>
        <v>1969</v>
      </c>
      <c r="K27" s="31">
        <f>SUM(K24:K26)</f>
        <v>2867</v>
      </c>
      <c r="L27" s="33">
        <f>SUM(H27:J27)</f>
        <v>465021</v>
      </c>
      <c r="M27" s="17"/>
      <c r="N27" s="116"/>
      <c r="O27" s="130" t="s">
        <v>59</v>
      </c>
      <c r="P27" s="124" t="s">
        <v>60</v>
      </c>
      <c r="Q27" s="123"/>
      <c r="R27" s="31">
        <v>129773</v>
      </c>
      <c r="S27" s="32">
        <v>29</v>
      </c>
      <c r="T27" s="33">
        <f t="shared" si="12"/>
        <v>129802</v>
      </c>
      <c r="U27" s="34">
        <v>502837</v>
      </c>
      <c r="V27" s="34">
        <v>3594</v>
      </c>
      <c r="W27" s="31">
        <v>10359</v>
      </c>
      <c r="X27" s="46">
        <f t="shared" si="1"/>
        <v>636233</v>
      </c>
    </row>
    <row r="28" spans="1:24" s="22" customFormat="1" ht="7.5" customHeight="1" x14ac:dyDescent="0.15">
      <c r="A28" s="13"/>
      <c r="B28" s="116"/>
      <c r="C28" s="130" t="s">
        <v>61</v>
      </c>
      <c r="D28" s="124" t="s">
        <v>62</v>
      </c>
      <c r="E28" s="123"/>
      <c r="F28" s="31">
        <v>123614</v>
      </c>
      <c r="G28" s="32">
        <v>9</v>
      </c>
      <c r="H28" s="33">
        <f t="shared" si="2"/>
        <v>123623</v>
      </c>
      <c r="I28" s="34">
        <v>326891</v>
      </c>
      <c r="J28" s="34">
        <v>2658</v>
      </c>
      <c r="K28" s="31">
        <v>2877</v>
      </c>
      <c r="L28" s="33">
        <f t="shared" si="3"/>
        <v>453172</v>
      </c>
      <c r="M28" s="17"/>
      <c r="N28" s="116"/>
      <c r="O28" s="131"/>
      <c r="P28" s="124" t="s">
        <v>63</v>
      </c>
      <c r="Q28" s="123"/>
      <c r="R28" s="31">
        <v>66186</v>
      </c>
      <c r="S28" s="32">
        <v>9</v>
      </c>
      <c r="T28" s="33">
        <f t="shared" si="12"/>
        <v>66195</v>
      </c>
      <c r="U28" s="34">
        <v>185248</v>
      </c>
      <c r="V28" s="34">
        <v>775</v>
      </c>
      <c r="W28" s="31">
        <v>1625</v>
      </c>
      <c r="X28" s="46">
        <f t="shared" si="1"/>
        <v>252218</v>
      </c>
    </row>
    <row r="29" spans="1:24" s="22" customFormat="1" ht="7.5" customHeight="1" x14ac:dyDescent="0.15">
      <c r="A29" s="13"/>
      <c r="B29" s="116"/>
      <c r="C29" s="131"/>
      <c r="D29" s="124" t="s">
        <v>64</v>
      </c>
      <c r="E29" s="123"/>
      <c r="F29" s="31">
        <v>33915</v>
      </c>
      <c r="G29" s="32">
        <v>3</v>
      </c>
      <c r="H29" s="33">
        <f t="shared" si="2"/>
        <v>33918</v>
      </c>
      <c r="I29" s="34">
        <v>155677</v>
      </c>
      <c r="J29" s="34">
        <v>955</v>
      </c>
      <c r="K29" s="31">
        <v>3217</v>
      </c>
      <c r="L29" s="33">
        <f t="shared" si="3"/>
        <v>190550</v>
      </c>
      <c r="M29" s="17"/>
      <c r="N29" s="116"/>
      <c r="O29" s="131"/>
      <c r="P29" s="136" t="s">
        <v>65</v>
      </c>
      <c r="Q29" s="93" t="s">
        <v>65</v>
      </c>
      <c r="R29" s="31">
        <v>46317</v>
      </c>
      <c r="S29" s="32">
        <v>10</v>
      </c>
      <c r="T29" s="33">
        <f t="shared" si="12"/>
        <v>46327</v>
      </c>
      <c r="U29" s="34">
        <v>165629</v>
      </c>
      <c r="V29" s="34">
        <v>820</v>
      </c>
      <c r="W29" s="31">
        <v>2140</v>
      </c>
      <c r="X29" s="46">
        <f t="shared" si="1"/>
        <v>212776</v>
      </c>
    </row>
    <row r="30" spans="1:24" s="22" customFormat="1" ht="7.5" customHeight="1" x14ac:dyDescent="0.15">
      <c r="A30" s="13"/>
      <c r="B30" s="116"/>
      <c r="C30" s="132"/>
      <c r="D30" s="124" t="s">
        <v>10</v>
      </c>
      <c r="E30" s="123"/>
      <c r="F30" s="47">
        <f>SUM(F28:F29)</f>
        <v>157529</v>
      </c>
      <c r="G30" s="32">
        <f>SUM(G28:G29)</f>
        <v>12</v>
      </c>
      <c r="H30" s="33">
        <f t="shared" si="2"/>
        <v>157541</v>
      </c>
      <c r="I30" s="31">
        <f>SUM(I28:I29)</f>
        <v>482568</v>
      </c>
      <c r="J30" s="31">
        <f>SUM(J28:J29)</f>
        <v>3613</v>
      </c>
      <c r="K30" s="31">
        <f>SUM(K28:K29)</f>
        <v>6094</v>
      </c>
      <c r="L30" s="33">
        <f t="shared" si="3"/>
        <v>643722</v>
      </c>
      <c r="M30" s="17"/>
      <c r="N30" s="116"/>
      <c r="O30" s="131"/>
      <c r="P30" s="142"/>
      <c r="Q30" s="93" t="s">
        <v>66</v>
      </c>
      <c r="R30" s="31">
        <v>23472</v>
      </c>
      <c r="S30" s="32">
        <v>6</v>
      </c>
      <c r="T30" s="33">
        <f t="shared" si="12"/>
        <v>23478</v>
      </c>
      <c r="U30" s="34">
        <v>91775</v>
      </c>
      <c r="V30" s="34">
        <v>374</v>
      </c>
      <c r="W30" s="31">
        <v>1189</v>
      </c>
      <c r="X30" s="46">
        <f t="shared" si="1"/>
        <v>115627</v>
      </c>
    </row>
    <row r="31" spans="1:24" s="22" customFormat="1" ht="7.5" customHeight="1" x14ac:dyDescent="0.15">
      <c r="A31" s="13"/>
      <c r="B31" s="116"/>
      <c r="C31" s="121" t="s">
        <v>67</v>
      </c>
      <c r="D31" s="122"/>
      <c r="E31" s="123"/>
      <c r="F31" s="31">
        <v>119818</v>
      </c>
      <c r="G31" s="32">
        <v>6</v>
      </c>
      <c r="H31" s="33">
        <f t="shared" si="2"/>
        <v>119824</v>
      </c>
      <c r="I31" s="34">
        <v>251032</v>
      </c>
      <c r="J31" s="34">
        <v>1942</v>
      </c>
      <c r="K31" s="31">
        <v>2094</v>
      </c>
      <c r="L31" s="33">
        <f t="shared" si="3"/>
        <v>372798</v>
      </c>
      <c r="M31" s="17"/>
      <c r="N31" s="116"/>
      <c r="O31" s="131"/>
      <c r="P31" s="142"/>
      <c r="Q31" s="93" t="s">
        <v>68</v>
      </c>
      <c r="R31" s="47">
        <v>25521</v>
      </c>
      <c r="S31" s="32">
        <v>11</v>
      </c>
      <c r="T31" s="33">
        <f t="shared" si="12"/>
        <v>25532</v>
      </c>
      <c r="U31" s="31">
        <v>83353</v>
      </c>
      <c r="V31" s="31">
        <v>453</v>
      </c>
      <c r="W31" s="31">
        <v>964</v>
      </c>
      <c r="X31" s="33">
        <f t="shared" si="1"/>
        <v>109338</v>
      </c>
    </row>
    <row r="32" spans="1:24" s="22" customFormat="1" ht="7.5" customHeight="1" x14ac:dyDescent="0.15">
      <c r="A32" s="13"/>
      <c r="B32" s="116"/>
      <c r="C32" s="130" t="s">
        <v>69</v>
      </c>
      <c r="D32" s="124" t="s">
        <v>70</v>
      </c>
      <c r="E32" s="123"/>
      <c r="F32" s="31">
        <v>92111</v>
      </c>
      <c r="G32" s="32">
        <v>8</v>
      </c>
      <c r="H32" s="33">
        <f t="shared" si="2"/>
        <v>92119</v>
      </c>
      <c r="I32" s="34">
        <v>212690</v>
      </c>
      <c r="J32" s="34">
        <v>1604</v>
      </c>
      <c r="K32" s="31">
        <v>1752</v>
      </c>
      <c r="L32" s="33">
        <f t="shared" si="3"/>
        <v>306413</v>
      </c>
      <c r="M32" s="17"/>
      <c r="N32" s="116"/>
      <c r="O32" s="131"/>
      <c r="P32" s="143"/>
      <c r="Q32" s="93" t="s">
        <v>10</v>
      </c>
      <c r="R32" s="31">
        <f>SUM(R29:R31)</f>
        <v>95310</v>
      </c>
      <c r="S32" s="32">
        <f>SUM(S29:S31)</f>
        <v>27</v>
      </c>
      <c r="T32" s="33">
        <f t="shared" si="12"/>
        <v>95337</v>
      </c>
      <c r="U32" s="34">
        <f t="shared" ref="U32:W32" si="18">SUM(U29:U31)</f>
        <v>340757</v>
      </c>
      <c r="V32" s="34">
        <f t="shared" si="18"/>
        <v>1647</v>
      </c>
      <c r="W32" s="31">
        <f t="shared" si="18"/>
        <v>4293</v>
      </c>
      <c r="X32" s="46">
        <f t="shared" si="1"/>
        <v>437741</v>
      </c>
    </row>
    <row r="33" spans="1:24" s="22" customFormat="1" ht="7.5" customHeight="1" x14ac:dyDescent="0.15">
      <c r="A33" s="48"/>
      <c r="B33" s="116"/>
      <c r="C33" s="132"/>
      <c r="D33" s="124" t="s">
        <v>71</v>
      </c>
      <c r="E33" s="123"/>
      <c r="F33" s="31">
        <v>32534</v>
      </c>
      <c r="G33" s="32">
        <v>2</v>
      </c>
      <c r="H33" s="33">
        <f t="shared" si="2"/>
        <v>32536</v>
      </c>
      <c r="I33" s="34">
        <v>76146</v>
      </c>
      <c r="J33" s="34">
        <v>712</v>
      </c>
      <c r="K33" s="31">
        <v>445</v>
      </c>
      <c r="L33" s="33">
        <f t="shared" si="3"/>
        <v>109394</v>
      </c>
      <c r="M33" s="17"/>
      <c r="N33" s="116"/>
      <c r="O33" s="131"/>
      <c r="P33" s="136" t="s">
        <v>72</v>
      </c>
      <c r="Q33" s="93" t="s">
        <v>73</v>
      </c>
      <c r="R33" s="31">
        <v>42528</v>
      </c>
      <c r="S33" s="32">
        <v>10</v>
      </c>
      <c r="T33" s="33">
        <f t="shared" si="12"/>
        <v>42538</v>
      </c>
      <c r="U33" s="34">
        <v>188941</v>
      </c>
      <c r="V33" s="34">
        <v>1033</v>
      </c>
      <c r="W33" s="31">
        <v>2726</v>
      </c>
      <c r="X33" s="46">
        <f t="shared" si="1"/>
        <v>232512</v>
      </c>
    </row>
    <row r="34" spans="1:24" s="22" customFormat="1" ht="7.5" customHeight="1" x14ac:dyDescent="0.15">
      <c r="A34" s="49"/>
      <c r="B34" s="116"/>
      <c r="C34" s="130" t="s">
        <v>74</v>
      </c>
      <c r="D34" s="136" t="s">
        <v>75</v>
      </c>
      <c r="E34" s="93" t="s">
        <v>75</v>
      </c>
      <c r="F34" s="31">
        <v>82737</v>
      </c>
      <c r="G34" s="32">
        <v>4</v>
      </c>
      <c r="H34" s="33">
        <f t="shared" si="2"/>
        <v>82741</v>
      </c>
      <c r="I34" s="34">
        <v>194097</v>
      </c>
      <c r="J34" s="34">
        <v>1263</v>
      </c>
      <c r="K34" s="31">
        <v>1421</v>
      </c>
      <c r="L34" s="33">
        <f t="shared" si="3"/>
        <v>278101</v>
      </c>
      <c r="M34" s="17"/>
      <c r="N34" s="116"/>
      <c r="O34" s="131"/>
      <c r="P34" s="142"/>
      <c r="Q34" s="93" t="s">
        <v>76</v>
      </c>
      <c r="R34" s="31">
        <v>14220</v>
      </c>
      <c r="S34" s="32">
        <v>6</v>
      </c>
      <c r="T34" s="33">
        <f t="shared" si="12"/>
        <v>14226</v>
      </c>
      <c r="U34" s="34">
        <v>80421</v>
      </c>
      <c r="V34" s="34">
        <v>526</v>
      </c>
      <c r="W34" s="31">
        <v>1059</v>
      </c>
      <c r="X34" s="46">
        <f t="shared" si="1"/>
        <v>95173</v>
      </c>
    </row>
    <row r="35" spans="1:24" s="22" customFormat="1" ht="7.5" customHeight="1" x14ac:dyDescent="0.15">
      <c r="A35" s="49"/>
      <c r="B35" s="116"/>
      <c r="C35" s="131"/>
      <c r="D35" s="142"/>
      <c r="E35" s="93" t="s">
        <v>77</v>
      </c>
      <c r="F35" s="31">
        <v>34545</v>
      </c>
      <c r="G35" s="32">
        <v>2</v>
      </c>
      <c r="H35" s="33">
        <f t="shared" si="2"/>
        <v>34547</v>
      </c>
      <c r="I35" s="34">
        <v>62040</v>
      </c>
      <c r="J35" s="34">
        <v>791</v>
      </c>
      <c r="K35" s="31">
        <v>588</v>
      </c>
      <c r="L35" s="33">
        <f t="shared" si="3"/>
        <v>97378</v>
      </c>
      <c r="M35" s="17"/>
      <c r="N35" s="116"/>
      <c r="O35" s="131"/>
      <c r="P35" s="142"/>
      <c r="Q35" s="93" t="s">
        <v>78</v>
      </c>
      <c r="R35" s="31">
        <v>10806</v>
      </c>
      <c r="S35" s="32">
        <v>3</v>
      </c>
      <c r="T35" s="33">
        <f t="shared" si="12"/>
        <v>10809</v>
      </c>
      <c r="U35" s="34">
        <v>55818</v>
      </c>
      <c r="V35" s="34">
        <v>262</v>
      </c>
      <c r="W35" s="31">
        <v>689</v>
      </c>
      <c r="X35" s="33">
        <f t="shared" si="1"/>
        <v>66889</v>
      </c>
    </row>
    <row r="36" spans="1:24" s="22" customFormat="1" ht="7.5" customHeight="1" x14ac:dyDescent="0.15">
      <c r="A36" s="49"/>
      <c r="B36" s="116"/>
      <c r="C36" s="131"/>
      <c r="D36" s="142"/>
      <c r="E36" s="93" t="s">
        <v>79</v>
      </c>
      <c r="F36" s="31">
        <v>22792</v>
      </c>
      <c r="G36" s="32">
        <v>0</v>
      </c>
      <c r="H36" s="33">
        <f t="shared" si="2"/>
        <v>22792</v>
      </c>
      <c r="I36" s="34">
        <v>74860</v>
      </c>
      <c r="J36" s="34">
        <v>506</v>
      </c>
      <c r="K36" s="31">
        <v>930</v>
      </c>
      <c r="L36" s="33">
        <f t="shared" si="3"/>
        <v>98158</v>
      </c>
      <c r="M36" s="17"/>
      <c r="N36" s="116"/>
      <c r="O36" s="132"/>
      <c r="P36" s="143"/>
      <c r="Q36" s="93" t="s">
        <v>10</v>
      </c>
      <c r="R36" s="31">
        <f>SUM(R33:R35)</f>
        <v>67554</v>
      </c>
      <c r="S36" s="32">
        <f>SUM(S33:S35)</f>
        <v>19</v>
      </c>
      <c r="T36" s="33">
        <f t="shared" si="12"/>
        <v>67573</v>
      </c>
      <c r="U36" s="34">
        <f t="shared" ref="U36:W36" si="19">SUM(U33:U35)</f>
        <v>325180</v>
      </c>
      <c r="V36" s="34">
        <f t="shared" si="19"/>
        <v>1821</v>
      </c>
      <c r="W36" s="31">
        <f t="shared" si="19"/>
        <v>4474</v>
      </c>
      <c r="X36" s="46">
        <f t="shared" si="1"/>
        <v>394574</v>
      </c>
    </row>
    <row r="37" spans="1:24" s="22" customFormat="1" ht="7.5" customHeight="1" x14ac:dyDescent="0.15">
      <c r="A37" s="49"/>
      <c r="B37" s="116"/>
      <c r="C37" s="131"/>
      <c r="D37" s="142"/>
      <c r="E37" s="93" t="s">
        <v>80</v>
      </c>
      <c r="F37" s="47">
        <v>12067</v>
      </c>
      <c r="G37" s="32">
        <v>0</v>
      </c>
      <c r="H37" s="33">
        <f t="shared" si="2"/>
        <v>12067</v>
      </c>
      <c r="I37" s="47">
        <v>27691</v>
      </c>
      <c r="J37" s="47">
        <v>204</v>
      </c>
      <c r="K37" s="31">
        <v>234</v>
      </c>
      <c r="L37" s="33">
        <f t="shared" si="3"/>
        <v>39962</v>
      </c>
      <c r="M37" s="17"/>
      <c r="N37" s="116"/>
      <c r="O37" s="130" t="s">
        <v>81</v>
      </c>
      <c r="P37" s="124" t="s">
        <v>82</v>
      </c>
      <c r="Q37" s="123"/>
      <c r="R37" s="31">
        <v>101688</v>
      </c>
      <c r="S37" s="32">
        <v>10</v>
      </c>
      <c r="T37" s="33">
        <f t="shared" ref="T37:T39" si="20">SUM(R37:S37)</f>
        <v>101698</v>
      </c>
      <c r="U37" s="34">
        <v>270331</v>
      </c>
      <c r="V37" s="34">
        <v>1988</v>
      </c>
      <c r="W37" s="31">
        <v>2230</v>
      </c>
      <c r="X37" s="46">
        <f t="shared" si="1"/>
        <v>374017</v>
      </c>
    </row>
    <row r="38" spans="1:24" s="22" customFormat="1" ht="7.5" customHeight="1" x14ac:dyDescent="0.15">
      <c r="A38" s="49"/>
      <c r="B38" s="116"/>
      <c r="C38" s="131"/>
      <c r="D38" s="143"/>
      <c r="E38" s="93" t="s">
        <v>10</v>
      </c>
      <c r="F38" s="47">
        <f>SUM(F34:F37)</f>
        <v>152141</v>
      </c>
      <c r="G38" s="32">
        <f>SUM(G34:G37)</f>
        <v>6</v>
      </c>
      <c r="H38" s="33">
        <f t="shared" si="2"/>
        <v>152147</v>
      </c>
      <c r="I38" s="31">
        <f>SUM(I34:I37)</f>
        <v>358688</v>
      </c>
      <c r="J38" s="31">
        <f>SUM(J34:J37)</f>
        <v>2764</v>
      </c>
      <c r="K38" s="31">
        <f>SUM(K34:K37)</f>
        <v>3173</v>
      </c>
      <c r="L38" s="33">
        <f t="shared" si="3"/>
        <v>513599</v>
      </c>
      <c r="M38" s="17"/>
      <c r="N38" s="116"/>
      <c r="O38" s="131"/>
      <c r="P38" s="124" t="s">
        <v>83</v>
      </c>
      <c r="Q38" s="123"/>
      <c r="R38" s="31">
        <v>23364</v>
      </c>
      <c r="S38" s="32">
        <v>5</v>
      </c>
      <c r="T38" s="33">
        <f t="shared" si="20"/>
        <v>23369</v>
      </c>
      <c r="U38" s="34">
        <v>71641</v>
      </c>
      <c r="V38" s="34">
        <v>353</v>
      </c>
      <c r="W38" s="31">
        <v>642</v>
      </c>
      <c r="X38" s="46">
        <f t="shared" si="1"/>
        <v>95363</v>
      </c>
    </row>
    <row r="39" spans="1:24" s="22" customFormat="1" ht="7.5" customHeight="1" x14ac:dyDescent="0.15">
      <c r="A39" s="49"/>
      <c r="B39" s="116"/>
      <c r="C39" s="132"/>
      <c r="D39" s="124" t="s">
        <v>243</v>
      </c>
      <c r="E39" s="123"/>
      <c r="F39" s="31">
        <v>45645</v>
      </c>
      <c r="G39" s="32">
        <v>2</v>
      </c>
      <c r="H39" s="33">
        <f t="shared" si="2"/>
        <v>45647</v>
      </c>
      <c r="I39" s="34">
        <v>111475</v>
      </c>
      <c r="J39" s="34">
        <v>667</v>
      </c>
      <c r="K39" s="31">
        <v>850</v>
      </c>
      <c r="L39" s="33">
        <f t="shared" si="3"/>
        <v>157789</v>
      </c>
      <c r="M39" s="17"/>
      <c r="N39" s="116"/>
      <c r="O39" s="131"/>
      <c r="P39" s="124" t="s">
        <v>85</v>
      </c>
      <c r="Q39" s="123"/>
      <c r="R39" s="31">
        <v>28698</v>
      </c>
      <c r="S39" s="32">
        <v>1</v>
      </c>
      <c r="T39" s="33">
        <f t="shared" si="20"/>
        <v>28699</v>
      </c>
      <c r="U39" s="34">
        <v>71670</v>
      </c>
      <c r="V39" s="34">
        <v>592</v>
      </c>
      <c r="W39" s="31">
        <v>412</v>
      </c>
      <c r="X39" s="46">
        <f t="shared" si="1"/>
        <v>100961</v>
      </c>
    </row>
    <row r="40" spans="1:24" s="22" customFormat="1" ht="7.5" customHeight="1" x14ac:dyDescent="0.15">
      <c r="A40" s="49"/>
      <c r="B40" s="117"/>
      <c r="C40" s="112" t="s">
        <v>37</v>
      </c>
      <c r="D40" s="113"/>
      <c r="E40" s="114"/>
      <c r="F40" s="50">
        <f>SUM(F22:F23,F27,F30:F33,F38:F39)</f>
        <v>877456</v>
      </c>
      <c r="G40" s="44">
        <f>SUM(G22:G23,G27,G30:G33,G38:G39)</f>
        <v>49</v>
      </c>
      <c r="H40" s="43">
        <f t="shared" si="2"/>
        <v>877505</v>
      </c>
      <c r="I40" s="41">
        <f t="shared" ref="I40:K40" si="21">SUM(I22:I23,I27,I30:I33,I38:I39)</f>
        <v>2139459</v>
      </c>
      <c r="J40" s="41">
        <f t="shared" si="21"/>
        <v>15672</v>
      </c>
      <c r="K40" s="41">
        <f t="shared" si="21"/>
        <v>19999</v>
      </c>
      <c r="L40" s="51">
        <f t="shared" si="3"/>
        <v>3032636</v>
      </c>
      <c r="M40" s="17"/>
      <c r="N40" s="116"/>
      <c r="O40" s="131"/>
      <c r="P40" s="124" t="s">
        <v>86</v>
      </c>
      <c r="Q40" s="123"/>
      <c r="R40" s="38">
        <v>22718</v>
      </c>
      <c r="S40" s="39">
        <v>14</v>
      </c>
      <c r="T40" s="33">
        <f t="shared" si="12"/>
        <v>22732</v>
      </c>
      <c r="U40" s="40">
        <v>75022</v>
      </c>
      <c r="V40" s="40">
        <v>561</v>
      </c>
      <c r="W40" s="38">
        <v>880</v>
      </c>
      <c r="X40" s="46">
        <f t="shared" si="1"/>
        <v>98315</v>
      </c>
    </row>
    <row r="41" spans="1:24" s="22" customFormat="1" ht="7.5" customHeight="1" x14ac:dyDescent="0.15">
      <c r="A41" s="49"/>
      <c r="B41" s="150" t="s">
        <v>87</v>
      </c>
      <c r="C41" s="134" t="s">
        <v>88</v>
      </c>
      <c r="D41" s="135" t="s">
        <v>89</v>
      </c>
      <c r="E41" s="120"/>
      <c r="F41" s="31">
        <v>134177</v>
      </c>
      <c r="G41" s="32">
        <v>10</v>
      </c>
      <c r="H41" s="33">
        <f t="shared" si="2"/>
        <v>134187</v>
      </c>
      <c r="I41" s="34">
        <v>334820</v>
      </c>
      <c r="J41" s="34">
        <v>1769</v>
      </c>
      <c r="K41" s="31">
        <v>2751</v>
      </c>
      <c r="L41" s="33">
        <f t="shared" si="3"/>
        <v>470776</v>
      </c>
      <c r="M41" s="17"/>
      <c r="N41" s="116"/>
      <c r="O41" s="132"/>
      <c r="P41" s="124" t="s">
        <v>10</v>
      </c>
      <c r="Q41" s="123"/>
      <c r="R41" s="31">
        <f>SUM(R37:R40)</f>
        <v>176468</v>
      </c>
      <c r="S41" s="32">
        <f>SUM(S37:S40)</f>
        <v>30</v>
      </c>
      <c r="T41" s="33">
        <f t="shared" si="12"/>
        <v>176498</v>
      </c>
      <c r="U41" s="34">
        <f t="shared" ref="U41:W41" si="22">SUM(U37:U40)</f>
        <v>488664</v>
      </c>
      <c r="V41" s="34">
        <f t="shared" si="22"/>
        <v>3494</v>
      </c>
      <c r="W41" s="31">
        <f t="shared" si="22"/>
        <v>4164</v>
      </c>
      <c r="X41" s="33">
        <f t="shared" si="1"/>
        <v>668656</v>
      </c>
    </row>
    <row r="42" spans="1:24" s="22" customFormat="1" ht="7.5" customHeight="1" x14ac:dyDescent="0.15">
      <c r="A42" s="49"/>
      <c r="B42" s="151"/>
      <c r="C42" s="131"/>
      <c r="D42" s="136" t="s">
        <v>90</v>
      </c>
      <c r="E42" s="93" t="s">
        <v>91</v>
      </c>
      <c r="F42" s="31">
        <v>53617</v>
      </c>
      <c r="G42" s="32">
        <v>4</v>
      </c>
      <c r="H42" s="33">
        <f t="shared" si="2"/>
        <v>53621</v>
      </c>
      <c r="I42" s="34">
        <v>153198</v>
      </c>
      <c r="J42" s="34">
        <v>825</v>
      </c>
      <c r="K42" s="31">
        <v>1755</v>
      </c>
      <c r="L42" s="33">
        <f t="shared" si="3"/>
        <v>207644</v>
      </c>
      <c r="M42" s="17"/>
      <c r="N42" s="117"/>
      <c r="O42" s="112" t="s">
        <v>37</v>
      </c>
      <c r="P42" s="113"/>
      <c r="Q42" s="114"/>
      <c r="R42" s="41">
        <f>SUM(R17,R20:R22,R26:R28,R32,R36,R41)</f>
        <v>1063323</v>
      </c>
      <c r="S42" s="42">
        <f>SUM(S17,S20:S22,S26:S28,S32,S36,S41)</f>
        <v>199</v>
      </c>
      <c r="T42" s="43">
        <f t="shared" si="12"/>
        <v>1063522</v>
      </c>
      <c r="U42" s="41">
        <f t="shared" ref="U42:W42" si="23">SUM(U17,U20:U22,U26:U28,U32,U36,U41)</f>
        <v>3501077</v>
      </c>
      <c r="V42" s="41">
        <f t="shared" si="23"/>
        <v>19565</v>
      </c>
      <c r="W42" s="41">
        <f t="shared" si="23"/>
        <v>38741</v>
      </c>
      <c r="X42" s="43">
        <f t="shared" si="1"/>
        <v>4584164</v>
      </c>
    </row>
    <row r="43" spans="1:24" s="22" customFormat="1" ht="7.5" customHeight="1" x14ac:dyDescent="0.15">
      <c r="A43" s="49"/>
      <c r="B43" s="151"/>
      <c r="C43" s="131"/>
      <c r="D43" s="142"/>
      <c r="E43" s="93" t="s">
        <v>244</v>
      </c>
      <c r="F43" s="31">
        <v>83618</v>
      </c>
      <c r="G43" s="32">
        <v>8</v>
      </c>
      <c r="H43" s="33">
        <f t="shared" si="2"/>
        <v>83626</v>
      </c>
      <c r="I43" s="34">
        <v>213588</v>
      </c>
      <c r="J43" s="34">
        <v>951</v>
      </c>
      <c r="K43" s="31">
        <v>2039</v>
      </c>
      <c r="L43" s="33">
        <f t="shared" si="3"/>
        <v>298165</v>
      </c>
      <c r="M43" s="17"/>
      <c r="N43" s="115" t="s">
        <v>93</v>
      </c>
      <c r="O43" s="118" t="s">
        <v>94</v>
      </c>
      <c r="P43" s="119"/>
      <c r="Q43" s="120"/>
      <c r="R43" s="31">
        <v>115972</v>
      </c>
      <c r="S43" s="32">
        <v>13</v>
      </c>
      <c r="T43" s="33">
        <f t="shared" si="12"/>
        <v>115985</v>
      </c>
      <c r="U43" s="34">
        <v>358764</v>
      </c>
      <c r="V43" s="34">
        <v>2398</v>
      </c>
      <c r="W43" s="31">
        <v>3501</v>
      </c>
      <c r="X43" s="33">
        <f t="shared" si="1"/>
        <v>477147</v>
      </c>
    </row>
    <row r="44" spans="1:24" s="22" customFormat="1" ht="7.5" customHeight="1" x14ac:dyDescent="0.15">
      <c r="A44" s="49"/>
      <c r="B44" s="151"/>
      <c r="C44" s="132"/>
      <c r="D44" s="143"/>
      <c r="E44" s="93" t="s">
        <v>10</v>
      </c>
      <c r="F44" s="47">
        <f>SUM(F42:F43)</f>
        <v>137235</v>
      </c>
      <c r="G44" s="32">
        <f>SUM(G42:G43)</f>
        <v>12</v>
      </c>
      <c r="H44" s="33">
        <f t="shared" si="2"/>
        <v>137247</v>
      </c>
      <c r="I44" s="31">
        <f>SUM(I42:I43)</f>
        <v>366786</v>
      </c>
      <c r="J44" s="31">
        <f>SUM(J42:J43)</f>
        <v>1776</v>
      </c>
      <c r="K44" s="31">
        <f>SUM(K42:K43)</f>
        <v>3794</v>
      </c>
      <c r="L44" s="33">
        <f t="shared" si="3"/>
        <v>505809</v>
      </c>
      <c r="M44" s="17"/>
      <c r="N44" s="116"/>
      <c r="O44" s="121" t="s">
        <v>95</v>
      </c>
      <c r="P44" s="122"/>
      <c r="Q44" s="123"/>
      <c r="R44" s="31">
        <v>147126</v>
      </c>
      <c r="S44" s="32">
        <v>27</v>
      </c>
      <c r="T44" s="33">
        <f t="shared" si="12"/>
        <v>147153</v>
      </c>
      <c r="U44" s="34">
        <v>374545</v>
      </c>
      <c r="V44" s="34">
        <v>3646</v>
      </c>
      <c r="W44" s="31">
        <v>7521</v>
      </c>
      <c r="X44" s="33">
        <f t="shared" si="1"/>
        <v>525344</v>
      </c>
    </row>
    <row r="45" spans="1:24" s="22" customFormat="1" ht="7.5" customHeight="1" x14ac:dyDescent="0.15">
      <c r="A45" s="49"/>
      <c r="B45" s="151"/>
      <c r="C45" s="108" t="s">
        <v>96</v>
      </c>
      <c r="D45" s="133" t="s">
        <v>96</v>
      </c>
      <c r="E45" s="93" t="s">
        <v>97</v>
      </c>
      <c r="F45" s="31">
        <v>92993</v>
      </c>
      <c r="G45" s="32">
        <v>18</v>
      </c>
      <c r="H45" s="33">
        <f t="shared" si="2"/>
        <v>93011</v>
      </c>
      <c r="I45" s="34">
        <v>257897</v>
      </c>
      <c r="J45" s="34">
        <v>1454</v>
      </c>
      <c r="K45" s="31">
        <v>2363</v>
      </c>
      <c r="L45" s="33">
        <f t="shared" si="3"/>
        <v>352362</v>
      </c>
      <c r="M45" s="17"/>
      <c r="N45" s="116"/>
      <c r="O45" s="130" t="s">
        <v>98</v>
      </c>
      <c r="P45" s="124" t="s">
        <v>245</v>
      </c>
      <c r="Q45" s="123"/>
      <c r="R45" s="52">
        <v>84967</v>
      </c>
      <c r="S45" s="53">
        <v>16</v>
      </c>
      <c r="T45" s="54">
        <f t="shared" si="12"/>
        <v>84983</v>
      </c>
      <c r="U45" s="55">
        <v>136335</v>
      </c>
      <c r="V45" s="55">
        <v>3165</v>
      </c>
      <c r="W45" s="52">
        <v>10036</v>
      </c>
      <c r="X45" s="54">
        <f t="shared" si="1"/>
        <v>224483</v>
      </c>
    </row>
    <row r="46" spans="1:24" s="22" customFormat="1" ht="7.5" customHeight="1" x14ac:dyDescent="0.15">
      <c r="A46" s="49"/>
      <c r="B46" s="151"/>
      <c r="C46" s="108"/>
      <c r="D46" s="133"/>
      <c r="E46" s="93" t="s">
        <v>100</v>
      </c>
      <c r="F46" s="31">
        <v>24947</v>
      </c>
      <c r="G46" s="32">
        <v>5</v>
      </c>
      <c r="H46" s="33">
        <f t="shared" si="2"/>
        <v>24952</v>
      </c>
      <c r="I46" s="34">
        <v>59031</v>
      </c>
      <c r="J46" s="34">
        <v>311</v>
      </c>
      <c r="K46" s="31">
        <v>347</v>
      </c>
      <c r="L46" s="33">
        <f t="shared" si="3"/>
        <v>84294</v>
      </c>
      <c r="M46" s="17"/>
      <c r="N46" s="116"/>
      <c r="O46" s="131"/>
      <c r="P46" s="124" t="s">
        <v>101</v>
      </c>
      <c r="Q46" s="123"/>
      <c r="R46" s="31">
        <v>130391</v>
      </c>
      <c r="S46" s="32">
        <v>22</v>
      </c>
      <c r="T46" s="33">
        <f t="shared" si="12"/>
        <v>130413</v>
      </c>
      <c r="U46" s="34">
        <v>336180</v>
      </c>
      <c r="V46" s="34">
        <v>4086</v>
      </c>
      <c r="W46" s="31">
        <v>13548</v>
      </c>
      <c r="X46" s="33">
        <f t="shared" si="1"/>
        <v>470679</v>
      </c>
    </row>
    <row r="47" spans="1:24" s="22" customFormat="1" ht="7.5" customHeight="1" x14ac:dyDescent="0.15">
      <c r="A47" s="49"/>
      <c r="B47" s="151"/>
      <c r="C47" s="108"/>
      <c r="D47" s="133"/>
      <c r="E47" s="93" t="s">
        <v>10</v>
      </c>
      <c r="F47" s="47">
        <f>SUM(F45:F46)</f>
        <v>117940</v>
      </c>
      <c r="G47" s="32">
        <f>SUM(G45:G46)</f>
        <v>23</v>
      </c>
      <c r="H47" s="33">
        <f t="shared" si="2"/>
        <v>117963</v>
      </c>
      <c r="I47" s="31">
        <f>SUM(I45:I46)</f>
        <v>316928</v>
      </c>
      <c r="J47" s="31">
        <f>SUM(J45:J46)</f>
        <v>1765</v>
      </c>
      <c r="K47" s="31">
        <f>SUM(K45:K46)</f>
        <v>2710</v>
      </c>
      <c r="L47" s="33">
        <f t="shared" si="3"/>
        <v>436656</v>
      </c>
      <c r="M47" s="17"/>
      <c r="N47" s="116"/>
      <c r="O47" s="131"/>
      <c r="P47" s="136" t="s">
        <v>102</v>
      </c>
      <c r="Q47" s="93" t="s">
        <v>103</v>
      </c>
      <c r="R47" s="31">
        <v>85429</v>
      </c>
      <c r="S47" s="32">
        <v>17</v>
      </c>
      <c r="T47" s="33">
        <f t="shared" si="12"/>
        <v>85446</v>
      </c>
      <c r="U47" s="34">
        <v>284697</v>
      </c>
      <c r="V47" s="34">
        <v>2284</v>
      </c>
      <c r="W47" s="31">
        <v>4387</v>
      </c>
      <c r="X47" s="33">
        <f t="shared" si="1"/>
        <v>372427</v>
      </c>
    </row>
    <row r="48" spans="1:24" s="22" customFormat="1" ht="7.5" customHeight="1" x14ac:dyDescent="0.15">
      <c r="A48" s="49"/>
      <c r="B48" s="151"/>
      <c r="C48" s="108"/>
      <c r="D48" s="125" t="s">
        <v>246</v>
      </c>
      <c r="E48" s="126"/>
      <c r="F48" s="31">
        <v>44516</v>
      </c>
      <c r="G48" s="32">
        <v>2</v>
      </c>
      <c r="H48" s="33">
        <f t="shared" si="2"/>
        <v>44518</v>
      </c>
      <c r="I48" s="34">
        <v>156667</v>
      </c>
      <c r="J48" s="34">
        <v>786</v>
      </c>
      <c r="K48" s="31">
        <v>1228</v>
      </c>
      <c r="L48" s="33">
        <f t="shared" si="3"/>
        <v>201971</v>
      </c>
      <c r="M48" s="17"/>
      <c r="N48" s="116"/>
      <c r="O48" s="131"/>
      <c r="P48" s="142"/>
      <c r="Q48" s="93" t="s">
        <v>105</v>
      </c>
      <c r="R48" s="31">
        <v>37266</v>
      </c>
      <c r="S48" s="32">
        <v>7</v>
      </c>
      <c r="T48" s="33">
        <f t="shared" si="12"/>
        <v>37273</v>
      </c>
      <c r="U48" s="34">
        <v>108952</v>
      </c>
      <c r="V48" s="34">
        <v>974</v>
      </c>
      <c r="W48" s="31">
        <v>2513</v>
      </c>
      <c r="X48" s="33">
        <f t="shared" si="1"/>
        <v>147199</v>
      </c>
    </row>
    <row r="49" spans="1:24" s="22" customFormat="1" ht="7.5" customHeight="1" x14ac:dyDescent="0.15">
      <c r="A49" s="49"/>
      <c r="B49" s="151"/>
      <c r="C49" s="108" t="s">
        <v>106</v>
      </c>
      <c r="D49" s="145" t="s">
        <v>107</v>
      </c>
      <c r="E49" s="146"/>
      <c r="F49" s="31">
        <v>125756</v>
      </c>
      <c r="G49" s="32">
        <v>13</v>
      </c>
      <c r="H49" s="33">
        <f t="shared" si="2"/>
        <v>125769</v>
      </c>
      <c r="I49" s="34">
        <v>338662</v>
      </c>
      <c r="J49" s="34">
        <v>1986</v>
      </c>
      <c r="K49" s="31">
        <v>2498</v>
      </c>
      <c r="L49" s="33">
        <f t="shared" si="3"/>
        <v>466417</v>
      </c>
      <c r="M49" s="17"/>
      <c r="N49" s="116"/>
      <c r="O49" s="132"/>
      <c r="P49" s="143"/>
      <c r="Q49" s="93" t="s">
        <v>10</v>
      </c>
      <c r="R49" s="31">
        <f>SUM(R47:R48)</f>
        <v>122695</v>
      </c>
      <c r="S49" s="32">
        <f>SUM(S47:S48)</f>
        <v>24</v>
      </c>
      <c r="T49" s="33">
        <f t="shared" si="12"/>
        <v>122719</v>
      </c>
      <c r="U49" s="34">
        <f>SUM(U47:U48)</f>
        <v>393649</v>
      </c>
      <c r="V49" s="34">
        <f>SUM(V47:V48)</f>
        <v>3258</v>
      </c>
      <c r="W49" s="31">
        <f>SUM(W47:W48)</f>
        <v>6900</v>
      </c>
      <c r="X49" s="33">
        <f t="shared" si="1"/>
        <v>519626</v>
      </c>
    </row>
    <row r="50" spans="1:24" s="22" customFormat="1" ht="7.5" customHeight="1" x14ac:dyDescent="0.15">
      <c r="A50" s="49"/>
      <c r="B50" s="151"/>
      <c r="C50" s="108"/>
      <c r="D50" s="124" t="s">
        <v>108</v>
      </c>
      <c r="E50" s="123"/>
      <c r="F50" s="31">
        <v>35113</v>
      </c>
      <c r="G50" s="32">
        <v>9</v>
      </c>
      <c r="H50" s="33">
        <f t="shared" si="2"/>
        <v>35122</v>
      </c>
      <c r="I50" s="34">
        <v>103951</v>
      </c>
      <c r="J50" s="34">
        <v>617</v>
      </c>
      <c r="K50" s="31">
        <v>882</v>
      </c>
      <c r="L50" s="33">
        <f t="shared" si="3"/>
        <v>139690</v>
      </c>
      <c r="M50" s="17"/>
      <c r="N50" s="116"/>
      <c r="O50" s="147" t="s">
        <v>109</v>
      </c>
      <c r="P50" s="124" t="s">
        <v>110</v>
      </c>
      <c r="Q50" s="123"/>
      <c r="R50" s="31">
        <v>76103</v>
      </c>
      <c r="S50" s="32">
        <v>14</v>
      </c>
      <c r="T50" s="33">
        <f t="shared" si="12"/>
        <v>76117</v>
      </c>
      <c r="U50" s="34">
        <v>231522</v>
      </c>
      <c r="V50" s="34">
        <v>1927</v>
      </c>
      <c r="W50" s="31">
        <v>2802</v>
      </c>
      <c r="X50" s="33">
        <f t="shared" si="1"/>
        <v>309566</v>
      </c>
    </row>
    <row r="51" spans="1:24" s="22" customFormat="1" ht="7.5" customHeight="1" x14ac:dyDescent="0.15">
      <c r="A51" s="49"/>
      <c r="B51" s="151"/>
      <c r="C51" s="108"/>
      <c r="D51" s="124" t="s">
        <v>111</v>
      </c>
      <c r="E51" s="123"/>
      <c r="F51" s="47">
        <v>28330</v>
      </c>
      <c r="G51" s="32">
        <v>2</v>
      </c>
      <c r="H51" s="33">
        <f t="shared" si="2"/>
        <v>28332</v>
      </c>
      <c r="I51" s="47">
        <v>89601</v>
      </c>
      <c r="J51" s="47">
        <v>607</v>
      </c>
      <c r="K51" s="31">
        <v>838</v>
      </c>
      <c r="L51" s="33">
        <f t="shared" si="3"/>
        <v>118540</v>
      </c>
      <c r="M51" s="17"/>
      <c r="N51" s="116"/>
      <c r="O51" s="142"/>
      <c r="P51" s="124" t="s">
        <v>112</v>
      </c>
      <c r="Q51" s="123"/>
      <c r="R51" s="31">
        <v>11151</v>
      </c>
      <c r="S51" s="32">
        <v>4</v>
      </c>
      <c r="T51" s="33">
        <f t="shared" si="12"/>
        <v>11155</v>
      </c>
      <c r="U51" s="34">
        <v>39752</v>
      </c>
      <c r="V51" s="34">
        <v>235</v>
      </c>
      <c r="W51" s="31">
        <v>421</v>
      </c>
      <c r="X51" s="33">
        <f t="shared" ref="X51:X52" si="24">SUM(T51:V51)</f>
        <v>51142</v>
      </c>
    </row>
    <row r="52" spans="1:24" s="22" customFormat="1" ht="7.5" customHeight="1" x14ac:dyDescent="0.15">
      <c r="A52" s="49"/>
      <c r="B52" s="151"/>
      <c r="C52" s="108"/>
      <c r="D52" s="148" t="s">
        <v>10</v>
      </c>
      <c r="E52" s="149"/>
      <c r="F52" s="47">
        <f>SUM(F49:F51)</f>
        <v>189199</v>
      </c>
      <c r="G52" s="32">
        <f>SUM(G49:G51)</f>
        <v>24</v>
      </c>
      <c r="H52" s="33">
        <f t="shared" ref="H52:H98" si="25">SUM(F52:G52)</f>
        <v>189223</v>
      </c>
      <c r="I52" s="47">
        <f>SUM(I49:I51)</f>
        <v>532214</v>
      </c>
      <c r="J52" s="47">
        <f>SUM(J49:J51)</f>
        <v>3210</v>
      </c>
      <c r="K52" s="47">
        <f>SUM(K49:K51)</f>
        <v>4218</v>
      </c>
      <c r="L52" s="33">
        <f t="shared" ref="L52:L98" si="26">SUM(H52:J52)</f>
        <v>724647</v>
      </c>
      <c r="M52" s="17"/>
      <c r="N52" s="116"/>
      <c r="O52" s="143"/>
      <c r="P52" s="124" t="s">
        <v>10</v>
      </c>
      <c r="Q52" s="123"/>
      <c r="R52" s="31">
        <f>SUM(R50:R51)</f>
        <v>87254</v>
      </c>
      <c r="S52" s="32">
        <f>SUM(S50:S51)</f>
        <v>18</v>
      </c>
      <c r="T52" s="33">
        <f t="shared" si="12"/>
        <v>87272</v>
      </c>
      <c r="U52" s="34">
        <f t="shared" ref="U52:W52" si="27">SUM(U50:U51)</f>
        <v>271274</v>
      </c>
      <c r="V52" s="34">
        <f t="shared" si="27"/>
        <v>2162</v>
      </c>
      <c r="W52" s="31">
        <f t="shared" si="27"/>
        <v>3223</v>
      </c>
      <c r="X52" s="33">
        <f t="shared" si="24"/>
        <v>360708</v>
      </c>
    </row>
    <row r="53" spans="1:24" s="22" customFormat="1" ht="7.5" customHeight="1" x14ac:dyDescent="0.15">
      <c r="A53" s="49"/>
      <c r="B53" s="151"/>
      <c r="C53" s="130" t="s">
        <v>113</v>
      </c>
      <c r="D53" s="133" t="s">
        <v>114</v>
      </c>
      <c r="E53" s="93" t="s">
        <v>115</v>
      </c>
      <c r="F53" s="31">
        <v>63653</v>
      </c>
      <c r="G53" s="32">
        <v>13</v>
      </c>
      <c r="H53" s="33">
        <f t="shared" si="25"/>
        <v>63666</v>
      </c>
      <c r="I53" s="34">
        <v>230649</v>
      </c>
      <c r="J53" s="34">
        <v>1709</v>
      </c>
      <c r="K53" s="31">
        <v>6857</v>
      </c>
      <c r="L53" s="33">
        <f t="shared" si="26"/>
        <v>296024</v>
      </c>
      <c r="M53" s="17"/>
      <c r="N53" s="116"/>
      <c r="O53" s="121" t="s">
        <v>116</v>
      </c>
      <c r="P53" s="122"/>
      <c r="Q53" s="123"/>
      <c r="R53" s="31">
        <v>118087</v>
      </c>
      <c r="S53" s="32">
        <v>19</v>
      </c>
      <c r="T53" s="33">
        <f t="shared" si="12"/>
        <v>118106</v>
      </c>
      <c r="U53" s="34">
        <v>278995</v>
      </c>
      <c r="V53" s="34">
        <v>2542</v>
      </c>
      <c r="W53" s="31">
        <v>2099</v>
      </c>
      <c r="X53" s="33">
        <f t="shared" si="1"/>
        <v>399643</v>
      </c>
    </row>
    <row r="54" spans="1:24" s="22" customFormat="1" ht="7.5" customHeight="1" x14ac:dyDescent="0.15">
      <c r="A54" s="49"/>
      <c r="B54" s="151"/>
      <c r="C54" s="131"/>
      <c r="D54" s="133"/>
      <c r="E54" s="93" t="s">
        <v>117</v>
      </c>
      <c r="F54" s="31">
        <v>18320</v>
      </c>
      <c r="G54" s="32">
        <v>3</v>
      </c>
      <c r="H54" s="33">
        <f t="shared" si="25"/>
        <v>18323</v>
      </c>
      <c r="I54" s="34">
        <v>52019</v>
      </c>
      <c r="J54" s="34">
        <v>580</v>
      </c>
      <c r="K54" s="31">
        <v>2757</v>
      </c>
      <c r="L54" s="33">
        <f t="shared" si="26"/>
        <v>70922</v>
      </c>
      <c r="M54" s="17"/>
      <c r="N54" s="116"/>
      <c r="O54" s="130" t="s">
        <v>118</v>
      </c>
      <c r="P54" s="124" t="s">
        <v>119</v>
      </c>
      <c r="Q54" s="123"/>
      <c r="R54" s="31">
        <v>172467</v>
      </c>
      <c r="S54" s="32">
        <v>41</v>
      </c>
      <c r="T54" s="33">
        <f t="shared" si="12"/>
        <v>172508</v>
      </c>
      <c r="U54" s="34">
        <v>456871</v>
      </c>
      <c r="V54" s="34">
        <v>4169</v>
      </c>
      <c r="W54" s="31">
        <v>10788</v>
      </c>
      <c r="X54" s="33">
        <f t="shared" si="1"/>
        <v>633548</v>
      </c>
    </row>
    <row r="55" spans="1:24" s="22" customFormat="1" ht="7.5" customHeight="1" x14ac:dyDescent="0.15">
      <c r="A55" s="49"/>
      <c r="B55" s="151"/>
      <c r="C55" s="131"/>
      <c r="D55" s="133"/>
      <c r="E55" s="93" t="s">
        <v>10</v>
      </c>
      <c r="F55" s="47">
        <f>SUM(F53:F54)</f>
        <v>81973</v>
      </c>
      <c r="G55" s="32">
        <f>SUM(G53:G54)</f>
        <v>16</v>
      </c>
      <c r="H55" s="33">
        <f t="shared" si="25"/>
        <v>81989</v>
      </c>
      <c r="I55" s="47">
        <f>SUM(I53:I54)</f>
        <v>282668</v>
      </c>
      <c r="J55" s="47">
        <f>SUM(J53:J54)</f>
        <v>2289</v>
      </c>
      <c r="K55" s="47">
        <f>SUM(K53:K54)</f>
        <v>9614</v>
      </c>
      <c r="L55" s="33">
        <f t="shared" si="26"/>
        <v>366946</v>
      </c>
      <c r="M55" s="17"/>
      <c r="N55" s="116"/>
      <c r="O55" s="132"/>
      <c r="P55" s="124" t="s">
        <v>120</v>
      </c>
      <c r="Q55" s="123"/>
      <c r="R55" s="31">
        <v>123315</v>
      </c>
      <c r="S55" s="32">
        <v>32</v>
      </c>
      <c r="T55" s="33">
        <f t="shared" si="12"/>
        <v>123347</v>
      </c>
      <c r="U55" s="34">
        <v>357287</v>
      </c>
      <c r="V55" s="34">
        <v>2501</v>
      </c>
      <c r="W55" s="31">
        <v>2898</v>
      </c>
      <c r="X55" s="33">
        <f t="shared" si="1"/>
        <v>483135</v>
      </c>
    </row>
    <row r="56" spans="1:24" s="22" customFormat="1" ht="7.5" customHeight="1" x14ac:dyDescent="0.15">
      <c r="A56" s="49"/>
      <c r="B56" s="151"/>
      <c r="C56" s="131"/>
      <c r="D56" s="109" t="s">
        <v>121</v>
      </c>
      <c r="E56" s="93" t="s">
        <v>121</v>
      </c>
      <c r="F56" s="31">
        <v>44855</v>
      </c>
      <c r="G56" s="32">
        <v>8</v>
      </c>
      <c r="H56" s="33">
        <f t="shared" si="25"/>
        <v>44863</v>
      </c>
      <c r="I56" s="34">
        <v>167062</v>
      </c>
      <c r="J56" s="34">
        <v>1161</v>
      </c>
      <c r="K56" s="31">
        <v>4383</v>
      </c>
      <c r="L56" s="33">
        <f t="shared" si="26"/>
        <v>213086</v>
      </c>
      <c r="M56" s="17"/>
      <c r="N56" s="117"/>
      <c r="O56" s="112" t="s">
        <v>37</v>
      </c>
      <c r="P56" s="113"/>
      <c r="Q56" s="114"/>
      <c r="R56" s="41">
        <f>SUM(R43:R46,R52:R55,R49)</f>
        <v>1102274</v>
      </c>
      <c r="S56" s="42">
        <f>SUM(S43:S46,S52:S55,S49)</f>
        <v>212</v>
      </c>
      <c r="T56" s="43">
        <f t="shared" si="12"/>
        <v>1102486</v>
      </c>
      <c r="U56" s="41">
        <f t="shared" ref="U56:W56" si="28">SUM(U43:U46,U52:U55,U49)</f>
        <v>2963900</v>
      </c>
      <c r="V56" s="41">
        <f t="shared" si="28"/>
        <v>27927</v>
      </c>
      <c r="W56" s="41">
        <f t="shared" si="28"/>
        <v>60514</v>
      </c>
      <c r="X56" s="43">
        <f t="shared" si="1"/>
        <v>4094313</v>
      </c>
    </row>
    <row r="57" spans="1:24" s="22" customFormat="1" ht="7.5" customHeight="1" x14ac:dyDescent="0.15">
      <c r="A57" s="49"/>
      <c r="B57" s="151"/>
      <c r="C57" s="131"/>
      <c r="D57" s="110"/>
      <c r="E57" s="93" t="s">
        <v>122</v>
      </c>
      <c r="F57" s="31">
        <v>11405</v>
      </c>
      <c r="G57" s="32">
        <v>3</v>
      </c>
      <c r="H57" s="33">
        <f t="shared" si="25"/>
        <v>11408</v>
      </c>
      <c r="I57" s="34">
        <v>40455</v>
      </c>
      <c r="J57" s="34">
        <v>418</v>
      </c>
      <c r="K57" s="31">
        <v>1772</v>
      </c>
      <c r="L57" s="33">
        <f t="shared" si="26"/>
        <v>52281</v>
      </c>
      <c r="M57" s="17"/>
      <c r="N57" s="115" t="s">
        <v>123</v>
      </c>
      <c r="O57" s="118" t="s">
        <v>124</v>
      </c>
      <c r="P57" s="119"/>
      <c r="Q57" s="120"/>
      <c r="R57" s="31">
        <v>74894</v>
      </c>
      <c r="S57" s="32">
        <v>4</v>
      </c>
      <c r="T57" s="33">
        <f t="shared" si="12"/>
        <v>74898</v>
      </c>
      <c r="U57" s="34">
        <v>167959</v>
      </c>
      <c r="V57" s="34">
        <v>965</v>
      </c>
      <c r="W57" s="31">
        <v>1232</v>
      </c>
      <c r="X57" s="33">
        <f t="shared" si="1"/>
        <v>243822</v>
      </c>
    </row>
    <row r="58" spans="1:24" s="22" customFormat="1" ht="7.5" customHeight="1" x14ac:dyDescent="0.15">
      <c r="A58" s="49"/>
      <c r="B58" s="151"/>
      <c r="C58" s="131"/>
      <c r="D58" s="111"/>
      <c r="E58" s="93" t="s">
        <v>10</v>
      </c>
      <c r="F58" s="47">
        <f>SUM(F56:F57)</f>
        <v>56260</v>
      </c>
      <c r="G58" s="32">
        <f>SUM(G56:G57)</f>
        <v>11</v>
      </c>
      <c r="H58" s="33">
        <f t="shared" si="25"/>
        <v>56271</v>
      </c>
      <c r="I58" s="47">
        <f>SUM(I56:I57)</f>
        <v>207517</v>
      </c>
      <c r="J58" s="47">
        <f>SUM(J56:J57)</f>
        <v>1579</v>
      </c>
      <c r="K58" s="47">
        <f>SUM(K56:K57)</f>
        <v>6155</v>
      </c>
      <c r="L58" s="33">
        <f t="shared" si="26"/>
        <v>265367</v>
      </c>
      <c r="M58" s="17"/>
      <c r="N58" s="116"/>
      <c r="O58" s="144" t="s">
        <v>125</v>
      </c>
      <c r="P58" s="124" t="s">
        <v>126</v>
      </c>
      <c r="Q58" s="123"/>
      <c r="R58" s="31">
        <v>64832</v>
      </c>
      <c r="S58" s="32">
        <v>3</v>
      </c>
      <c r="T58" s="33">
        <f t="shared" si="12"/>
        <v>64835</v>
      </c>
      <c r="U58" s="34">
        <v>141322</v>
      </c>
      <c r="V58" s="34">
        <v>1140</v>
      </c>
      <c r="W58" s="31">
        <v>1191</v>
      </c>
      <c r="X58" s="33">
        <f t="shared" si="1"/>
        <v>207297</v>
      </c>
    </row>
    <row r="59" spans="1:24" ht="7.5" customHeight="1" x14ac:dyDescent="0.15">
      <c r="A59" s="49"/>
      <c r="B59" s="151"/>
      <c r="C59" s="131"/>
      <c r="D59" s="133" t="s">
        <v>127</v>
      </c>
      <c r="E59" s="93" t="s">
        <v>128</v>
      </c>
      <c r="F59" s="31">
        <v>56569</v>
      </c>
      <c r="G59" s="32">
        <v>18</v>
      </c>
      <c r="H59" s="33">
        <f t="shared" si="25"/>
        <v>56587</v>
      </c>
      <c r="I59" s="34">
        <v>198467</v>
      </c>
      <c r="J59" s="34">
        <v>1236</v>
      </c>
      <c r="K59" s="31">
        <v>5622</v>
      </c>
      <c r="L59" s="33">
        <f t="shared" si="26"/>
        <v>256290</v>
      </c>
      <c r="M59" s="17"/>
      <c r="N59" s="116"/>
      <c r="O59" s="131"/>
      <c r="P59" s="124" t="s">
        <v>129</v>
      </c>
      <c r="Q59" s="123"/>
      <c r="R59" s="38">
        <v>24116</v>
      </c>
      <c r="S59" s="39">
        <v>0</v>
      </c>
      <c r="T59" s="33">
        <f>SUM(R59:S59)</f>
        <v>24116</v>
      </c>
      <c r="U59" s="40">
        <v>61071</v>
      </c>
      <c r="V59" s="40">
        <v>427</v>
      </c>
      <c r="W59" s="38">
        <v>389</v>
      </c>
      <c r="X59" s="46">
        <f>SUM(T59:V59)</f>
        <v>85614</v>
      </c>
    </row>
    <row r="60" spans="1:24" ht="7.5" customHeight="1" x14ac:dyDescent="0.15">
      <c r="A60" s="49"/>
      <c r="B60" s="151"/>
      <c r="C60" s="131"/>
      <c r="D60" s="133"/>
      <c r="E60" s="93" t="s">
        <v>130</v>
      </c>
      <c r="F60" s="31">
        <v>25727</v>
      </c>
      <c r="G60" s="32">
        <v>6</v>
      </c>
      <c r="H60" s="33">
        <f t="shared" si="25"/>
        <v>25733</v>
      </c>
      <c r="I60" s="34">
        <v>101460</v>
      </c>
      <c r="J60" s="34">
        <v>456</v>
      </c>
      <c r="K60" s="31">
        <v>1744</v>
      </c>
      <c r="L60" s="33">
        <f t="shared" si="26"/>
        <v>127649</v>
      </c>
      <c r="M60" s="17"/>
      <c r="N60" s="116"/>
      <c r="O60" s="132"/>
      <c r="P60" s="124" t="s">
        <v>10</v>
      </c>
      <c r="Q60" s="123"/>
      <c r="R60" s="38">
        <f>SUM(R58:R59)</f>
        <v>88948</v>
      </c>
      <c r="S60" s="39">
        <f>SUM(S58:S59)</f>
        <v>3</v>
      </c>
      <c r="T60" s="33">
        <f>SUM(R60:S60)</f>
        <v>88951</v>
      </c>
      <c r="U60" s="40">
        <f t="shared" ref="U60:W60" si="29">SUM(U58:U59)</f>
        <v>202393</v>
      </c>
      <c r="V60" s="40">
        <f t="shared" si="29"/>
        <v>1567</v>
      </c>
      <c r="W60" s="38">
        <f t="shared" si="29"/>
        <v>1580</v>
      </c>
      <c r="X60" s="46">
        <f>SUM(T60:V60)</f>
        <v>292911</v>
      </c>
    </row>
    <row r="61" spans="1:24" ht="7.5" customHeight="1" x14ac:dyDescent="0.15">
      <c r="A61" s="49"/>
      <c r="B61" s="151"/>
      <c r="C61" s="131"/>
      <c r="D61" s="133"/>
      <c r="E61" s="93" t="s">
        <v>10</v>
      </c>
      <c r="F61" s="47">
        <f>SUM(F59:F60)</f>
        <v>82296</v>
      </c>
      <c r="G61" s="32">
        <f>SUM(G59:G60)</f>
        <v>24</v>
      </c>
      <c r="H61" s="33">
        <f t="shared" si="25"/>
        <v>82320</v>
      </c>
      <c r="I61" s="31">
        <f>SUM(I59:I60)</f>
        <v>299927</v>
      </c>
      <c r="J61" s="31">
        <f>SUM(J59:J60)</f>
        <v>1692</v>
      </c>
      <c r="K61" s="31">
        <f>SUM(K59:K60)</f>
        <v>7366</v>
      </c>
      <c r="L61" s="33">
        <f t="shared" si="26"/>
        <v>383939</v>
      </c>
      <c r="M61" s="17"/>
      <c r="N61" s="116"/>
      <c r="O61" s="130" t="s">
        <v>131</v>
      </c>
      <c r="P61" s="124" t="s">
        <v>132</v>
      </c>
      <c r="Q61" s="123"/>
      <c r="R61" s="38">
        <v>138317</v>
      </c>
      <c r="S61" s="39">
        <v>33</v>
      </c>
      <c r="T61" s="33">
        <f>SUM(R61:S61)</f>
        <v>138350</v>
      </c>
      <c r="U61" s="40">
        <v>346840</v>
      </c>
      <c r="V61" s="40">
        <v>2416</v>
      </c>
      <c r="W61" s="38">
        <v>3655</v>
      </c>
      <c r="X61" s="46">
        <f>SUM(T61:V61)</f>
        <v>487606</v>
      </c>
    </row>
    <row r="62" spans="1:24" ht="7.5" customHeight="1" x14ac:dyDescent="0.15">
      <c r="A62" s="49"/>
      <c r="B62" s="151"/>
      <c r="C62" s="132"/>
      <c r="D62" s="125" t="s">
        <v>133</v>
      </c>
      <c r="E62" s="126"/>
      <c r="F62" s="31">
        <v>100449</v>
      </c>
      <c r="G62" s="32">
        <v>16</v>
      </c>
      <c r="H62" s="33">
        <f t="shared" si="25"/>
        <v>100465</v>
      </c>
      <c r="I62" s="34">
        <v>311640</v>
      </c>
      <c r="J62" s="34">
        <v>1594</v>
      </c>
      <c r="K62" s="31">
        <v>2919</v>
      </c>
      <c r="L62" s="33">
        <f t="shared" si="26"/>
        <v>413699</v>
      </c>
      <c r="M62" s="17"/>
      <c r="N62" s="116"/>
      <c r="O62" s="131"/>
      <c r="P62" s="124" t="s">
        <v>134</v>
      </c>
      <c r="Q62" s="123"/>
      <c r="R62" s="38">
        <v>57658</v>
      </c>
      <c r="S62" s="39">
        <v>12</v>
      </c>
      <c r="T62" s="33">
        <f>SUM(R62:S62)</f>
        <v>57670</v>
      </c>
      <c r="U62" s="40">
        <v>189685</v>
      </c>
      <c r="V62" s="40">
        <v>913</v>
      </c>
      <c r="W62" s="38">
        <v>1386</v>
      </c>
      <c r="X62" s="46">
        <f>SUM(T62:V62)</f>
        <v>248268</v>
      </c>
    </row>
    <row r="63" spans="1:24" ht="7.5" customHeight="1" x14ac:dyDescent="0.15">
      <c r="A63" s="49"/>
      <c r="B63" s="151"/>
      <c r="C63" s="130" t="s">
        <v>135</v>
      </c>
      <c r="D63" s="136" t="s">
        <v>136</v>
      </c>
      <c r="E63" s="92" t="s">
        <v>137</v>
      </c>
      <c r="F63" s="31">
        <v>97961</v>
      </c>
      <c r="G63" s="32">
        <v>15</v>
      </c>
      <c r="H63" s="33">
        <f t="shared" si="25"/>
        <v>97976</v>
      </c>
      <c r="I63" s="34">
        <v>279010</v>
      </c>
      <c r="J63" s="34">
        <v>1640</v>
      </c>
      <c r="K63" s="31">
        <v>5429</v>
      </c>
      <c r="L63" s="33">
        <f t="shared" si="26"/>
        <v>378626</v>
      </c>
      <c r="M63" s="17"/>
      <c r="N63" s="116"/>
      <c r="O63" s="132"/>
      <c r="P63" s="124" t="s">
        <v>10</v>
      </c>
      <c r="Q63" s="123"/>
      <c r="R63" s="31">
        <f>SUM(R61:R62)</f>
        <v>195975</v>
      </c>
      <c r="S63" s="32">
        <f>SUM(S61:S62)</f>
        <v>45</v>
      </c>
      <c r="T63" s="33">
        <f t="shared" si="12"/>
        <v>196020</v>
      </c>
      <c r="U63" s="34">
        <f t="shared" ref="U63:W63" si="30">SUM(U61:U62)</f>
        <v>536525</v>
      </c>
      <c r="V63" s="34">
        <f t="shared" si="30"/>
        <v>3329</v>
      </c>
      <c r="W63" s="31">
        <f t="shared" si="30"/>
        <v>5041</v>
      </c>
      <c r="X63" s="33">
        <f t="shared" si="1"/>
        <v>735874</v>
      </c>
    </row>
    <row r="64" spans="1:24" ht="7.5" customHeight="1" x14ac:dyDescent="0.15">
      <c r="A64" s="49"/>
      <c r="B64" s="151"/>
      <c r="C64" s="131"/>
      <c r="D64" s="137"/>
      <c r="E64" s="92" t="s">
        <v>138</v>
      </c>
      <c r="F64" s="31">
        <v>32687</v>
      </c>
      <c r="G64" s="32">
        <v>1</v>
      </c>
      <c r="H64" s="33">
        <f t="shared" si="25"/>
        <v>32688</v>
      </c>
      <c r="I64" s="34">
        <v>70340</v>
      </c>
      <c r="J64" s="34">
        <v>389</v>
      </c>
      <c r="K64" s="31">
        <v>1135</v>
      </c>
      <c r="L64" s="33">
        <f t="shared" si="26"/>
        <v>103417</v>
      </c>
      <c r="M64" s="17"/>
      <c r="N64" s="116"/>
      <c r="O64" s="130" t="s">
        <v>139</v>
      </c>
      <c r="P64" s="124" t="s">
        <v>123</v>
      </c>
      <c r="Q64" s="123"/>
      <c r="R64" s="31">
        <v>126856</v>
      </c>
      <c r="S64" s="32">
        <v>21</v>
      </c>
      <c r="T64" s="33">
        <f t="shared" si="12"/>
        <v>126877</v>
      </c>
      <c r="U64" s="34">
        <v>404526</v>
      </c>
      <c r="V64" s="34">
        <v>2404</v>
      </c>
      <c r="W64" s="31">
        <v>6125</v>
      </c>
      <c r="X64" s="46">
        <f t="shared" si="1"/>
        <v>533807</v>
      </c>
    </row>
    <row r="65" spans="1:24" ht="7.5" customHeight="1" x14ac:dyDescent="0.15">
      <c r="A65" s="49"/>
      <c r="B65" s="151"/>
      <c r="C65" s="131"/>
      <c r="D65" s="137"/>
      <c r="E65" s="93" t="s">
        <v>10</v>
      </c>
      <c r="F65" s="47">
        <f>SUM(F63:F64)</f>
        <v>130648</v>
      </c>
      <c r="G65" s="32">
        <f>SUM(G63:G64)</f>
        <v>16</v>
      </c>
      <c r="H65" s="33">
        <f t="shared" si="25"/>
        <v>130664</v>
      </c>
      <c r="I65" s="31">
        <f>SUM(I63:I64)</f>
        <v>349350</v>
      </c>
      <c r="J65" s="31">
        <f>SUM(J63:J64)</f>
        <v>2029</v>
      </c>
      <c r="K65" s="31">
        <f>SUM(K63:K64)</f>
        <v>6564</v>
      </c>
      <c r="L65" s="33">
        <f t="shared" si="26"/>
        <v>482043</v>
      </c>
      <c r="M65" s="17"/>
      <c r="N65" s="116"/>
      <c r="O65" s="132"/>
      <c r="P65" s="124" t="s">
        <v>140</v>
      </c>
      <c r="Q65" s="123"/>
      <c r="R65" s="31">
        <v>76154</v>
      </c>
      <c r="S65" s="32">
        <v>13</v>
      </c>
      <c r="T65" s="33">
        <f t="shared" si="12"/>
        <v>76167</v>
      </c>
      <c r="U65" s="34">
        <v>229192</v>
      </c>
      <c r="V65" s="34">
        <v>1223</v>
      </c>
      <c r="W65" s="31">
        <v>1890</v>
      </c>
      <c r="X65" s="33">
        <f t="shared" si="1"/>
        <v>306582</v>
      </c>
    </row>
    <row r="66" spans="1:24" ht="7.5" customHeight="1" x14ac:dyDescent="0.15">
      <c r="A66" s="49"/>
      <c r="B66" s="151"/>
      <c r="C66" s="131"/>
      <c r="D66" s="136" t="s">
        <v>141</v>
      </c>
      <c r="E66" s="93" t="s">
        <v>142</v>
      </c>
      <c r="F66" s="31">
        <v>24102</v>
      </c>
      <c r="G66" s="32">
        <v>2</v>
      </c>
      <c r="H66" s="33">
        <f t="shared" ref="H66:H72" si="31">SUM(F66:G66)</f>
        <v>24104</v>
      </c>
      <c r="I66" s="34">
        <v>86923</v>
      </c>
      <c r="J66" s="34">
        <v>532</v>
      </c>
      <c r="K66" s="31">
        <v>2284</v>
      </c>
      <c r="L66" s="33">
        <f t="shared" ref="L66:L72" si="32">SUM(H66:J66)</f>
        <v>111559</v>
      </c>
      <c r="M66" s="17"/>
      <c r="N66" s="116"/>
      <c r="O66" s="130" t="s">
        <v>143</v>
      </c>
      <c r="P66" s="124" t="s">
        <v>144</v>
      </c>
      <c r="Q66" s="123"/>
      <c r="R66" s="31">
        <v>107820</v>
      </c>
      <c r="S66" s="32">
        <v>12</v>
      </c>
      <c r="T66" s="33">
        <f t="shared" si="12"/>
        <v>107832</v>
      </c>
      <c r="U66" s="34">
        <v>300773</v>
      </c>
      <c r="V66" s="34">
        <v>1643</v>
      </c>
      <c r="W66" s="31">
        <v>2103</v>
      </c>
      <c r="X66" s="33">
        <f t="shared" si="1"/>
        <v>410248</v>
      </c>
    </row>
    <row r="67" spans="1:24" ht="7.5" customHeight="1" x14ac:dyDescent="0.15">
      <c r="A67" s="49"/>
      <c r="B67" s="151"/>
      <c r="C67" s="131"/>
      <c r="D67" s="142"/>
      <c r="E67" s="93" t="s">
        <v>145</v>
      </c>
      <c r="F67" s="31">
        <v>10216</v>
      </c>
      <c r="G67" s="32">
        <v>1</v>
      </c>
      <c r="H67" s="33">
        <f t="shared" si="31"/>
        <v>10217</v>
      </c>
      <c r="I67" s="34">
        <v>26382</v>
      </c>
      <c r="J67" s="34">
        <v>241</v>
      </c>
      <c r="K67" s="31">
        <v>1726</v>
      </c>
      <c r="L67" s="33">
        <f t="shared" si="32"/>
        <v>36840</v>
      </c>
      <c r="M67" s="17"/>
      <c r="N67" s="116"/>
      <c r="O67" s="131"/>
      <c r="P67" s="124" t="s">
        <v>146</v>
      </c>
      <c r="Q67" s="123"/>
      <c r="R67" s="38">
        <v>20471</v>
      </c>
      <c r="S67" s="39">
        <v>0</v>
      </c>
      <c r="T67" s="33">
        <f t="shared" si="12"/>
        <v>20471</v>
      </c>
      <c r="U67" s="40">
        <v>66829</v>
      </c>
      <c r="V67" s="40">
        <v>371</v>
      </c>
      <c r="W67" s="38">
        <v>577</v>
      </c>
      <c r="X67" s="33">
        <f t="shared" si="1"/>
        <v>87671</v>
      </c>
    </row>
    <row r="68" spans="1:24" ht="7.5" customHeight="1" x14ac:dyDescent="0.15">
      <c r="A68" s="49"/>
      <c r="B68" s="151"/>
      <c r="C68" s="131"/>
      <c r="D68" s="142"/>
      <c r="E68" s="93" t="s">
        <v>147</v>
      </c>
      <c r="F68" s="31">
        <v>15160</v>
      </c>
      <c r="G68" s="32">
        <v>0</v>
      </c>
      <c r="H68" s="33">
        <f t="shared" si="31"/>
        <v>15160</v>
      </c>
      <c r="I68" s="34">
        <v>51326</v>
      </c>
      <c r="J68" s="34">
        <v>472</v>
      </c>
      <c r="K68" s="31">
        <v>2203</v>
      </c>
      <c r="L68" s="33">
        <f t="shared" si="32"/>
        <v>66958</v>
      </c>
      <c r="M68" s="17"/>
      <c r="N68" s="116"/>
      <c r="O68" s="132"/>
      <c r="P68" s="124" t="s">
        <v>10</v>
      </c>
      <c r="Q68" s="123"/>
      <c r="R68" s="31">
        <f>SUM(R66:R67)</f>
        <v>128291</v>
      </c>
      <c r="S68" s="32">
        <f>SUM(S66:S67)</f>
        <v>12</v>
      </c>
      <c r="T68" s="33">
        <f t="shared" si="12"/>
        <v>128303</v>
      </c>
      <c r="U68" s="34">
        <f>SUM(U66:U67)</f>
        <v>367602</v>
      </c>
      <c r="V68" s="34">
        <f>SUM(V66:V67)</f>
        <v>2014</v>
      </c>
      <c r="W68" s="31">
        <f>SUM(W66:W67)</f>
        <v>2680</v>
      </c>
      <c r="X68" s="33">
        <f t="shared" si="1"/>
        <v>497919</v>
      </c>
    </row>
    <row r="69" spans="1:24" ht="7.5" customHeight="1" x14ac:dyDescent="0.15">
      <c r="A69" s="49"/>
      <c r="B69" s="151"/>
      <c r="C69" s="131"/>
      <c r="D69" s="143"/>
      <c r="E69" s="93" t="s">
        <v>10</v>
      </c>
      <c r="F69" s="47">
        <f>SUM(F66:F68)</f>
        <v>49478</v>
      </c>
      <c r="G69" s="32">
        <f>SUM(G66:G68)</f>
        <v>3</v>
      </c>
      <c r="H69" s="33">
        <f t="shared" si="31"/>
        <v>49481</v>
      </c>
      <c r="I69" s="31">
        <f t="shared" ref="I69:K69" si="33">SUM(I66:I68)</f>
        <v>164631</v>
      </c>
      <c r="J69" s="31">
        <f t="shared" si="33"/>
        <v>1245</v>
      </c>
      <c r="K69" s="31">
        <f t="shared" si="33"/>
        <v>6213</v>
      </c>
      <c r="L69" s="33">
        <f t="shared" si="32"/>
        <v>215357</v>
      </c>
      <c r="M69" s="17"/>
      <c r="N69" s="117"/>
      <c r="O69" s="112" t="s">
        <v>37</v>
      </c>
      <c r="P69" s="113"/>
      <c r="Q69" s="114"/>
      <c r="R69" s="41">
        <f>SUM(R57,R63:R65,R68,R60)</f>
        <v>691118</v>
      </c>
      <c r="S69" s="42">
        <f>SUM(S57,S63:S65,S68,S60)</f>
        <v>98</v>
      </c>
      <c r="T69" s="43">
        <f t="shared" si="12"/>
        <v>691216</v>
      </c>
      <c r="U69" s="41">
        <f t="shared" ref="U69:W69" si="34">SUM(U57,U63:U65,U68,U60)</f>
        <v>1908197</v>
      </c>
      <c r="V69" s="41">
        <f t="shared" si="34"/>
        <v>11502</v>
      </c>
      <c r="W69" s="41">
        <f t="shared" si="34"/>
        <v>18548</v>
      </c>
      <c r="X69" s="43">
        <f t="shared" si="1"/>
        <v>2610915</v>
      </c>
    </row>
    <row r="70" spans="1:24" ht="7.5" customHeight="1" x14ac:dyDescent="0.15">
      <c r="A70" s="49"/>
      <c r="B70" s="151"/>
      <c r="C70" s="131"/>
      <c r="D70" s="109" t="s">
        <v>148</v>
      </c>
      <c r="E70" s="93" t="s">
        <v>247</v>
      </c>
      <c r="F70" s="31">
        <v>77522</v>
      </c>
      <c r="G70" s="32">
        <v>7</v>
      </c>
      <c r="H70" s="33">
        <f t="shared" si="31"/>
        <v>77529</v>
      </c>
      <c r="I70" s="34">
        <v>178139</v>
      </c>
      <c r="J70" s="34">
        <v>1004</v>
      </c>
      <c r="K70" s="31">
        <v>1474</v>
      </c>
      <c r="L70" s="33">
        <f t="shared" si="32"/>
        <v>256672</v>
      </c>
      <c r="M70" s="17"/>
      <c r="N70" s="115" t="s">
        <v>150</v>
      </c>
      <c r="O70" s="118" t="s">
        <v>151</v>
      </c>
      <c r="P70" s="119"/>
      <c r="Q70" s="120"/>
      <c r="R70" s="38">
        <v>90214</v>
      </c>
      <c r="S70" s="39">
        <v>12</v>
      </c>
      <c r="T70" s="46">
        <f t="shared" si="12"/>
        <v>90226</v>
      </c>
      <c r="U70" s="40">
        <v>211800</v>
      </c>
      <c r="V70" s="40">
        <v>1137</v>
      </c>
      <c r="W70" s="38">
        <v>1926</v>
      </c>
      <c r="X70" s="46">
        <f t="shared" si="1"/>
        <v>303163</v>
      </c>
    </row>
    <row r="71" spans="1:24" ht="7.5" customHeight="1" x14ac:dyDescent="0.15">
      <c r="A71" s="49"/>
      <c r="B71" s="151"/>
      <c r="C71" s="131"/>
      <c r="D71" s="110"/>
      <c r="E71" s="93" t="s">
        <v>152</v>
      </c>
      <c r="F71" s="31">
        <v>20202</v>
      </c>
      <c r="G71" s="32">
        <v>0</v>
      </c>
      <c r="H71" s="33">
        <f t="shared" si="31"/>
        <v>20202</v>
      </c>
      <c r="I71" s="34">
        <v>58851</v>
      </c>
      <c r="J71" s="34">
        <v>325</v>
      </c>
      <c r="K71" s="31">
        <v>753</v>
      </c>
      <c r="L71" s="33">
        <f t="shared" si="32"/>
        <v>79378</v>
      </c>
      <c r="M71" s="11"/>
      <c r="N71" s="116"/>
      <c r="O71" s="144" t="s">
        <v>153</v>
      </c>
      <c r="P71" s="124" t="s">
        <v>154</v>
      </c>
      <c r="Q71" s="123"/>
      <c r="R71" s="31">
        <v>70811</v>
      </c>
      <c r="S71" s="32">
        <v>16</v>
      </c>
      <c r="T71" s="33">
        <f t="shared" si="12"/>
        <v>70827</v>
      </c>
      <c r="U71" s="34">
        <v>174325</v>
      </c>
      <c r="V71" s="34">
        <v>1106</v>
      </c>
      <c r="W71" s="31">
        <v>1460</v>
      </c>
      <c r="X71" s="33">
        <f t="shared" si="1"/>
        <v>246258</v>
      </c>
    </row>
    <row r="72" spans="1:24" ht="7.5" customHeight="1" x14ac:dyDescent="0.15">
      <c r="A72" s="49"/>
      <c r="B72" s="151"/>
      <c r="C72" s="131"/>
      <c r="D72" s="111"/>
      <c r="E72" s="93" t="s">
        <v>10</v>
      </c>
      <c r="F72" s="47">
        <f>SUM(F70:F71)</f>
        <v>97724</v>
      </c>
      <c r="G72" s="32">
        <f>SUM(G70:G71)</f>
        <v>7</v>
      </c>
      <c r="H72" s="33">
        <f t="shared" si="31"/>
        <v>97731</v>
      </c>
      <c r="I72" s="31">
        <f>SUM(I70:I71)</f>
        <v>236990</v>
      </c>
      <c r="J72" s="31">
        <f>SUM(J70:J71)</f>
        <v>1329</v>
      </c>
      <c r="K72" s="31">
        <f>SUM(K70:K71)</f>
        <v>2227</v>
      </c>
      <c r="L72" s="33">
        <f t="shared" si="32"/>
        <v>336050</v>
      </c>
      <c r="M72" s="11"/>
      <c r="N72" s="116"/>
      <c r="O72" s="131"/>
      <c r="P72" s="124" t="s">
        <v>155</v>
      </c>
      <c r="Q72" s="123"/>
      <c r="R72" s="38">
        <v>29689</v>
      </c>
      <c r="S72" s="39">
        <v>9</v>
      </c>
      <c r="T72" s="33">
        <f t="shared" si="12"/>
        <v>29698</v>
      </c>
      <c r="U72" s="40">
        <v>106608</v>
      </c>
      <c r="V72" s="40">
        <v>697</v>
      </c>
      <c r="W72" s="38">
        <v>1359</v>
      </c>
      <c r="X72" s="46">
        <f t="shared" ref="X72:X73" si="35">SUM(T72:V72)</f>
        <v>137003</v>
      </c>
    </row>
    <row r="73" spans="1:24" ht="7.5" customHeight="1" x14ac:dyDescent="0.15">
      <c r="A73" s="49"/>
      <c r="B73" s="151"/>
      <c r="C73" s="131"/>
      <c r="D73" s="136" t="s">
        <v>156</v>
      </c>
      <c r="E73" s="93" t="s">
        <v>156</v>
      </c>
      <c r="F73" s="31">
        <v>14105</v>
      </c>
      <c r="G73" s="32">
        <v>3</v>
      </c>
      <c r="H73" s="33">
        <f t="shared" si="25"/>
        <v>14108</v>
      </c>
      <c r="I73" s="34">
        <v>53782</v>
      </c>
      <c r="J73" s="34">
        <v>334</v>
      </c>
      <c r="K73" s="31">
        <v>1047</v>
      </c>
      <c r="L73" s="33">
        <f t="shared" si="26"/>
        <v>68224</v>
      </c>
      <c r="M73" s="11"/>
      <c r="N73" s="116"/>
      <c r="O73" s="132"/>
      <c r="P73" s="124" t="s">
        <v>10</v>
      </c>
      <c r="Q73" s="123"/>
      <c r="R73" s="38">
        <f>SUM(R71:R72)</f>
        <v>100500</v>
      </c>
      <c r="S73" s="39">
        <f>SUM(S71:S72)</f>
        <v>25</v>
      </c>
      <c r="T73" s="33">
        <f t="shared" si="12"/>
        <v>100525</v>
      </c>
      <c r="U73" s="40">
        <f t="shared" ref="U73:W73" si="36">SUM(U71:U72)</f>
        <v>280933</v>
      </c>
      <c r="V73" s="40">
        <f t="shared" si="36"/>
        <v>1803</v>
      </c>
      <c r="W73" s="38">
        <f t="shared" si="36"/>
        <v>2819</v>
      </c>
      <c r="X73" s="46">
        <f t="shared" si="35"/>
        <v>383261</v>
      </c>
    </row>
    <row r="74" spans="1:24" ht="7.5" customHeight="1" x14ac:dyDescent="0.15">
      <c r="A74" s="49"/>
      <c r="B74" s="151"/>
      <c r="C74" s="131"/>
      <c r="D74" s="142"/>
      <c r="E74" s="93" t="s">
        <v>157</v>
      </c>
      <c r="F74" s="31">
        <v>17724</v>
      </c>
      <c r="G74" s="32">
        <v>1</v>
      </c>
      <c r="H74" s="33">
        <f t="shared" si="25"/>
        <v>17725</v>
      </c>
      <c r="I74" s="34">
        <v>65255</v>
      </c>
      <c r="J74" s="34">
        <v>453</v>
      </c>
      <c r="K74" s="31">
        <v>1878</v>
      </c>
      <c r="L74" s="33">
        <f t="shared" si="26"/>
        <v>83433</v>
      </c>
      <c r="M74" s="11"/>
      <c r="N74" s="116"/>
      <c r="O74" s="121" t="s">
        <v>158</v>
      </c>
      <c r="P74" s="122"/>
      <c r="Q74" s="123"/>
      <c r="R74" s="31">
        <v>150761</v>
      </c>
      <c r="S74" s="32">
        <v>28</v>
      </c>
      <c r="T74" s="33">
        <f t="shared" si="12"/>
        <v>150789</v>
      </c>
      <c r="U74" s="34">
        <v>370469</v>
      </c>
      <c r="V74" s="34">
        <v>2687</v>
      </c>
      <c r="W74" s="31">
        <v>3587</v>
      </c>
      <c r="X74" s="33">
        <f t="shared" si="1"/>
        <v>523945</v>
      </c>
    </row>
    <row r="75" spans="1:24" ht="7.5" customHeight="1" x14ac:dyDescent="0.15">
      <c r="A75" s="49"/>
      <c r="B75" s="151"/>
      <c r="C75" s="131"/>
      <c r="D75" s="142"/>
      <c r="E75" s="93" t="s">
        <v>159</v>
      </c>
      <c r="F75" s="52">
        <v>12985</v>
      </c>
      <c r="G75" s="53">
        <v>3</v>
      </c>
      <c r="H75" s="33">
        <f t="shared" si="25"/>
        <v>12988</v>
      </c>
      <c r="I75" s="55">
        <v>42685</v>
      </c>
      <c r="J75" s="55">
        <v>422</v>
      </c>
      <c r="K75" s="52">
        <v>1980</v>
      </c>
      <c r="L75" s="33">
        <f t="shared" si="26"/>
        <v>56095</v>
      </c>
      <c r="M75" s="11"/>
      <c r="N75" s="116"/>
      <c r="O75" s="121" t="s">
        <v>160</v>
      </c>
      <c r="P75" s="122"/>
      <c r="Q75" s="123"/>
      <c r="R75" s="31">
        <v>97764</v>
      </c>
      <c r="S75" s="32">
        <v>23</v>
      </c>
      <c r="T75" s="33">
        <f t="shared" si="12"/>
        <v>97787</v>
      </c>
      <c r="U75" s="34">
        <v>204795</v>
      </c>
      <c r="V75" s="34">
        <v>1226</v>
      </c>
      <c r="W75" s="31">
        <v>1758</v>
      </c>
      <c r="X75" s="33">
        <f t="shared" si="1"/>
        <v>303808</v>
      </c>
    </row>
    <row r="76" spans="1:24" ht="7.5" customHeight="1" x14ac:dyDescent="0.15">
      <c r="A76" s="49"/>
      <c r="B76" s="151"/>
      <c r="C76" s="132"/>
      <c r="D76" s="143"/>
      <c r="E76" s="93" t="s">
        <v>10</v>
      </c>
      <c r="F76" s="47">
        <f>SUM(F73:F75)</f>
        <v>44814</v>
      </c>
      <c r="G76" s="32">
        <f>SUM(G73:G75)</f>
        <v>7</v>
      </c>
      <c r="H76" s="33">
        <f t="shared" si="25"/>
        <v>44821</v>
      </c>
      <c r="I76" s="31">
        <f t="shared" ref="I76:K76" si="37">SUM(I73:I75)</f>
        <v>161722</v>
      </c>
      <c r="J76" s="31">
        <f t="shared" si="37"/>
        <v>1209</v>
      </c>
      <c r="K76" s="31">
        <f t="shared" si="37"/>
        <v>4905</v>
      </c>
      <c r="L76" s="33">
        <f t="shared" si="26"/>
        <v>207752</v>
      </c>
      <c r="M76" s="11"/>
      <c r="N76" s="117"/>
      <c r="O76" s="112" t="s">
        <v>37</v>
      </c>
      <c r="P76" s="113"/>
      <c r="Q76" s="114"/>
      <c r="R76" s="41">
        <f>SUM(R73:R75,R70)</f>
        <v>439239</v>
      </c>
      <c r="S76" s="44">
        <f>SUM(S73:S75,S70)</f>
        <v>88</v>
      </c>
      <c r="T76" s="43">
        <f t="shared" si="12"/>
        <v>439327</v>
      </c>
      <c r="U76" s="45">
        <f t="shared" ref="U76:W76" si="38">SUM(U73:U75,U70)</f>
        <v>1067997</v>
      </c>
      <c r="V76" s="45">
        <f t="shared" si="38"/>
        <v>6853</v>
      </c>
      <c r="W76" s="41">
        <f t="shared" si="38"/>
        <v>10090</v>
      </c>
      <c r="X76" s="43">
        <f t="shared" si="1"/>
        <v>1514177</v>
      </c>
    </row>
    <row r="77" spans="1:24" ht="7.5" customHeight="1" x14ac:dyDescent="0.15">
      <c r="A77" s="49"/>
      <c r="B77" s="151"/>
      <c r="C77" s="130" t="s">
        <v>161</v>
      </c>
      <c r="D77" s="133" t="s">
        <v>162</v>
      </c>
      <c r="E77" s="93" t="s">
        <v>163</v>
      </c>
      <c r="F77" s="52">
        <v>41862</v>
      </c>
      <c r="G77" s="53">
        <v>15</v>
      </c>
      <c r="H77" s="54">
        <f>SUM(F77:G77)</f>
        <v>41877</v>
      </c>
      <c r="I77" s="55">
        <v>41030</v>
      </c>
      <c r="J77" s="55">
        <v>1495</v>
      </c>
      <c r="K77" s="52">
        <v>7220</v>
      </c>
      <c r="L77" s="54">
        <f>SUM(H77:J77)</f>
        <v>84402</v>
      </c>
      <c r="M77" s="11"/>
      <c r="N77" s="115" t="s">
        <v>164</v>
      </c>
      <c r="O77" s="134" t="s">
        <v>165</v>
      </c>
      <c r="P77" s="135" t="s">
        <v>166</v>
      </c>
      <c r="Q77" s="120"/>
      <c r="R77" s="18">
        <v>106697</v>
      </c>
      <c r="S77" s="19">
        <v>7</v>
      </c>
      <c r="T77" s="20">
        <f t="shared" si="12"/>
        <v>106704</v>
      </c>
      <c r="U77" s="21">
        <v>388801</v>
      </c>
      <c r="V77" s="21">
        <v>2441</v>
      </c>
      <c r="W77" s="18">
        <v>8835</v>
      </c>
      <c r="X77" s="20">
        <f t="shared" si="1"/>
        <v>497946</v>
      </c>
    </row>
    <row r="78" spans="1:24" ht="7.5" customHeight="1" x14ac:dyDescent="0.15">
      <c r="A78" s="49"/>
      <c r="B78" s="151"/>
      <c r="C78" s="131"/>
      <c r="D78" s="133"/>
      <c r="E78" s="93" t="s">
        <v>167</v>
      </c>
      <c r="F78" s="52">
        <v>12662</v>
      </c>
      <c r="G78" s="53">
        <v>4</v>
      </c>
      <c r="H78" s="54">
        <f>SUM(F78:G78)</f>
        <v>12666</v>
      </c>
      <c r="I78" s="55">
        <v>14926</v>
      </c>
      <c r="J78" s="55">
        <v>421</v>
      </c>
      <c r="K78" s="52">
        <v>1913</v>
      </c>
      <c r="L78" s="54">
        <f>SUM(H78:J78)</f>
        <v>28013</v>
      </c>
      <c r="M78" s="11"/>
      <c r="N78" s="116"/>
      <c r="O78" s="131"/>
      <c r="P78" s="124" t="s">
        <v>168</v>
      </c>
      <c r="Q78" s="123"/>
      <c r="R78" s="31">
        <v>80325</v>
      </c>
      <c r="S78" s="32">
        <v>8</v>
      </c>
      <c r="T78" s="33">
        <f t="shared" si="12"/>
        <v>80333</v>
      </c>
      <c r="U78" s="34">
        <v>287895</v>
      </c>
      <c r="V78" s="34">
        <v>1402</v>
      </c>
      <c r="W78" s="31">
        <v>2973</v>
      </c>
      <c r="X78" s="33">
        <f t="shared" ref="X78:X88" si="39">SUM(T78:V78)</f>
        <v>369630</v>
      </c>
    </row>
    <row r="79" spans="1:24" ht="7.5" customHeight="1" x14ac:dyDescent="0.15">
      <c r="A79" s="49"/>
      <c r="B79" s="151"/>
      <c r="C79" s="131"/>
      <c r="D79" s="133"/>
      <c r="E79" s="93" t="s">
        <v>10</v>
      </c>
      <c r="F79" s="47">
        <f>SUM(F77:F78)</f>
        <v>54524</v>
      </c>
      <c r="G79" s="32">
        <f>SUM(G77:G78)</f>
        <v>19</v>
      </c>
      <c r="H79" s="33">
        <f>SUM(F79:G79)</f>
        <v>54543</v>
      </c>
      <c r="I79" s="47">
        <f>SUM(I77:I78)</f>
        <v>55956</v>
      </c>
      <c r="J79" s="47">
        <f>SUM(J77:J78)</f>
        <v>1916</v>
      </c>
      <c r="K79" s="47">
        <f>SUM(K77:K78)</f>
        <v>9133</v>
      </c>
      <c r="L79" s="54">
        <f>SUM(H79:J79)</f>
        <v>112415</v>
      </c>
      <c r="M79" s="11"/>
      <c r="N79" s="116"/>
      <c r="O79" s="131"/>
      <c r="P79" s="124" t="s">
        <v>169</v>
      </c>
      <c r="Q79" s="123"/>
      <c r="R79" s="31">
        <v>92311</v>
      </c>
      <c r="S79" s="32">
        <v>6</v>
      </c>
      <c r="T79" s="33">
        <f t="shared" si="12"/>
        <v>92317</v>
      </c>
      <c r="U79" s="34">
        <v>251320</v>
      </c>
      <c r="V79" s="34">
        <v>1220</v>
      </c>
      <c r="W79" s="31">
        <v>1995</v>
      </c>
      <c r="X79" s="33">
        <f t="shared" si="39"/>
        <v>344857</v>
      </c>
    </row>
    <row r="80" spans="1:24" ht="7.5" customHeight="1" x14ac:dyDescent="0.15">
      <c r="A80" s="49"/>
      <c r="B80" s="151"/>
      <c r="C80" s="131"/>
      <c r="D80" s="136" t="s">
        <v>170</v>
      </c>
      <c r="E80" s="93" t="s">
        <v>170</v>
      </c>
      <c r="F80" s="31">
        <v>35451</v>
      </c>
      <c r="G80" s="32">
        <v>6</v>
      </c>
      <c r="H80" s="33">
        <f t="shared" si="25"/>
        <v>35457</v>
      </c>
      <c r="I80" s="34">
        <v>45044</v>
      </c>
      <c r="J80" s="34">
        <v>1110</v>
      </c>
      <c r="K80" s="31">
        <v>5595</v>
      </c>
      <c r="L80" s="33">
        <f t="shared" si="26"/>
        <v>81611</v>
      </c>
      <c r="M80" s="11"/>
      <c r="N80" s="116"/>
      <c r="O80" s="132"/>
      <c r="P80" s="124" t="s">
        <v>171</v>
      </c>
      <c r="Q80" s="123"/>
      <c r="R80" s="31">
        <v>43648</v>
      </c>
      <c r="S80" s="32">
        <v>4</v>
      </c>
      <c r="T80" s="33">
        <f t="shared" si="12"/>
        <v>43652</v>
      </c>
      <c r="U80" s="34">
        <v>127133</v>
      </c>
      <c r="V80" s="34">
        <v>519</v>
      </c>
      <c r="W80" s="31">
        <v>937</v>
      </c>
      <c r="X80" s="33">
        <f t="shared" si="39"/>
        <v>171304</v>
      </c>
    </row>
    <row r="81" spans="1:24" ht="7.5" customHeight="1" x14ac:dyDescent="0.15">
      <c r="A81" s="49"/>
      <c r="B81" s="151"/>
      <c r="C81" s="131"/>
      <c r="D81" s="142"/>
      <c r="E81" s="93" t="s">
        <v>172</v>
      </c>
      <c r="F81" s="52">
        <v>7581</v>
      </c>
      <c r="G81" s="53">
        <v>2</v>
      </c>
      <c r="H81" s="54">
        <f>SUM(F81:G81)</f>
        <v>7583</v>
      </c>
      <c r="I81" s="55">
        <v>9730</v>
      </c>
      <c r="J81" s="55">
        <v>253</v>
      </c>
      <c r="K81" s="52">
        <v>1127</v>
      </c>
      <c r="L81" s="54">
        <f>SUM(H81:J81)</f>
        <v>17566</v>
      </c>
      <c r="M81" s="11"/>
      <c r="N81" s="116"/>
      <c r="O81" s="121" t="s">
        <v>173</v>
      </c>
      <c r="P81" s="122"/>
      <c r="Q81" s="123"/>
      <c r="R81" s="31">
        <v>89881</v>
      </c>
      <c r="S81" s="32">
        <v>15</v>
      </c>
      <c r="T81" s="33">
        <f t="shared" si="12"/>
        <v>89896</v>
      </c>
      <c r="U81" s="34">
        <v>253026</v>
      </c>
      <c r="V81" s="34">
        <v>1373</v>
      </c>
      <c r="W81" s="31">
        <v>1541</v>
      </c>
      <c r="X81" s="33">
        <f t="shared" si="39"/>
        <v>344295</v>
      </c>
    </row>
    <row r="82" spans="1:24" ht="7.5" customHeight="1" x14ac:dyDescent="0.15">
      <c r="A82" s="49"/>
      <c r="B82" s="151"/>
      <c r="C82" s="131"/>
      <c r="D82" s="142"/>
      <c r="E82" s="93" t="s">
        <v>174</v>
      </c>
      <c r="F82" s="52">
        <v>10199</v>
      </c>
      <c r="G82" s="53">
        <v>3</v>
      </c>
      <c r="H82" s="54">
        <f>SUM(F82:G82)</f>
        <v>10202</v>
      </c>
      <c r="I82" s="55">
        <v>14049</v>
      </c>
      <c r="J82" s="55">
        <v>336</v>
      </c>
      <c r="K82" s="52">
        <v>1908</v>
      </c>
      <c r="L82" s="54">
        <f>SUM(H82:J82)</f>
        <v>24587</v>
      </c>
      <c r="M82" s="11"/>
      <c r="N82" s="116"/>
      <c r="O82" s="130" t="s">
        <v>175</v>
      </c>
      <c r="P82" s="124" t="s">
        <v>176</v>
      </c>
      <c r="Q82" s="123"/>
      <c r="R82" s="31">
        <v>83812</v>
      </c>
      <c r="S82" s="32">
        <v>8</v>
      </c>
      <c r="T82" s="33">
        <f t="shared" si="12"/>
        <v>83820</v>
      </c>
      <c r="U82" s="34">
        <v>240269</v>
      </c>
      <c r="V82" s="34">
        <v>1284</v>
      </c>
      <c r="W82" s="31">
        <v>2307</v>
      </c>
      <c r="X82" s="33">
        <f t="shared" si="39"/>
        <v>325373</v>
      </c>
    </row>
    <row r="83" spans="1:24" ht="7.5" customHeight="1" x14ac:dyDescent="0.15">
      <c r="A83" s="49"/>
      <c r="B83" s="151"/>
      <c r="C83" s="131"/>
      <c r="D83" s="143"/>
      <c r="E83" s="93" t="s">
        <v>10</v>
      </c>
      <c r="F83" s="47">
        <f>SUM(F80:F82)</f>
        <v>53231</v>
      </c>
      <c r="G83" s="32">
        <f>SUM(G80:G82)</f>
        <v>11</v>
      </c>
      <c r="H83" s="33">
        <f>SUM(F83:G83)</f>
        <v>53242</v>
      </c>
      <c r="I83" s="47">
        <f t="shared" ref="I83:K83" si="40">SUM(I80:I82)</f>
        <v>68823</v>
      </c>
      <c r="J83" s="47">
        <f t="shared" si="40"/>
        <v>1699</v>
      </c>
      <c r="K83" s="47">
        <f t="shared" si="40"/>
        <v>8630</v>
      </c>
      <c r="L83" s="54">
        <f>SUM(H83:J83)</f>
        <v>123764</v>
      </c>
      <c r="M83" s="11"/>
      <c r="N83" s="116"/>
      <c r="O83" s="131"/>
      <c r="P83" s="124" t="s">
        <v>177</v>
      </c>
      <c r="Q83" s="123"/>
      <c r="R83" s="31">
        <v>41892</v>
      </c>
      <c r="S83" s="32">
        <v>4</v>
      </c>
      <c r="T83" s="33">
        <f t="shared" si="12"/>
        <v>41896</v>
      </c>
      <c r="U83" s="34">
        <v>110195</v>
      </c>
      <c r="V83" s="34">
        <v>488</v>
      </c>
      <c r="W83" s="31">
        <v>840</v>
      </c>
      <c r="X83" s="33">
        <f t="shared" si="39"/>
        <v>152579</v>
      </c>
    </row>
    <row r="84" spans="1:24" ht="7.5" customHeight="1" x14ac:dyDescent="0.15">
      <c r="A84" s="49"/>
      <c r="B84" s="151"/>
      <c r="C84" s="131"/>
      <c r="D84" s="136" t="s">
        <v>178</v>
      </c>
      <c r="E84" s="92" t="s">
        <v>178</v>
      </c>
      <c r="F84" s="52">
        <v>47063</v>
      </c>
      <c r="G84" s="53">
        <v>9</v>
      </c>
      <c r="H84" s="54">
        <f>SUM(F84:G84)</f>
        <v>47072</v>
      </c>
      <c r="I84" s="55">
        <v>71532</v>
      </c>
      <c r="J84" s="55">
        <v>1670</v>
      </c>
      <c r="K84" s="52">
        <v>8650</v>
      </c>
      <c r="L84" s="54">
        <f>SUM(H84:J84)</f>
        <v>120274</v>
      </c>
      <c r="M84" s="11"/>
      <c r="N84" s="116"/>
      <c r="O84" s="132"/>
      <c r="P84" s="124" t="s">
        <v>179</v>
      </c>
      <c r="Q84" s="123"/>
      <c r="R84" s="31">
        <v>12551</v>
      </c>
      <c r="S84" s="32">
        <v>0</v>
      </c>
      <c r="T84" s="33">
        <f t="shared" si="12"/>
        <v>12551</v>
      </c>
      <c r="U84" s="34">
        <v>20867</v>
      </c>
      <c r="V84" s="34">
        <v>181</v>
      </c>
      <c r="W84" s="31">
        <v>137</v>
      </c>
      <c r="X84" s="33">
        <f t="shared" si="39"/>
        <v>33599</v>
      </c>
    </row>
    <row r="85" spans="1:24" ht="7.5" customHeight="1" x14ac:dyDescent="0.15">
      <c r="A85" s="49"/>
      <c r="B85" s="151"/>
      <c r="C85" s="131"/>
      <c r="D85" s="142"/>
      <c r="E85" s="93" t="s">
        <v>180</v>
      </c>
      <c r="F85" s="52">
        <v>7612</v>
      </c>
      <c r="G85" s="53">
        <v>0</v>
      </c>
      <c r="H85" s="54">
        <f>SUM(F85:G85)</f>
        <v>7612</v>
      </c>
      <c r="I85" s="55">
        <v>8044</v>
      </c>
      <c r="J85" s="55">
        <v>512</v>
      </c>
      <c r="K85" s="52">
        <v>1928</v>
      </c>
      <c r="L85" s="54">
        <f>SUM(H85:J85)</f>
        <v>16168</v>
      </c>
      <c r="M85" s="56"/>
      <c r="N85" s="116"/>
      <c r="O85" s="121" t="s">
        <v>181</v>
      </c>
      <c r="P85" s="122"/>
      <c r="Q85" s="123"/>
      <c r="R85" s="31">
        <v>185677</v>
      </c>
      <c r="S85" s="32">
        <v>13</v>
      </c>
      <c r="T85" s="33">
        <f t="shared" si="12"/>
        <v>185690</v>
      </c>
      <c r="U85" s="34">
        <v>485271</v>
      </c>
      <c r="V85" s="34">
        <v>3395</v>
      </c>
      <c r="W85" s="31">
        <v>4009</v>
      </c>
      <c r="X85" s="33">
        <f t="shared" si="39"/>
        <v>674356</v>
      </c>
    </row>
    <row r="86" spans="1:24" ht="7.5" customHeight="1" x14ac:dyDescent="0.15">
      <c r="A86" s="49"/>
      <c r="B86" s="151"/>
      <c r="C86" s="131"/>
      <c r="D86" s="142"/>
      <c r="E86" s="93" t="s">
        <v>182</v>
      </c>
      <c r="F86" s="31">
        <v>9658</v>
      </c>
      <c r="G86" s="32">
        <v>4</v>
      </c>
      <c r="H86" s="33">
        <f t="shared" si="25"/>
        <v>9662</v>
      </c>
      <c r="I86" s="34">
        <v>17946</v>
      </c>
      <c r="J86" s="34">
        <v>317</v>
      </c>
      <c r="K86" s="31">
        <v>1897</v>
      </c>
      <c r="L86" s="33">
        <f t="shared" si="26"/>
        <v>27925</v>
      </c>
      <c r="M86" s="56"/>
      <c r="N86" s="116"/>
      <c r="O86" s="121" t="s">
        <v>183</v>
      </c>
      <c r="P86" s="122"/>
      <c r="Q86" s="123"/>
      <c r="R86" s="31">
        <v>125041</v>
      </c>
      <c r="S86" s="32">
        <v>14</v>
      </c>
      <c r="T86" s="33">
        <f t="shared" si="12"/>
        <v>125055</v>
      </c>
      <c r="U86" s="57">
        <v>325038</v>
      </c>
      <c r="V86" s="57">
        <v>1790</v>
      </c>
      <c r="W86" s="31">
        <v>2483</v>
      </c>
      <c r="X86" s="33">
        <f t="shared" si="39"/>
        <v>451883</v>
      </c>
    </row>
    <row r="87" spans="1:24" ht="7.5" customHeight="1" x14ac:dyDescent="0.15">
      <c r="A87" s="58"/>
      <c r="B87" s="151"/>
      <c r="C87" s="131"/>
      <c r="D87" s="143"/>
      <c r="E87" s="93" t="s">
        <v>10</v>
      </c>
      <c r="F87" s="47">
        <f>SUM(F84:F86)</f>
        <v>64333</v>
      </c>
      <c r="G87" s="32">
        <f>SUM(G84:G86)</f>
        <v>13</v>
      </c>
      <c r="H87" s="33">
        <f t="shared" si="25"/>
        <v>64346</v>
      </c>
      <c r="I87" s="47">
        <f t="shared" ref="I87:K87" si="41">SUM(I84:I86)</f>
        <v>97522</v>
      </c>
      <c r="J87" s="47">
        <f t="shared" si="41"/>
        <v>2499</v>
      </c>
      <c r="K87" s="47">
        <f t="shared" si="41"/>
        <v>12475</v>
      </c>
      <c r="L87" s="33">
        <f t="shared" si="26"/>
        <v>164367</v>
      </c>
      <c r="M87" s="56"/>
      <c r="N87" s="116"/>
      <c r="O87" s="121" t="s">
        <v>184</v>
      </c>
      <c r="P87" s="122"/>
      <c r="Q87" s="123"/>
      <c r="R87" s="31">
        <v>145602</v>
      </c>
      <c r="S87" s="32">
        <v>7</v>
      </c>
      <c r="T87" s="33">
        <f t="shared" si="12"/>
        <v>145609</v>
      </c>
      <c r="U87" s="57">
        <v>328681</v>
      </c>
      <c r="V87" s="57">
        <v>1711</v>
      </c>
      <c r="W87" s="59">
        <v>2102</v>
      </c>
      <c r="X87" s="33">
        <f t="shared" si="39"/>
        <v>476001</v>
      </c>
    </row>
    <row r="88" spans="1:24" ht="7.5" customHeight="1" x14ac:dyDescent="0.15">
      <c r="A88" s="60"/>
      <c r="B88" s="151"/>
      <c r="C88" s="131"/>
      <c r="D88" s="125" t="s">
        <v>185</v>
      </c>
      <c r="E88" s="126"/>
      <c r="F88" s="31">
        <v>48326</v>
      </c>
      <c r="G88" s="32">
        <v>13</v>
      </c>
      <c r="H88" s="33">
        <f t="shared" si="25"/>
        <v>48339</v>
      </c>
      <c r="I88" s="34">
        <v>148212</v>
      </c>
      <c r="J88" s="34">
        <v>1110</v>
      </c>
      <c r="K88" s="31">
        <v>4085</v>
      </c>
      <c r="L88" s="33">
        <f t="shared" si="26"/>
        <v>197661</v>
      </c>
      <c r="M88" s="56"/>
      <c r="N88" s="116"/>
      <c r="O88" s="138" t="s">
        <v>186</v>
      </c>
      <c r="P88" s="124" t="s">
        <v>187</v>
      </c>
      <c r="Q88" s="123"/>
      <c r="R88" s="31">
        <v>196432</v>
      </c>
      <c r="S88" s="32">
        <v>12</v>
      </c>
      <c r="T88" s="33">
        <f t="shared" si="12"/>
        <v>196444</v>
      </c>
      <c r="U88" s="57">
        <v>442889</v>
      </c>
      <c r="V88" s="57">
        <v>2228</v>
      </c>
      <c r="W88" s="59">
        <v>3293</v>
      </c>
      <c r="X88" s="33">
        <f t="shared" si="39"/>
        <v>641561</v>
      </c>
    </row>
    <row r="89" spans="1:24" ht="7.5" customHeight="1" x14ac:dyDescent="0.15">
      <c r="A89" s="60"/>
      <c r="B89" s="151"/>
      <c r="C89" s="132"/>
      <c r="D89" s="125" t="s">
        <v>188</v>
      </c>
      <c r="E89" s="126"/>
      <c r="F89" s="31">
        <v>76854</v>
      </c>
      <c r="G89" s="32">
        <v>21</v>
      </c>
      <c r="H89" s="33">
        <f t="shared" si="25"/>
        <v>76875</v>
      </c>
      <c r="I89" s="34">
        <v>194115</v>
      </c>
      <c r="J89" s="34">
        <v>1982</v>
      </c>
      <c r="K89" s="31">
        <v>9340</v>
      </c>
      <c r="L89" s="33">
        <f t="shared" si="26"/>
        <v>272972</v>
      </c>
      <c r="N89" s="116"/>
      <c r="O89" s="139"/>
      <c r="P89" s="140" t="s">
        <v>189</v>
      </c>
      <c r="Q89" s="141"/>
      <c r="R89" s="31">
        <f t="shared" ref="R89:W89" si="42">SUM(R101:R102)</f>
        <v>24815</v>
      </c>
      <c r="S89" s="32">
        <f t="shared" si="42"/>
        <v>0</v>
      </c>
      <c r="T89" s="33">
        <f>SUM(T101:T102)</f>
        <v>24815</v>
      </c>
      <c r="U89" s="57">
        <f>SUM(U101:U102)</f>
        <v>36170</v>
      </c>
      <c r="V89" s="57">
        <f t="shared" si="42"/>
        <v>279</v>
      </c>
      <c r="W89" s="59">
        <f t="shared" si="42"/>
        <v>378</v>
      </c>
      <c r="X89" s="33">
        <f>SUM(T89:V89)</f>
        <v>61264</v>
      </c>
    </row>
    <row r="90" spans="1:24" ht="7.5" customHeight="1" x14ac:dyDescent="0.15">
      <c r="A90" s="60"/>
      <c r="B90" s="151"/>
      <c r="C90" s="108" t="s">
        <v>190</v>
      </c>
      <c r="D90" s="109" t="s">
        <v>190</v>
      </c>
      <c r="E90" s="92" t="s">
        <v>191</v>
      </c>
      <c r="F90" s="31">
        <v>112169</v>
      </c>
      <c r="G90" s="32">
        <v>25</v>
      </c>
      <c r="H90" s="33">
        <f t="shared" si="25"/>
        <v>112194</v>
      </c>
      <c r="I90" s="34">
        <v>272844</v>
      </c>
      <c r="J90" s="34">
        <v>3599</v>
      </c>
      <c r="K90" s="31">
        <v>13510</v>
      </c>
      <c r="L90" s="33">
        <f t="shared" si="26"/>
        <v>388637</v>
      </c>
      <c r="N90" s="117"/>
      <c r="O90" s="112" t="s">
        <v>37</v>
      </c>
      <c r="P90" s="113"/>
      <c r="Q90" s="114"/>
      <c r="R90" s="41">
        <f>SUM(R77:R89)</f>
        <v>1228684</v>
      </c>
      <c r="S90" s="44">
        <f>SUM(S77:S89)</f>
        <v>98</v>
      </c>
      <c r="T90" s="43">
        <f t="shared" ref="T90:T95" si="43">SUM(R90:S90)</f>
        <v>1228782</v>
      </c>
      <c r="U90" s="51">
        <f>SUM(U77:U89)</f>
        <v>3297555</v>
      </c>
      <c r="V90" s="51">
        <f>SUM(V77:V89)</f>
        <v>18311</v>
      </c>
      <c r="W90" s="42">
        <f>SUM(W77:W89)</f>
        <v>31830</v>
      </c>
      <c r="X90" s="43">
        <f t="shared" ref="X90:X95" si="44">SUM(T90:V90)</f>
        <v>4544648</v>
      </c>
    </row>
    <row r="91" spans="1:24" ht="7.5" customHeight="1" x14ac:dyDescent="0.15">
      <c r="B91" s="151"/>
      <c r="C91" s="108"/>
      <c r="D91" s="110"/>
      <c r="E91" s="92" t="s">
        <v>192</v>
      </c>
      <c r="F91" s="31">
        <v>28778</v>
      </c>
      <c r="G91" s="32">
        <v>7</v>
      </c>
      <c r="H91" s="33">
        <f t="shared" si="25"/>
        <v>28785</v>
      </c>
      <c r="I91" s="34">
        <v>55213</v>
      </c>
      <c r="J91" s="34">
        <v>938</v>
      </c>
      <c r="K91" s="31">
        <v>4906</v>
      </c>
      <c r="L91" s="33">
        <f t="shared" si="26"/>
        <v>84936</v>
      </c>
      <c r="N91" s="115" t="s">
        <v>193</v>
      </c>
      <c r="O91" s="118" t="s">
        <v>194</v>
      </c>
      <c r="P91" s="119"/>
      <c r="Q91" s="120"/>
      <c r="R91" s="18">
        <v>121145</v>
      </c>
      <c r="S91" s="19">
        <v>3</v>
      </c>
      <c r="T91" s="20">
        <f t="shared" si="43"/>
        <v>121148</v>
      </c>
      <c r="U91" s="62">
        <v>437676</v>
      </c>
      <c r="V91" s="21">
        <v>2535</v>
      </c>
      <c r="W91" s="18">
        <v>2653</v>
      </c>
      <c r="X91" s="20">
        <f t="shared" si="44"/>
        <v>561359</v>
      </c>
    </row>
    <row r="92" spans="1:24" ht="7.5" customHeight="1" x14ac:dyDescent="0.15">
      <c r="B92" s="151"/>
      <c r="C92" s="108"/>
      <c r="D92" s="111"/>
      <c r="E92" s="92" t="s">
        <v>10</v>
      </c>
      <c r="F92" s="31">
        <f>SUM(F90:F91)</f>
        <v>140947</v>
      </c>
      <c r="G92" s="32">
        <f>SUM(G90:G91)</f>
        <v>32</v>
      </c>
      <c r="H92" s="33">
        <f t="shared" si="25"/>
        <v>140979</v>
      </c>
      <c r="I92" s="34">
        <f>SUM(I90:I91)</f>
        <v>328057</v>
      </c>
      <c r="J92" s="34">
        <f>SUM(J90:J91)</f>
        <v>4537</v>
      </c>
      <c r="K92" s="31">
        <f>SUM(K90:K91)</f>
        <v>18416</v>
      </c>
      <c r="L92" s="33">
        <f t="shared" si="26"/>
        <v>473573</v>
      </c>
      <c r="N92" s="116"/>
      <c r="O92" s="121" t="s">
        <v>195</v>
      </c>
      <c r="P92" s="122"/>
      <c r="Q92" s="123"/>
      <c r="R92" s="31">
        <v>11789</v>
      </c>
      <c r="S92" s="32">
        <v>0</v>
      </c>
      <c r="T92" s="33">
        <f t="shared" si="43"/>
        <v>11789</v>
      </c>
      <c r="U92" s="34">
        <v>22443</v>
      </c>
      <c r="V92" s="34">
        <v>232</v>
      </c>
      <c r="W92" s="31">
        <v>125</v>
      </c>
      <c r="X92" s="33">
        <f t="shared" si="44"/>
        <v>34464</v>
      </c>
    </row>
    <row r="93" spans="1:24" ht="7.5" customHeight="1" x14ac:dyDescent="0.15">
      <c r="B93" s="151"/>
      <c r="C93" s="108"/>
      <c r="D93" s="124" t="s">
        <v>196</v>
      </c>
      <c r="E93" s="123"/>
      <c r="F93" s="31">
        <v>75416</v>
      </c>
      <c r="G93" s="32">
        <v>11</v>
      </c>
      <c r="H93" s="33">
        <f t="shared" si="25"/>
        <v>75427</v>
      </c>
      <c r="I93" s="34">
        <v>226547</v>
      </c>
      <c r="J93" s="34">
        <v>1639</v>
      </c>
      <c r="K93" s="31">
        <v>4503</v>
      </c>
      <c r="L93" s="33">
        <f t="shared" si="26"/>
        <v>303613</v>
      </c>
      <c r="N93" s="116"/>
      <c r="O93" s="121" t="s">
        <v>197</v>
      </c>
      <c r="P93" s="122"/>
      <c r="Q93" s="123"/>
      <c r="R93" s="31">
        <v>11089</v>
      </c>
      <c r="S93" s="32">
        <v>0</v>
      </c>
      <c r="T93" s="33">
        <f t="shared" si="43"/>
        <v>11089</v>
      </c>
      <c r="U93" s="34">
        <v>20066</v>
      </c>
      <c r="V93" s="34">
        <v>194</v>
      </c>
      <c r="W93" s="31">
        <v>202</v>
      </c>
      <c r="X93" s="33">
        <f t="shared" si="44"/>
        <v>31349</v>
      </c>
    </row>
    <row r="94" spans="1:24" ht="7.5" customHeight="1" x14ac:dyDescent="0.15">
      <c r="B94" s="151"/>
      <c r="C94" s="108"/>
      <c r="D94" s="124" t="s">
        <v>198</v>
      </c>
      <c r="E94" s="123"/>
      <c r="F94" s="31">
        <v>66750</v>
      </c>
      <c r="G94" s="32">
        <v>23</v>
      </c>
      <c r="H94" s="33">
        <f t="shared" si="25"/>
        <v>66773</v>
      </c>
      <c r="I94" s="34">
        <v>202560</v>
      </c>
      <c r="J94" s="34">
        <v>1564</v>
      </c>
      <c r="K94" s="31">
        <v>6444</v>
      </c>
      <c r="L94" s="33">
        <f t="shared" si="26"/>
        <v>270897</v>
      </c>
      <c r="N94" s="117"/>
      <c r="O94" s="112" t="s">
        <v>37</v>
      </c>
      <c r="P94" s="113"/>
      <c r="Q94" s="114"/>
      <c r="R94" s="41">
        <f>SUM(R91:R93)</f>
        <v>144023</v>
      </c>
      <c r="S94" s="44">
        <f>SUM(S91:S93)</f>
        <v>3</v>
      </c>
      <c r="T94" s="43">
        <f t="shared" si="43"/>
        <v>144026</v>
      </c>
      <c r="U94" s="45">
        <f>SUM(U91:U93)</f>
        <v>480185</v>
      </c>
      <c r="V94" s="45">
        <f>SUM(V91:V93)</f>
        <v>2961</v>
      </c>
      <c r="W94" s="41">
        <f>SUM(W91:W93)</f>
        <v>2980</v>
      </c>
      <c r="X94" s="43">
        <f t="shared" si="44"/>
        <v>627172</v>
      </c>
    </row>
    <row r="95" spans="1:24" ht="7.5" customHeight="1" x14ac:dyDescent="0.15">
      <c r="B95" s="151"/>
      <c r="C95" s="108" t="s">
        <v>199</v>
      </c>
      <c r="D95" s="125" t="s">
        <v>200</v>
      </c>
      <c r="E95" s="126"/>
      <c r="F95" s="31">
        <v>98625</v>
      </c>
      <c r="G95" s="32">
        <v>24</v>
      </c>
      <c r="H95" s="33">
        <f t="shared" si="25"/>
        <v>98649</v>
      </c>
      <c r="I95" s="34">
        <v>206416</v>
      </c>
      <c r="J95" s="34">
        <v>1485</v>
      </c>
      <c r="K95" s="31">
        <v>1967</v>
      </c>
      <c r="L95" s="33">
        <f t="shared" si="26"/>
        <v>306550</v>
      </c>
      <c r="N95" s="127" t="s">
        <v>201</v>
      </c>
      <c r="O95" s="128"/>
      <c r="P95" s="128"/>
      <c r="Q95" s="129"/>
      <c r="R95" s="63">
        <f>SUM(F40,F19,F98,R16,R42,R56,R69,R76,R90,R94)</f>
        <v>8447279</v>
      </c>
      <c r="S95" s="63">
        <f>SUM(G40,G19,G98,S16,S42,S56,S69,S76,S90,S94)</f>
        <v>1205</v>
      </c>
      <c r="T95" s="64">
        <f t="shared" si="43"/>
        <v>8448484</v>
      </c>
      <c r="U95" s="65">
        <f t="shared" ref="U95:W95" si="45">SUM(I40,I19,I98,U16,U42,U56,U69,U76,U90,U94)</f>
        <v>23388506</v>
      </c>
      <c r="V95" s="65">
        <f t="shared" si="45"/>
        <v>161164</v>
      </c>
      <c r="W95" s="66">
        <f t="shared" si="45"/>
        <v>351542</v>
      </c>
      <c r="X95" s="64">
        <f t="shared" si="44"/>
        <v>31998154</v>
      </c>
    </row>
    <row r="96" spans="1:24" ht="7.5" customHeight="1" x14ac:dyDescent="0.15">
      <c r="B96" s="151"/>
      <c r="C96" s="108"/>
      <c r="D96" s="125" t="s">
        <v>202</v>
      </c>
      <c r="E96" s="126"/>
      <c r="F96" s="31">
        <v>11538</v>
      </c>
      <c r="G96" s="32">
        <v>4</v>
      </c>
      <c r="H96" s="33">
        <f t="shared" si="25"/>
        <v>11542</v>
      </c>
      <c r="I96" s="34">
        <v>27580</v>
      </c>
      <c r="J96" s="34">
        <v>207</v>
      </c>
      <c r="K96" s="31">
        <v>151</v>
      </c>
      <c r="L96" s="33">
        <f t="shared" si="26"/>
        <v>39329</v>
      </c>
      <c r="N96" s="67"/>
      <c r="O96" s="67"/>
      <c r="P96" s="67"/>
      <c r="Q96" s="67"/>
      <c r="R96" s="56"/>
      <c r="S96" s="56"/>
      <c r="T96" s="56"/>
      <c r="U96" s="56"/>
      <c r="V96" s="56"/>
      <c r="W96" s="56"/>
      <c r="X96" s="56"/>
    </row>
    <row r="97" spans="2:24" ht="7.5" customHeight="1" x14ac:dyDescent="0.15">
      <c r="B97" s="151"/>
      <c r="C97" s="108"/>
      <c r="D97" s="125" t="s">
        <v>10</v>
      </c>
      <c r="E97" s="126"/>
      <c r="F97" s="47">
        <f>SUM(F95:F96)</f>
        <v>110163</v>
      </c>
      <c r="G97" s="32">
        <f>SUM(G95:G96)</f>
        <v>28</v>
      </c>
      <c r="H97" s="33">
        <f t="shared" si="25"/>
        <v>110191</v>
      </c>
      <c r="I97" s="31">
        <f>SUM(I95:I96)</f>
        <v>233996</v>
      </c>
      <c r="J97" s="31">
        <f>SUM(J95:J96)</f>
        <v>1692</v>
      </c>
      <c r="K97" s="31">
        <f>SUM(K95:K96)</f>
        <v>2118</v>
      </c>
      <c r="L97" s="33">
        <f t="shared" si="26"/>
        <v>345879</v>
      </c>
      <c r="N97" s="67"/>
      <c r="O97" s="67"/>
      <c r="P97" s="68"/>
      <c r="Q97" s="68"/>
      <c r="R97" s="69"/>
      <c r="S97" s="69"/>
      <c r="T97" s="69"/>
      <c r="U97" s="69"/>
      <c r="V97" s="69"/>
      <c r="W97" s="69"/>
      <c r="X97" s="69"/>
    </row>
    <row r="98" spans="2:24" ht="7.5" customHeight="1" x14ac:dyDescent="0.15">
      <c r="B98" s="152"/>
      <c r="C98" s="107" t="s">
        <v>37</v>
      </c>
      <c r="D98" s="107"/>
      <c r="E98" s="107"/>
      <c r="F98" s="50">
        <f>SUM(F41,F44,F47:F48,F52,F55,F58,F61:F62,F65,F69,F72,F76,F79,F83,F87:F89,F92:F94,F97)</f>
        <v>1957253</v>
      </c>
      <c r="G98" s="44">
        <f>SUM(G41,G44,G47:G48,G52,G55,G58,G61:G62,G65,G69,G72,G76,G79,G83,G87:G89,G92:G94,G97)</f>
        <v>342</v>
      </c>
      <c r="H98" s="43">
        <f t="shared" si="25"/>
        <v>1957595</v>
      </c>
      <c r="I98" s="41">
        <f t="shared" ref="I98:K98" si="46">SUM(I41,I44,I47:I48,I52,I55,I58,I61:I62,I65,I69,I72,I76,I79,I83,I87:I89,I92:I94,I97)</f>
        <v>5277648</v>
      </c>
      <c r="J98" s="41">
        <f t="shared" si="46"/>
        <v>40910</v>
      </c>
      <c r="K98" s="41">
        <f t="shared" si="46"/>
        <v>135808</v>
      </c>
      <c r="L98" s="43">
        <f t="shared" si="26"/>
        <v>7276153</v>
      </c>
      <c r="N98" s="67"/>
      <c r="O98" s="67"/>
      <c r="P98" s="68"/>
      <c r="Q98" s="68"/>
      <c r="R98" s="69"/>
      <c r="S98" s="69"/>
      <c r="T98" s="69"/>
      <c r="U98" s="69"/>
      <c r="V98" s="69"/>
      <c r="W98" s="69"/>
      <c r="X98" s="69"/>
    </row>
    <row r="99" spans="2:24" x14ac:dyDescent="0.15">
      <c r="B99" s="60"/>
      <c r="C99" s="60"/>
      <c r="D99" s="70"/>
      <c r="E99" s="70"/>
      <c r="F99" s="71"/>
      <c r="G99" s="71"/>
      <c r="H99" s="71"/>
      <c r="I99" s="71"/>
      <c r="J99" s="71"/>
      <c r="K99" s="71"/>
      <c r="L99" s="71"/>
      <c r="N99" s="67"/>
      <c r="O99" s="67"/>
      <c r="P99" s="68"/>
      <c r="Q99" s="68"/>
      <c r="R99" s="69"/>
      <c r="S99" s="69"/>
      <c r="T99" s="69"/>
      <c r="U99" s="69"/>
      <c r="V99" s="69"/>
      <c r="W99" s="69"/>
      <c r="X99" s="69"/>
    </row>
    <row r="100" spans="2:24" x14ac:dyDescent="0.15">
      <c r="B100" s="60"/>
      <c r="C100" s="60"/>
      <c r="D100" s="70"/>
      <c r="E100" s="70"/>
      <c r="F100" s="71"/>
      <c r="G100" s="71"/>
      <c r="H100" s="71"/>
      <c r="I100" s="71"/>
      <c r="J100" s="71"/>
      <c r="K100" s="71"/>
      <c r="L100" s="71"/>
      <c r="N100" s="67"/>
      <c r="O100" s="67"/>
      <c r="P100" s="68"/>
      <c r="Q100" s="68"/>
      <c r="R100" s="69"/>
      <c r="S100" s="69"/>
      <c r="T100" s="69"/>
      <c r="U100" s="69"/>
      <c r="V100" s="69"/>
      <c r="W100" s="69"/>
      <c r="X100" s="69"/>
    </row>
    <row r="101" spans="2:24" ht="19.5" hidden="1" x14ac:dyDescent="0.15">
      <c r="B101" s="60"/>
      <c r="C101" s="60"/>
      <c r="D101" s="70"/>
      <c r="E101" s="70"/>
      <c r="F101" s="71"/>
      <c r="G101" s="71"/>
      <c r="H101" s="71"/>
      <c r="I101" s="71"/>
      <c r="J101" s="71"/>
      <c r="K101" s="71"/>
      <c r="L101" s="71"/>
      <c r="N101" s="72" t="s">
        <v>203</v>
      </c>
      <c r="O101" s="73" t="s">
        <v>186</v>
      </c>
      <c r="P101" s="72" t="s">
        <v>204</v>
      </c>
      <c r="Q101" s="94" t="s">
        <v>186</v>
      </c>
      <c r="R101" s="75">
        <v>737</v>
      </c>
      <c r="S101" s="75">
        <v>0</v>
      </c>
      <c r="T101" s="75">
        <f>SUM(R101:S101)</f>
        <v>737</v>
      </c>
      <c r="U101" s="75">
        <v>331</v>
      </c>
      <c r="V101" s="75">
        <v>3</v>
      </c>
      <c r="W101" s="75">
        <v>14</v>
      </c>
      <c r="X101" s="75">
        <f t="shared" ref="X101:X102" si="47">SUM(T101:V101)</f>
        <v>1071</v>
      </c>
    </row>
    <row r="102" spans="2:24" hidden="1" x14ac:dyDescent="0.15">
      <c r="B102" s="60"/>
      <c r="C102" s="60"/>
      <c r="D102" s="70"/>
      <c r="E102" s="70"/>
      <c r="F102" s="71"/>
      <c r="G102" s="71"/>
      <c r="H102" s="71"/>
      <c r="I102" s="71"/>
      <c r="J102" s="71"/>
      <c r="K102" s="71"/>
      <c r="L102" s="71"/>
      <c r="N102" s="72"/>
      <c r="O102" s="73"/>
      <c r="P102" s="72"/>
      <c r="Q102" s="94" t="s">
        <v>205</v>
      </c>
      <c r="R102" s="75">
        <v>24078</v>
      </c>
      <c r="S102" s="75">
        <v>0</v>
      </c>
      <c r="T102" s="75">
        <f>SUM(R102:S102)</f>
        <v>24078</v>
      </c>
      <c r="U102" s="75">
        <v>35839</v>
      </c>
      <c r="V102" s="75">
        <v>276</v>
      </c>
      <c r="W102" s="75">
        <v>364</v>
      </c>
      <c r="X102" s="75">
        <f t="shared" si="47"/>
        <v>60193</v>
      </c>
    </row>
    <row r="103" spans="2:24" x14ac:dyDescent="0.15">
      <c r="B103" s="60"/>
      <c r="C103" s="60"/>
      <c r="D103" s="70"/>
      <c r="E103" s="70"/>
      <c r="F103" s="71"/>
      <c r="G103" s="71"/>
      <c r="H103" s="71"/>
      <c r="I103" s="71"/>
      <c r="J103" s="71"/>
      <c r="K103" s="71"/>
      <c r="L103" s="71"/>
      <c r="P103" s="61"/>
      <c r="Q103" s="61"/>
      <c r="R103" s="5"/>
      <c r="S103" s="5"/>
      <c r="T103" s="5"/>
      <c r="U103" s="5"/>
    </row>
  </sheetData>
  <mergeCells count="183"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</mergeCells>
  <phoneticPr fontId="2"/>
  <printOptions horizontalCentered="1"/>
  <pageMargins left="0" right="0" top="0.19685039370078741" bottom="0.19685039370078741" header="0" footer="0"/>
  <pageSetup paperSize="9" scale="84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>
      <selection activeCell="B1" sqref="B1:L1"/>
    </sheetView>
  </sheetViews>
  <sheetFormatPr defaultRowHeight="11.25" x14ac:dyDescent="0.15"/>
  <cols>
    <col min="1" max="1" width="0.25" style="61" hidden="1" customWidth="1"/>
    <col min="2" max="2" width="2.75" style="61" customWidth="1"/>
    <col min="3" max="3" width="3.125" style="61" customWidth="1"/>
    <col min="4" max="4" width="3.125" style="76" customWidth="1"/>
    <col min="5" max="5" width="6.625" style="76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61" customWidth="1"/>
    <col min="15" max="15" width="3.125" style="61" customWidth="1"/>
    <col min="16" max="16" width="3.125" style="76" customWidth="1"/>
    <col min="17" max="17" width="6.625" style="76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248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58" t="s">
        <v>2</v>
      </c>
      <c r="G4" s="159"/>
      <c r="H4" s="160"/>
      <c r="I4" s="161" t="s">
        <v>3</v>
      </c>
      <c r="J4" s="162" t="s">
        <v>4</v>
      </c>
      <c r="K4" s="158" t="s">
        <v>5</v>
      </c>
      <c r="L4" s="163"/>
      <c r="M4" s="17"/>
      <c r="N4" s="115" t="s">
        <v>6</v>
      </c>
      <c r="O4" s="134" t="s">
        <v>7</v>
      </c>
      <c r="P4" s="154" t="s">
        <v>6</v>
      </c>
      <c r="Q4" s="155"/>
      <c r="R4" s="18">
        <v>111482</v>
      </c>
      <c r="S4" s="19">
        <v>5</v>
      </c>
      <c r="T4" s="20">
        <f t="shared" ref="T4:T15" si="0">SUM(R4:S4)</f>
        <v>111487</v>
      </c>
      <c r="U4" s="21">
        <v>386038</v>
      </c>
      <c r="V4" s="21">
        <v>2215</v>
      </c>
      <c r="W4" s="18">
        <v>2665</v>
      </c>
      <c r="X4" s="20">
        <f t="shared" ref="X4:X77" si="1">SUM(T4:V4)</f>
        <v>499740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61"/>
      <c r="J5" s="162"/>
      <c r="K5" s="26" t="s">
        <v>11</v>
      </c>
      <c r="L5" s="29"/>
      <c r="M5" s="17"/>
      <c r="N5" s="116"/>
      <c r="O5" s="131"/>
      <c r="P5" s="136" t="s">
        <v>12</v>
      </c>
      <c r="Q5" s="95" t="s">
        <v>13</v>
      </c>
      <c r="R5" s="31">
        <v>62949</v>
      </c>
      <c r="S5" s="32">
        <v>4</v>
      </c>
      <c r="T5" s="33">
        <f t="shared" si="0"/>
        <v>62953</v>
      </c>
      <c r="U5" s="34">
        <v>170674</v>
      </c>
      <c r="V5" s="34">
        <v>1150</v>
      </c>
      <c r="W5" s="31">
        <v>1083</v>
      </c>
      <c r="X5" s="33">
        <f t="shared" si="1"/>
        <v>234777</v>
      </c>
    </row>
    <row r="6" spans="1:24" s="22" customFormat="1" ht="7.5" customHeight="1" x14ac:dyDescent="0.15">
      <c r="A6" s="13"/>
      <c r="B6" s="115" t="s">
        <v>14</v>
      </c>
      <c r="C6" s="118" t="s">
        <v>15</v>
      </c>
      <c r="D6" s="119"/>
      <c r="E6" s="120"/>
      <c r="F6" s="18">
        <v>92156</v>
      </c>
      <c r="G6" s="19">
        <v>9</v>
      </c>
      <c r="H6" s="20">
        <f t="shared" ref="H6:H51" si="2">SUM(F6:G6)</f>
        <v>92165</v>
      </c>
      <c r="I6" s="21">
        <v>410624</v>
      </c>
      <c r="J6" s="21">
        <v>3639</v>
      </c>
      <c r="K6" s="18">
        <v>11878</v>
      </c>
      <c r="L6" s="20">
        <f t="shared" ref="L6:L51" si="3">SUM(H6:J6)</f>
        <v>506428</v>
      </c>
      <c r="M6" s="17"/>
      <c r="N6" s="116"/>
      <c r="O6" s="131"/>
      <c r="P6" s="142"/>
      <c r="Q6" s="96" t="s">
        <v>16</v>
      </c>
      <c r="R6" s="31">
        <v>31687</v>
      </c>
      <c r="S6" s="32">
        <v>2</v>
      </c>
      <c r="T6" s="33">
        <f t="shared" si="0"/>
        <v>31689</v>
      </c>
      <c r="U6" s="34">
        <v>78597</v>
      </c>
      <c r="V6" s="34">
        <v>345</v>
      </c>
      <c r="W6" s="31">
        <v>528</v>
      </c>
      <c r="X6" s="33">
        <f t="shared" si="1"/>
        <v>110631</v>
      </c>
    </row>
    <row r="7" spans="1:24" s="22" customFormat="1" ht="7.5" customHeight="1" x14ac:dyDescent="0.15">
      <c r="A7" s="13"/>
      <c r="B7" s="116"/>
      <c r="C7" s="121" t="s">
        <v>17</v>
      </c>
      <c r="D7" s="122"/>
      <c r="E7" s="123"/>
      <c r="F7" s="31">
        <v>28810</v>
      </c>
      <c r="G7" s="32">
        <v>2</v>
      </c>
      <c r="H7" s="33">
        <f t="shared" si="2"/>
        <v>28812</v>
      </c>
      <c r="I7" s="34">
        <v>97037</v>
      </c>
      <c r="J7" s="34">
        <v>532</v>
      </c>
      <c r="K7" s="31">
        <v>1141</v>
      </c>
      <c r="L7" s="33">
        <f t="shared" si="3"/>
        <v>126381</v>
      </c>
      <c r="M7" s="17"/>
      <c r="N7" s="116"/>
      <c r="O7" s="132"/>
      <c r="P7" s="143"/>
      <c r="Q7" s="96" t="s">
        <v>10</v>
      </c>
      <c r="R7" s="31">
        <f>SUM(R5:R6)</f>
        <v>94636</v>
      </c>
      <c r="S7" s="32">
        <f>SUM(S5:S6)</f>
        <v>6</v>
      </c>
      <c r="T7" s="33">
        <f t="shared" si="0"/>
        <v>94642</v>
      </c>
      <c r="U7" s="34">
        <f t="shared" ref="U7:W7" si="4">SUM(U5:U6)</f>
        <v>249271</v>
      </c>
      <c r="V7" s="34">
        <f t="shared" si="4"/>
        <v>1495</v>
      </c>
      <c r="W7" s="31">
        <f t="shared" si="4"/>
        <v>1611</v>
      </c>
      <c r="X7" s="33">
        <f t="shared" si="1"/>
        <v>345408</v>
      </c>
    </row>
    <row r="8" spans="1:24" s="22" customFormat="1" ht="7.5" customHeight="1" x14ac:dyDescent="0.15">
      <c r="A8" s="13"/>
      <c r="B8" s="116"/>
      <c r="C8" s="121" t="s">
        <v>18</v>
      </c>
      <c r="D8" s="122"/>
      <c r="E8" s="123"/>
      <c r="F8" s="31">
        <v>41814</v>
      </c>
      <c r="G8" s="32">
        <v>4</v>
      </c>
      <c r="H8" s="33">
        <f t="shared" si="2"/>
        <v>41818</v>
      </c>
      <c r="I8" s="34">
        <v>124206</v>
      </c>
      <c r="J8" s="34">
        <v>857</v>
      </c>
      <c r="K8" s="31">
        <v>1782</v>
      </c>
      <c r="L8" s="33">
        <f t="shared" si="3"/>
        <v>166881</v>
      </c>
      <c r="M8" s="17"/>
      <c r="N8" s="116"/>
      <c r="O8" s="156" t="s">
        <v>19</v>
      </c>
      <c r="P8" s="125"/>
      <c r="Q8" s="126"/>
      <c r="R8" s="31">
        <v>84290</v>
      </c>
      <c r="S8" s="32">
        <v>9</v>
      </c>
      <c r="T8" s="33">
        <f t="shared" si="0"/>
        <v>84299</v>
      </c>
      <c r="U8" s="34">
        <v>292606</v>
      </c>
      <c r="V8" s="34">
        <v>1296</v>
      </c>
      <c r="W8" s="31">
        <v>2123</v>
      </c>
      <c r="X8" s="33">
        <f t="shared" si="1"/>
        <v>378201</v>
      </c>
    </row>
    <row r="9" spans="1:24" s="22" customFormat="1" ht="7.5" customHeight="1" x14ac:dyDescent="0.15">
      <c r="A9" s="13"/>
      <c r="B9" s="116"/>
      <c r="C9" s="130" t="s">
        <v>20</v>
      </c>
      <c r="D9" s="124" t="s">
        <v>21</v>
      </c>
      <c r="E9" s="123"/>
      <c r="F9" s="31">
        <v>22089</v>
      </c>
      <c r="G9" s="32">
        <v>2</v>
      </c>
      <c r="H9" s="33">
        <f t="shared" si="2"/>
        <v>22091</v>
      </c>
      <c r="I9" s="34">
        <v>57042</v>
      </c>
      <c r="J9" s="34">
        <v>308</v>
      </c>
      <c r="K9" s="31">
        <v>618</v>
      </c>
      <c r="L9" s="33">
        <f t="shared" si="3"/>
        <v>79441</v>
      </c>
      <c r="M9" s="17"/>
      <c r="N9" s="116"/>
      <c r="O9" s="108" t="s">
        <v>22</v>
      </c>
      <c r="P9" s="125" t="s">
        <v>23</v>
      </c>
      <c r="Q9" s="126"/>
      <c r="R9" s="31">
        <v>55217</v>
      </c>
      <c r="S9" s="32">
        <v>5</v>
      </c>
      <c r="T9" s="33">
        <f t="shared" si="0"/>
        <v>55222</v>
      </c>
      <c r="U9" s="34">
        <v>153152</v>
      </c>
      <c r="V9" s="34">
        <v>801</v>
      </c>
      <c r="W9" s="31">
        <v>1081</v>
      </c>
      <c r="X9" s="33">
        <f t="shared" si="1"/>
        <v>209175</v>
      </c>
    </row>
    <row r="10" spans="1:24" s="22" customFormat="1" ht="7.5" customHeight="1" x14ac:dyDescent="0.15">
      <c r="A10" s="13"/>
      <c r="B10" s="116"/>
      <c r="C10" s="131"/>
      <c r="D10" s="125" t="s">
        <v>24</v>
      </c>
      <c r="E10" s="126"/>
      <c r="F10" s="31">
        <v>6336</v>
      </c>
      <c r="G10" s="32">
        <v>1</v>
      </c>
      <c r="H10" s="33">
        <f>SUM(F10:G10)</f>
        <v>6337</v>
      </c>
      <c r="I10" s="34">
        <v>37570</v>
      </c>
      <c r="J10" s="34">
        <v>189</v>
      </c>
      <c r="K10" s="31">
        <v>431</v>
      </c>
      <c r="L10" s="33">
        <f>SUM(H10:J10)</f>
        <v>44096</v>
      </c>
      <c r="M10" s="17"/>
      <c r="N10" s="116"/>
      <c r="O10" s="108"/>
      <c r="P10" s="125" t="s">
        <v>25</v>
      </c>
      <c r="Q10" s="126"/>
      <c r="R10" s="31">
        <v>28280</v>
      </c>
      <c r="S10" s="32">
        <v>9</v>
      </c>
      <c r="T10" s="33">
        <f t="shared" si="0"/>
        <v>28289</v>
      </c>
      <c r="U10" s="31">
        <v>128858</v>
      </c>
      <c r="V10" s="31">
        <v>772</v>
      </c>
      <c r="W10" s="31">
        <v>1619</v>
      </c>
      <c r="X10" s="33">
        <f t="shared" si="1"/>
        <v>157919</v>
      </c>
    </row>
    <row r="11" spans="1:24" s="22" customFormat="1" ht="7.5" customHeight="1" x14ac:dyDescent="0.15">
      <c r="A11" s="13"/>
      <c r="B11" s="116"/>
      <c r="C11" s="132"/>
      <c r="D11" s="125" t="s">
        <v>10</v>
      </c>
      <c r="E11" s="126"/>
      <c r="F11" s="31">
        <f>SUM(F9:F10)</f>
        <v>28425</v>
      </c>
      <c r="G11" s="32">
        <f>SUM(G9:G10)</f>
        <v>3</v>
      </c>
      <c r="H11" s="33">
        <f>SUM(F11:G11)</f>
        <v>28428</v>
      </c>
      <c r="I11" s="34">
        <f t="shared" ref="I11:K11" si="5">SUM(I9:I10)</f>
        <v>94612</v>
      </c>
      <c r="J11" s="34">
        <f t="shared" si="5"/>
        <v>497</v>
      </c>
      <c r="K11" s="31">
        <f t="shared" si="5"/>
        <v>1049</v>
      </c>
      <c r="L11" s="33">
        <f>SUM(H11:J11)</f>
        <v>123537</v>
      </c>
      <c r="M11" s="17"/>
      <c r="N11" s="116"/>
      <c r="O11" s="108"/>
      <c r="P11" s="125" t="s">
        <v>10</v>
      </c>
      <c r="Q11" s="126"/>
      <c r="R11" s="31">
        <f>SUM(R9:R10)</f>
        <v>83497</v>
      </c>
      <c r="S11" s="32">
        <f>SUM(S9:S10)</f>
        <v>14</v>
      </c>
      <c r="T11" s="33">
        <f t="shared" si="0"/>
        <v>83511</v>
      </c>
      <c r="U11" s="34">
        <f t="shared" ref="U11:W11" si="6">SUM(U9:U10)</f>
        <v>282010</v>
      </c>
      <c r="V11" s="34">
        <f t="shared" si="6"/>
        <v>1573</v>
      </c>
      <c r="W11" s="31">
        <f t="shared" si="6"/>
        <v>2700</v>
      </c>
      <c r="X11" s="33">
        <f t="shared" si="1"/>
        <v>367094</v>
      </c>
    </row>
    <row r="12" spans="1:24" s="22" customFormat="1" ht="7.5" customHeight="1" x14ac:dyDescent="0.15">
      <c r="A12" s="13"/>
      <c r="B12" s="116"/>
      <c r="C12" s="144" t="s">
        <v>26</v>
      </c>
      <c r="D12" s="124" t="s">
        <v>27</v>
      </c>
      <c r="E12" s="123"/>
      <c r="F12" s="31">
        <v>16236</v>
      </c>
      <c r="G12" s="32">
        <v>1</v>
      </c>
      <c r="H12" s="33">
        <f t="shared" si="2"/>
        <v>16237</v>
      </c>
      <c r="I12" s="34">
        <v>59020</v>
      </c>
      <c r="J12" s="34">
        <v>293</v>
      </c>
      <c r="K12" s="31">
        <v>666</v>
      </c>
      <c r="L12" s="33">
        <f t="shared" si="3"/>
        <v>75550</v>
      </c>
      <c r="M12" s="17"/>
      <c r="N12" s="116"/>
      <c r="O12" s="108" t="s">
        <v>28</v>
      </c>
      <c r="P12" s="125" t="s">
        <v>29</v>
      </c>
      <c r="Q12" s="126"/>
      <c r="R12" s="31">
        <v>152223</v>
      </c>
      <c r="S12" s="32">
        <v>29</v>
      </c>
      <c r="T12" s="33">
        <f t="shared" si="0"/>
        <v>152252</v>
      </c>
      <c r="U12" s="34">
        <v>295891</v>
      </c>
      <c r="V12" s="34">
        <v>2079</v>
      </c>
      <c r="W12" s="31">
        <v>2621</v>
      </c>
      <c r="X12" s="33">
        <f t="shared" si="1"/>
        <v>450222</v>
      </c>
    </row>
    <row r="13" spans="1:24" s="22" customFormat="1" ht="7.5" customHeight="1" x14ac:dyDescent="0.15">
      <c r="A13" s="13"/>
      <c r="B13" s="116"/>
      <c r="C13" s="164"/>
      <c r="D13" s="124" t="s">
        <v>30</v>
      </c>
      <c r="E13" s="123"/>
      <c r="F13" s="31">
        <v>5668</v>
      </c>
      <c r="G13" s="32">
        <v>0</v>
      </c>
      <c r="H13" s="33">
        <f t="shared" si="2"/>
        <v>5668</v>
      </c>
      <c r="I13" s="34">
        <v>10366</v>
      </c>
      <c r="J13" s="34">
        <v>72</v>
      </c>
      <c r="K13" s="31">
        <v>138</v>
      </c>
      <c r="L13" s="33">
        <f t="shared" si="3"/>
        <v>16106</v>
      </c>
      <c r="M13" s="17"/>
      <c r="N13" s="116"/>
      <c r="O13" s="108"/>
      <c r="P13" s="133" t="s">
        <v>31</v>
      </c>
      <c r="Q13" s="96" t="s">
        <v>32</v>
      </c>
      <c r="R13" s="38">
        <v>126313</v>
      </c>
      <c r="S13" s="39">
        <v>21</v>
      </c>
      <c r="T13" s="33">
        <f t="shared" si="0"/>
        <v>126334</v>
      </c>
      <c r="U13" s="40">
        <v>246850</v>
      </c>
      <c r="V13" s="40">
        <v>1703</v>
      </c>
      <c r="W13" s="38">
        <v>2385</v>
      </c>
      <c r="X13" s="33">
        <f t="shared" si="1"/>
        <v>374887</v>
      </c>
    </row>
    <row r="14" spans="1:24" s="22" customFormat="1" ht="7.5" customHeight="1" x14ac:dyDescent="0.15">
      <c r="A14" s="13"/>
      <c r="B14" s="116"/>
      <c r="C14" s="165"/>
      <c r="D14" s="125" t="s">
        <v>10</v>
      </c>
      <c r="E14" s="126"/>
      <c r="F14" s="31">
        <f>SUM(F12:F13)</f>
        <v>21904</v>
      </c>
      <c r="G14" s="32">
        <f>SUM(G12:G13)</f>
        <v>1</v>
      </c>
      <c r="H14" s="33">
        <f t="shared" si="2"/>
        <v>21905</v>
      </c>
      <c r="I14" s="34">
        <f t="shared" ref="I14:K14" si="7">SUM(I12:I13)</f>
        <v>69386</v>
      </c>
      <c r="J14" s="34">
        <f t="shared" si="7"/>
        <v>365</v>
      </c>
      <c r="K14" s="31">
        <f t="shared" si="7"/>
        <v>804</v>
      </c>
      <c r="L14" s="33">
        <f t="shared" si="3"/>
        <v>91656</v>
      </c>
      <c r="M14" s="17"/>
      <c r="N14" s="116"/>
      <c r="O14" s="108"/>
      <c r="P14" s="153"/>
      <c r="Q14" s="96" t="s">
        <v>33</v>
      </c>
      <c r="R14" s="38">
        <v>25952</v>
      </c>
      <c r="S14" s="39">
        <v>7</v>
      </c>
      <c r="T14" s="33">
        <f t="shared" si="0"/>
        <v>25959</v>
      </c>
      <c r="U14" s="40">
        <v>58763</v>
      </c>
      <c r="V14" s="40">
        <v>374</v>
      </c>
      <c r="W14" s="38">
        <v>522</v>
      </c>
      <c r="X14" s="33">
        <f t="shared" si="1"/>
        <v>85096</v>
      </c>
    </row>
    <row r="15" spans="1:24" s="22" customFormat="1" ht="7.5" customHeight="1" x14ac:dyDescent="0.15">
      <c r="A15" s="13"/>
      <c r="B15" s="116"/>
      <c r="C15" s="121" t="s">
        <v>34</v>
      </c>
      <c r="D15" s="122"/>
      <c r="E15" s="123"/>
      <c r="F15" s="31">
        <v>26903</v>
      </c>
      <c r="G15" s="32">
        <v>3</v>
      </c>
      <c r="H15" s="33">
        <f t="shared" si="2"/>
        <v>26906</v>
      </c>
      <c r="I15" s="34">
        <v>79994</v>
      </c>
      <c r="J15" s="34">
        <v>406</v>
      </c>
      <c r="K15" s="31">
        <v>974</v>
      </c>
      <c r="L15" s="33">
        <f t="shared" si="3"/>
        <v>107306</v>
      </c>
      <c r="M15" s="17"/>
      <c r="N15" s="116"/>
      <c r="O15" s="108"/>
      <c r="P15" s="153"/>
      <c r="Q15" s="96" t="s">
        <v>10</v>
      </c>
      <c r="R15" s="31">
        <f>SUM(R13:R14)</f>
        <v>152265</v>
      </c>
      <c r="S15" s="32">
        <f>SUM(S13:S14)</f>
        <v>28</v>
      </c>
      <c r="T15" s="33">
        <f t="shared" si="0"/>
        <v>152293</v>
      </c>
      <c r="U15" s="34">
        <f>SUM(U13:U14)</f>
        <v>305613</v>
      </c>
      <c r="V15" s="34">
        <f t="shared" ref="V15:W15" si="8">SUM(V13:V14)</f>
        <v>2077</v>
      </c>
      <c r="W15" s="31">
        <f t="shared" si="8"/>
        <v>2907</v>
      </c>
      <c r="X15" s="33">
        <f t="shared" si="1"/>
        <v>459983</v>
      </c>
    </row>
    <row r="16" spans="1:24" s="22" customFormat="1" ht="7.5" customHeight="1" x14ac:dyDescent="0.15">
      <c r="A16" s="13"/>
      <c r="B16" s="116"/>
      <c r="C16" s="144" t="s">
        <v>35</v>
      </c>
      <c r="D16" s="124" t="s">
        <v>36</v>
      </c>
      <c r="E16" s="123"/>
      <c r="F16" s="31">
        <v>22274</v>
      </c>
      <c r="G16" s="32">
        <v>3</v>
      </c>
      <c r="H16" s="33">
        <f t="shared" si="2"/>
        <v>22277</v>
      </c>
      <c r="I16" s="34">
        <v>59569</v>
      </c>
      <c r="J16" s="34">
        <v>372</v>
      </c>
      <c r="K16" s="31">
        <v>675</v>
      </c>
      <c r="L16" s="33">
        <f t="shared" si="3"/>
        <v>82218</v>
      </c>
      <c r="M16" s="17"/>
      <c r="N16" s="117"/>
      <c r="O16" s="112" t="s">
        <v>37</v>
      </c>
      <c r="P16" s="113"/>
      <c r="Q16" s="114"/>
      <c r="R16" s="41">
        <f>SUM(R4,R11:R12,R15,R7:R8)</f>
        <v>678393</v>
      </c>
      <c r="S16" s="42">
        <f>SUM(S4,S11:S12,S15,S7:S8)</f>
        <v>91</v>
      </c>
      <c r="T16" s="43">
        <f t="shared" ref="T16" si="9">SUM(R16:S16)</f>
        <v>678484</v>
      </c>
      <c r="U16" s="41">
        <f t="shared" ref="U16:W16" si="10">SUM(U4,U11:U12,U15,U7:U8)</f>
        <v>1811429</v>
      </c>
      <c r="V16" s="41">
        <f t="shared" si="10"/>
        <v>10735</v>
      </c>
      <c r="W16" s="41">
        <f t="shared" si="10"/>
        <v>14627</v>
      </c>
      <c r="X16" s="43">
        <f t="shared" ref="X16" si="11">SUM(T16:V16)</f>
        <v>2500648</v>
      </c>
    </row>
    <row r="17" spans="1:24" s="22" customFormat="1" ht="7.5" customHeight="1" x14ac:dyDescent="0.15">
      <c r="A17" s="13"/>
      <c r="B17" s="116"/>
      <c r="C17" s="164"/>
      <c r="D17" s="124" t="s">
        <v>30</v>
      </c>
      <c r="E17" s="123"/>
      <c r="F17" s="31">
        <v>2829</v>
      </c>
      <c r="G17" s="32">
        <v>0</v>
      </c>
      <c r="H17" s="33">
        <f t="shared" si="2"/>
        <v>2829</v>
      </c>
      <c r="I17" s="34">
        <v>4300</v>
      </c>
      <c r="J17" s="34">
        <v>39</v>
      </c>
      <c r="K17" s="31">
        <v>56</v>
      </c>
      <c r="L17" s="33">
        <f t="shared" si="3"/>
        <v>7168</v>
      </c>
      <c r="M17" s="17"/>
      <c r="N17" s="115" t="s">
        <v>38</v>
      </c>
      <c r="O17" s="118" t="s">
        <v>39</v>
      </c>
      <c r="P17" s="119"/>
      <c r="Q17" s="120"/>
      <c r="R17" s="31">
        <v>79112</v>
      </c>
      <c r="S17" s="32">
        <v>4</v>
      </c>
      <c r="T17" s="33">
        <f t="shared" ref="T17:T88" si="12">SUM(R17:S17)</f>
        <v>79116</v>
      </c>
      <c r="U17" s="34">
        <v>211367</v>
      </c>
      <c r="V17" s="34">
        <v>1180</v>
      </c>
      <c r="W17" s="31">
        <v>1402</v>
      </c>
      <c r="X17" s="33">
        <f t="shared" si="1"/>
        <v>291663</v>
      </c>
    </row>
    <row r="18" spans="1:24" s="22" customFormat="1" ht="7.5" customHeight="1" x14ac:dyDescent="0.15">
      <c r="A18" s="13"/>
      <c r="B18" s="116"/>
      <c r="C18" s="165"/>
      <c r="D18" s="125" t="s">
        <v>10</v>
      </c>
      <c r="E18" s="126"/>
      <c r="F18" s="31">
        <f>SUM(F16:F17)</f>
        <v>25103</v>
      </c>
      <c r="G18" s="32">
        <f>SUM(G16:G17)</f>
        <v>3</v>
      </c>
      <c r="H18" s="33">
        <f t="shared" si="2"/>
        <v>25106</v>
      </c>
      <c r="I18" s="34">
        <f t="shared" ref="I18:K18" si="13">SUM(I16:I17)</f>
        <v>63869</v>
      </c>
      <c r="J18" s="34">
        <f t="shared" si="13"/>
        <v>411</v>
      </c>
      <c r="K18" s="31">
        <f t="shared" si="13"/>
        <v>731</v>
      </c>
      <c r="L18" s="33">
        <f t="shared" si="3"/>
        <v>89386</v>
      </c>
      <c r="M18" s="17"/>
      <c r="N18" s="116"/>
      <c r="O18" s="130" t="s">
        <v>40</v>
      </c>
      <c r="P18" s="124" t="s">
        <v>41</v>
      </c>
      <c r="Q18" s="123"/>
      <c r="R18" s="31">
        <v>150538</v>
      </c>
      <c r="S18" s="32">
        <v>27</v>
      </c>
      <c r="T18" s="33">
        <f t="shared" si="12"/>
        <v>150565</v>
      </c>
      <c r="U18" s="34">
        <v>476298</v>
      </c>
      <c r="V18" s="34">
        <v>2477</v>
      </c>
      <c r="W18" s="31">
        <v>4037</v>
      </c>
      <c r="X18" s="33">
        <f t="shared" si="1"/>
        <v>629340</v>
      </c>
    </row>
    <row r="19" spans="1:24" s="22" customFormat="1" ht="7.5" customHeight="1" x14ac:dyDescent="0.15">
      <c r="A19" s="13"/>
      <c r="B19" s="117"/>
      <c r="C19" s="112" t="s">
        <v>37</v>
      </c>
      <c r="D19" s="113"/>
      <c r="E19" s="114"/>
      <c r="F19" s="41">
        <f>SUM(F6:F8,F11,F14:F15,F18)</f>
        <v>265115</v>
      </c>
      <c r="G19" s="44">
        <f>SUM(G6:G8,G11,G14:G15,G18)</f>
        <v>25</v>
      </c>
      <c r="H19" s="43">
        <f t="shared" si="2"/>
        <v>265140</v>
      </c>
      <c r="I19" s="45">
        <f t="shared" ref="I19:K19" si="14">SUM(I6:I8,I11,I14:I15,I18)</f>
        <v>939728</v>
      </c>
      <c r="J19" s="45">
        <f t="shared" si="14"/>
        <v>6707</v>
      </c>
      <c r="K19" s="41">
        <f t="shared" si="14"/>
        <v>18359</v>
      </c>
      <c r="L19" s="43">
        <f t="shared" si="3"/>
        <v>1211575</v>
      </c>
      <c r="M19" s="17"/>
      <c r="N19" s="116"/>
      <c r="O19" s="131"/>
      <c r="P19" s="124" t="s">
        <v>42</v>
      </c>
      <c r="Q19" s="123"/>
      <c r="R19" s="31">
        <v>22558</v>
      </c>
      <c r="S19" s="32">
        <v>6</v>
      </c>
      <c r="T19" s="33">
        <f t="shared" si="12"/>
        <v>22564</v>
      </c>
      <c r="U19" s="34">
        <v>39540</v>
      </c>
      <c r="V19" s="34">
        <v>296</v>
      </c>
      <c r="W19" s="31">
        <v>291</v>
      </c>
      <c r="X19" s="33">
        <f t="shared" si="1"/>
        <v>62400</v>
      </c>
    </row>
    <row r="20" spans="1:24" s="22" customFormat="1" ht="7.5" customHeight="1" x14ac:dyDescent="0.15">
      <c r="A20" s="13"/>
      <c r="B20" s="115" t="s">
        <v>43</v>
      </c>
      <c r="C20" s="134" t="s">
        <v>44</v>
      </c>
      <c r="D20" s="133" t="s">
        <v>45</v>
      </c>
      <c r="E20" s="96" t="s">
        <v>46</v>
      </c>
      <c r="F20" s="31">
        <v>65993</v>
      </c>
      <c r="G20" s="32">
        <v>3</v>
      </c>
      <c r="H20" s="33">
        <f t="shared" si="2"/>
        <v>65996</v>
      </c>
      <c r="I20" s="34">
        <v>161415</v>
      </c>
      <c r="J20" s="34">
        <v>1222</v>
      </c>
      <c r="K20" s="31">
        <v>1397</v>
      </c>
      <c r="L20" s="33">
        <f t="shared" si="3"/>
        <v>228633</v>
      </c>
      <c r="M20" s="17"/>
      <c r="N20" s="116"/>
      <c r="O20" s="132"/>
      <c r="P20" s="124" t="s">
        <v>10</v>
      </c>
      <c r="Q20" s="123"/>
      <c r="R20" s="31">
        <f>SUM(R18:R19)</f>
        <v>173096</v>
      </c>
      <c r="S20" s="32">
        <f>SUM(S18:S19)</f>
        <v>33</v>
      </c>
      <c r="T20" s="33">
        <f t="shared" si="12"/>
        <v>173129</v>
      </c>
      <c r="U20" s="34">
        <f t="shared" ref="U20:W20" si="15">SUM(U18:U19)</f>
        <v>515838</v>
      </c>
      <c r="V20" s="34">
        <f t="shared" si="15"/>
        <v>2773</v>
      </c>
      <c r="W20" s="31">
        <f t="shared" si="15"/>
        <v>4328</v>
      </c>
      <c r="X20" s="33">
        <f t="shared" si="1"/>
        <v>691740</v>
      </c>
    </row>
    <row r="21" spans="1:24" s="22" customFormat="1" ht="7.5" customHeight="1" x14ac:dyDescent="0.15">
      <c r="A21" s="13"/>
      <c r="B21" s="116"/>
      <c r="C21" s="131"/>
      <c r="D21" s="153"/>
      <c r="E21" s="96" t="s">
        <v>47</v>
      </c>
      <c r="F21" s="31">
        <v>17572</v>
      </c>
      <c r="G21" s="32">
        <v>0</v>
      </c>
      <c r="H21" s="33">
        <f t="shared" si="2"/>
        <v>17572</v>
      </c>
      <c r="I21" s="34">
        <v>45076</v>
      </c>
      <c r="J21" s="34">
        <v>315</v>
      </c>
      <c r="K21" s="31">
        <v>340</v>
      </c>
      <c r="L21" s="33">
        <f t="shared" si="3"/>
        <v>62963</v>
      </c>
      <c r="M21" s="17"/>
      <c r="N21" s="116"/>
      <c r="O21" s="130" t="s">
        <v>48</v>
      </c>
      <c r="P21" s="124" t="s">
        <v>49</v>
      </c>
      <c r="Q21" s="123"/>
      <c r="R21" s="31">
        <v>75992</v>
      </c>
      <c r="S21" s="32">
        <v>16</v>
      </c>
      <c r="T21" s="33">
        <f t="shared" si="12"/>
        <v>76008</v>
      </c>
      <c r="U21" s="34">
        <v>268855</v>
      </c>
      <c r="V21" s="34">
        <v>1279</v>
      </c>
      <c r="W21" s="31">
        <v>2324</v>
      </c>
      <c r="X21" s="33">
        <f t="shared" si="1"/>
        <v>346142</v>
      </c>
    </row>
    <row r="22" spans="1:24" s="22" customFormat="1" ht="7.5" customHeight="1" x14ac:dyDescent="0.15">
      <c r="A22" s="13"/>
      <c r="B22" s="116"/>
      <c r="C22" s="131"/>
      <c r="D22" s="153"/>
      <c r="E22" s="96" t="s">
        <v>10</v>
      </c>
      <c r="F22" s="31">
        <f>SUM(F20:F21)</f>
        <v>83565</v>
      </c>
      <c r="G22" s="32">
        <f>SUM(G20:G21)</f>
        <v>3</v>
      </c>
      <c r="H22" s="33">
        <f t="shared" si="2"/>
        <v>83568</v>
      </c>
      <c r="I22" s="34">
        <f t="shared" ref="I22:K22" si="16">SUM(I20:I21)</f>
        <v>206491</v>
      </c>
      <c r="J22" s="34">
        <f t="shared" si="16"/>
        <v>1537</v>
      </c>
      <c r="K22" s="31">
        <f t="shared" si="16"/>
        <v>1737</v>
      </c>
      <c r="L22" s="33">
        <f t="shared" si="3"/>
        <v>291596</v>
      </c>
      <c r="M22" s="17"/>
      <c r="N22" s="116"/>
      <c r="O22" s="131"/>
      <c r="P22" s="124" t="s">
        <v>50</v>
      </c>
      <c r="Q22" s="123"/>
      <c r="R22" s="38">
        <v>102904</v>
      </c>
      <c r="S22" s="39">
        <v>16</v>
      </c>
      <c r="T22" s="46">
        <f t="shared" si="12"/>
        <v>102920</v>
      </c>
      <c r="U22" s="40">
        <v>366354</v>
      </c>
      <c r="V22" s="40">
        <v>1341</v>
      </c>
      <c r="W22" s="38">
        <v>3262</v>
      </c>
      <c r="X22" s="46">
        <f t="shared" si="1"/>
        <v>470615</v>
      </c>
    </row>
    <row r="23" spans="1:24" s="22" customFormat="1" ht="7.5" customHeight="1" x14ac:dyDescent="0.15">
      <c r="A23" s="13"/>
      <c r="B23" s="116"/>
      <c r="C23" s="132"/>
      <c r="D23" s="124" t="s">
        <v>51</v>
      </c>
      <c r="E23" s="123"/>
      <c r="F23" s="31">
        <v>51125</v>
      </c>
      <c r="G23" s="32">
        <v>0</v>
      </c>
      <c r="H23" s="33">
        <f t="shared" si="2"/>
        <v>51125</v>
      </c>
      <c r="I23" s="34">
        <v>119727</v>
      </c>
      <c r="J23" s="34">
        <v>861</v>
      </c>
      <c r="K23" s="31">
        <v>935</v>
      </c>
      <c r="L23" s="33">
        <f t="shared" si="3"/>
        <v>171713</v>
      </c>
      <c r="M23" s="17"/>
      <c r="N23" s="116"/>
      <c r="O23" s="131"/>
      <c r="P23" s="136" t="s">
        <v>52</v>
      </c>
      <c r="Q23" s="96" t="s">
        <v>52</v>
      </c>
      <c r="R23" s="38">
        <v>17377</v>
      </c>
      <c r="S23" s="39">
        <v>2</v>
      </c>
      <c r="T23" s="46">
        <f t="shared" si="12"/>
        <v>17379</v>
      </c>
      <c r="U23" s="40">
        <v>60888</v>
      </c>
      <c r="V23" s="40">
        <v>348</v>
      </c>
      <c r="W23" s="38">
        <v>690</v>
      </c>
      <c r="X23" s="46">
        <f t="shared" si="1"/>
        <v>78615</v>
      </c>
    </row>
    <row r="24" spans="1:24" s="22" customFormat="1" ht="7.5" customHeight="1" x14ac:dyDescent="0.15">
      <c r="A24" s="13"/>
      <c r="B24" s="116"/>
      <c r="C24" s="108" t="s">
        <v>53</v>
      </c>
      <c r="D24" s="145" t="s">
        <v>54</v>
      </c>
      <c r="E24" s="146"/>
      <c r="F24" s="31">
        <v>76078</v>
      </c>
      <c r="G24" s="32">
        <v>8</v>
      </c>
      <c r="H24" s="33">
        <f t="shared" si="2"/>
        <v>76086</v>
      </c>
      <c r="I24" s="34">
        <v>148144</v>
      </c>
      <c r="J24" s="34">
        <v>1011</v>
      </c>
      <c r="K24" s="31">
        <v>1236</v>
      </c>
      <c r="L24" s="33">
        <f t="shared" si="3"/>
        <v>225241</v>
      </c>
      <c r="M24" s="17"/>
      <c r="N24" s="116"/>
      <c r="O24" s="131"/>
      <c r="P24" s="142"/>
      <c r="Q24" s="96" t="s">
        <v>55</v>
      </c>
      <c r="R24" s="38">
        <v>37039</v>
      </c>
      <c r="S24" s="39">
        <v>4</v>
      </c>
      <c r="T24" s="46">
        <f t="shared" si="12"/>
        <v>37043</v>
      </c>
      <c r="U24" s="40">
        <v>92148</v>
      </c>
      <c r="V24" s="40">
        <v>585</v>
      </c>
      <c r="W24" s="38">
        <v>721</v>
      </c>
      <c r="X24" s="46">
        <f t="shared" si="1"/>
        <v>129776</v>
      </c>
    </row>
    <row r="25" spans="1:24" s="22" customFormat="1" ht="7.5" customHeight="1" x14ac:dyDescent="0.15">
      <c r="A25" s="13"/>
      <c r="B25" s="116"/>
      <c r="C25" s="108"/>
      <c r="D25" s="124" t="s">
        <v>56</v>
      </c>
      <c r="E25" s="123"/>
      <c r="F25" s="31">
        <v>31066</v>
      </c>
      <c r="G25" s="32">
        <v>1</v>
      </c>
      <c r="H25" s="33">
        <f t="shared" si="2"/>
        <v>31067</v>
      </c>
      <c r="I25" s="34">
        <v>98722</v>
      </c>
      <c r="J25" s="34">
        <v>580</v>
      </c>
      <c r="K25" s="31">
        <v>1152</v>
      </c>
      <c r="L25" s="33">
        <f t="shared" si="3"/>
        <v>130369</v>
      </c>
      <c r="M25" s="17"/>
      <c r="N25" s="116"/>
      <c r="O25" s="131"/>
      <c r="P25" s="142"/>
      <c r="Q25" s="96" t="s">
        <v>57</v>
      </c>
      <c r="R25" s="38">
        <v>42790</v>
      </c>
      <c r="S25" s="32">
        <v>10</v>
      </c>
      <c r="T25" s="33">
        <f t="shared" si="12"/>
        <v>42800</v>
      </c>
      <c r="U25" s="34">
        <v>143665</v>
      </c>
      <c r="V25" s="34">
        <v>722</v>
      </c>
      <c r="W25" s="31">
        <v>1112</v>
      </c>
      <c r="X25" s="33">
        <f t="shared" si="1"/>
        <v>187187</v>
      </c>
    </row>
    <row r="26" spans="1:24" s="22" customFormat="1" ht="7.5" customHeight="1" x14ac:dyDescent="0.15">
      <c r="A26" s="13"/>
      <c r="B26" s="116"/>
      <c r="C26" s="108"/>
      <c r="D26" s="124" t="s">
        <v>58</v>
      </c>
      <c r="E26" s="123"/>
      <c r="F26" s="31">
        <v>35486</v>
      </c>
      <c r="G26" s="32">
        <v>1</v>
      </c>
      <c r="H26" s="33">
        <f t="shared" si="2"/>
        <v>35487</v>
      </c>
      <c r="I26" s="34">
        <v>73304</v>
      </c>
      <c r="J26" s="34">
        <v>371</v>
      </c>
      <c r="K26" s="31">
        <v>467</v>
      </c>
      <c r="L26" s="33">
        <f t="shared" si="3"/>
        <v>109162</v>
      </c>
      <c r="M26" s="17"/>
      <c r="N26" s="116"/>
      <c r="O26" s="132"/>
      <c r="P26" s="143"/>
      <c r="Q26" s="96" t="s">
        <v>10</v>
      </c>
      <c r="R26" s="31">
        <f>SUM(R23:R25)</f>
        <v>97206</v>
      </c>
      <c r="S26" s="32">
        <f>SUM(S23:S25)</f>
        <v>16</v>
      </c>
      <c r="T26" s="46">
        <f t="shared" si="12"/>
        <v>97222</v>
      </c>
      <c r="U26" s="34">
        <f t="shared" ref="U26:W26" si="17">SUM(U23:U25)</f>
        <v>296701</v>
      </c>
      <c r="V26" s="34">
        <f t="shared" si="17"/>
        <v>1655</v>
      </c>
      <c r="W26" s="31">
        <f t="shared" si="17"/>
        <v>2523</v>
      </c>
      <c r="X26" s="46">
        <f t="shared" si="1"/>
        <v>395578</v>
      </c>
    </row>
    <row r="27" spans="1:24" s="22" customFormat="1" ht="7.5" customHeight="1" x14ac:dyDescent="0.15">
      <c r="A27" s="13"/>
      <c r="B27" s="116"/>
      <c r="C27" s="108"/>
      <c r="D27" s="148" t="s">
        <v>10</v>
      </c>
      <c r="E27" s="149"/>
      <c r="F27" s="47">
        <f>SUM(F24:F26)</f>
        <v>142630</v>
      </c>
      <c r="G27" s="32">
        <f>SUM(G24:G26)</f>
        <v>10</v>
      </c>
      <c r="H27" s="33">
        <f t="shared" si="2"/>
        <v>142640</v>
      </c>
      <c r="I27" s="34">
        <f>SUM(I24:I26)</f>
        <v>320170</v>
      </c>
      <c r="J27" s="34">
        <f>SUM(J24:J26)</f>
        <v>1962</v>
      </c>
      <c r="K27" s="31">
        <f>SUM(K24:K26)</f>
        <v>2855</v>
      </c>
      <c r="L27" s="33">
        <f>SUM(H27:J27)</f>
        <v>464772</v>
      </c>
      <c r="M27" s="17"/>
      <c r="N27" s="116"/>
      <c r="O27" s="130" t="s">
        <v>59</v>
      </c>
      <c r="P27" s="124" t="s">
        <v>60</v>
      </c>
      <c r="Q27" s="123"/>
      <c r="R27" s="31">
        <v>129799</v>
      </c>
      <c r="S27" s="32">
        <v>29</v>
      </c>
      <c r="T27" s="33">
        <f t="shared" si="12"/>
        <v>129828</v>
      </c>
      <c r="U27" s="34">
        <v>502859</v>
      </c>
      <c r="V27" s="34">
        <v>3597</v>
      </c>
      <c r="W27" s="31">
        <v>10358</v>
      </c>
      <c r="X27" s="46">
        <f t="shared" si="1"/>
        <v>636284</v>
      </c>
    </row>
    <row r="28" spans="1:24" s="22" customFormat="1" ht="7.5" customHeight="1" x14ac:dyDescent="0.15">
      <c r="A28" s="13"/>
      <c r="B28" s="116"/>
      <c r="C28" s="130" t="s">
        <v>61</v>
      </c>
      <c r="D28" s="124" t="s">
        <v>62</v>
      </c>
      <c r="E28" s="123"/>
      <c r="F28" s="31">
        <v>123530</v>
      </c>
      <c r="G28" s="32">
        <v>9</v>
      </c>
      <c r="H28" s="33">
        <f t="shared" si="2"/>
        <v>123539</v>
      </c>
      <c r="I28" s="34">
        <v>326970</v>
      </c>
      <c r="J28" s="34">
        <v>2654</v>
      </c>
      <c r="K28" s="31">
        <v>2840</v>
      </c>
      <c r="L28" s="33">
        <f t="shared" si="3"/>
        <v>453163</v>
      </c>
      <c r="M28" s="17"/>
      <c r="N28" s="116"/>
      <c r="O28" s="131"/>
      <c r="P28" s="124" t="s">
        <v>63</v>
      </c>
      <c r="Q28" s="123"/>
      <c r="R28" s="31">
        <v>66186</v>
      </c>
      <c r="S28" s="32">
        <v>9</v>
      </c>
      <c r="T28" s="33">
        <f t="shared" si="12"/>
        <v>66195</v>
      </c>
      <c r="U28" s="34">
        <v>185184</v>
      </c>
      <c r="V28" s="34">
        <v>775</v>
      </c>
      <c r="W28" s="31">
        <v>1618</v>
      </c>
      <c r="X28" s="46">
        <f t="shared" si="1"/>
        <v>252154</v>
      </c>
    </row>
    <row r="29" spans="1:24" s="22" customFormat="1" ht="7.5" customHeight="1" x14ac:dyDescent="0.15">
      <c r="A29" s="13"/>
      <c r="B29" s="116"/>
      <c r="C29" s="131"/>
      <c r="D29" s="124" t="s">
        <v>64</v>
      </c>
      <c r="E29" s="123"/>
      <c r="F29" s="31">
        <v>33900</v>
      </c>
      <c r="G29" s="32">
        <v>3</v>
      </c>
      <c r="H29" s="33">
        <f t="shared" si="2"/>
        <v>33903</v>
      </c>
      <c r="I29" s="34">
        <v>155945</v>
      </c>
      <c r="J29" s="34">
        <v>960</v>
      </c>
      <c r="K29" s="31">
        <v>3228</v>
      </c>
      <c r="L29" s="33">
        <f t="shared" si="3"/>
        <v>190808</v>
      </c>
      <c r="M29" s="17"/>
      <c r="N29" s="116"/>
      <c r="O29" s="131"/>
      <c r="P29" s="136" t="s">
        <v>65</v>
      </c>
      <c r="Q29" s="96" t="s">
        <v>65</v>
      </c>
      <c r="R29" s="31">
        <v>46307</v>
      </c>
      <c r="S29" s="32">
        <v>10</v>
      </c>
      <c r="T29" s="33">
        <f t="shared" si="12"/>
        <v>46317</v>
      </c>
      <c r="U29" s="34">
        <v>165756</v>
      </c>
      <c r="V29" s="34">
        <v>817</v>
      </c>
      <c r="W29" s="31">
        <v>2157</v>
      </c>
      <c r="X29" s="46">
        <f t="shared" si="1"/>
        <v>212890</v>
      </c>
    </row>
    <row r="30" spans="1:24" s="22" customFormat="1" ht="7.5" customHeight="1" x14ac:dyDescent="0.15">
      <c r="A30" s="13"/>
      <c r="B30" s="116"/>
      <c r="C30" s="132"/>
      <c r="D30" s="124" t="s">
        <v>10</v>
      </c>
      <c r="E30" s="123"/>
      <c r="F30" s="47">
        <f>SUM(F28:F29)</f>
        <v>157430</v>
      </c>
      <c r="G30" s="32">
        <f>SUM(G28:G29)</f>
        <v>12</v>
      </c>
      <c r="H30" s="33">
        <f t="shared" si="2"/>
        <v>157442</v>
      </c>
      <c r="I30" s="31">
        <f>SUM(I28:I29)</f>
        <v>482915</v>
      </c>
      <c r="J30" s="31">
        <f>SUM(J28:J29)</f>
        <v>3614</v>
      </c>
      <c r="K30" s="31">
        <f>SUM(K28:K29)</f>
        <v>6068</v>
      </c>
      <c r="L30" s="33">
        <f t="shared" si="3"/>
        <v>643971</v>
      </c>
      <c r="M30" s="17"/>
      <c r="N30" s="116"/>
      <c r="O30" s="131"/>
      <c r="P30" s="142"/>
      <c r="Q30" s="96" t="s">
        <v>66</v>
      </c>
      <c r="R30" s="31">
        <v>23450</v>
      </c>
      <c r="S30" s="32">
        <v>6</v>
      </c>
      <c r="T30" s="33">
        <f t="shared" si="12"/>
        <v>23456</v>
      </c>
      <c r="U30" s="34">
        <v>91935</v>
      </c>
      <c r="V30" s="34">
        <v>371</v>
      </c>
      <c r="W30" s="31">
        <v>1189</v>
      </c>
      <c r="X30" s="46">
        <f t="shared" si="1"/>
        <v>115762</v>
      </c>
    </row>
    <row r="31" spans="1:24" s="22" customFormat="1" ht="7.5" customHeight="1" x14ac:dyDescent="0.15">
      <c r="A31" s="13"/>
      <c r="B31" s="116"/>
      <c r="C31" s="121" t="s">
        <v>67</v>
      </c>
      <c r="D31" s="122"/>
      <c r="E31" s="123"/>
      <c r="F31" s="31">
        <v>119598</v>
      </c>
      <c r="G31" s="32">
        <v>6</v>
      </c>
      <c r="H31" s="33">
        <f t="shared" si="2"/>
        <v>119604</v>
      </c>
      <c r="I31" s="34">
        <v>250792</v>
      </c>
      <c r="J31" s="34">
        <v>1945</v>
      </c>
      <c r="K31" s="31">
        <v>2063</v>
      </c>
      <c r="L31" s="33">
        <f t="shared" si="3"/>
        <v>372341</v>
      </c>
      <c r="M31" s="17"/>
      <c r="N31" s="116"/>
      <c r="O31" s="131"/>
      <c r="P31" s="142"/>
      <c r="Q31" s="96" t="s">
        <v>68</v>
      </c>
      <c r="R31" s="47">
        <v>25521</v>
      </c>
      <c r="S31" s="32">
        <v>11</v>
      </c>
      <c r="T31" s="33">
        <f t="shared" si="12"/>
        <v>25532</v>
      </c>
      <c r="U31" s="31">
        <v>83321</v>
      </c>
      <c r="V31" s="31">
        <v>451</v>
      </c>
      <c r="W31" s="31">
        <v>968</v>
      </c>
      <c r="X31" s="33">
        <f t="shared" si="1"/>
        <v>109304</v>
      </c>
    </row>
    <row r="32" spans="1:24" s="22" customFormat="1" ht="7.5" customHeight="1" x14ac:dyDescent="0.15">
      <c r="A32" s="13"/>
      <c r="B32" s="116"/>
      <c r="C32" s="130" t="s">
        <v>69</v>
      </c>
      <c r="D32" s="124" t="s">
        <v>70</v>
      </c>
      <c r="E32" s="123"/>
      <c r="F32" s="31">
        <v>92004</v>
      </c>
      <c r="G32" s="32">
        <v>8</v>
      </c>
      <c r="H32" s="33">
        <f t="shared" si="2"/>
        <v>92012</v>
      </c>
      <c r="I32" s="34">
        <v>212669</v>
      </c>
      <c r="J32" s="34">
        <v>1603</v>
      </c>
      <c r="K32" s="31">
        <v>1734</v>
      </c>
      <c r="L32" s="33">
        <f t="shared" si="3"/>
        <v>306284</v>
      </c>
      <c r="M32" s="17"/>
      <c r="N32" s="116"/>
      <c r="O32" s="131"/>
      <c r="P32" s="143"/>
      <c r="Q32" s="96" t="s">
        <v>10</v>
      </c>
      <c r="R32" s="31">
        <f>SUM(R29:R31)</f>
        <v>95278</v>
      </c>
      <c r="S32" s="32">
        <f>SUM(S29:S31)</f>
        <v>27</v>
      </c>
      <c r="T32" s="33">
        <f t="shared" si="12"/>
        <v>95305</v>
      </c>
      <c r="U32" s="34">
        <f t="shared" ref="U32:W32" si="18">SUM(U29:U31)</f>
        <v>341012</v>
      </c>
      <c r="V32" s="34">
        <f t="shared" si="18"/>
        <v>1639</v>
      </c>
      <c r="W32" s="31">
        <f t="shared" si="18"/>
        <v>4314</v>
      </c>
      <c r="X32" s="46">
        <f t="shared" si="1"/>
        <v>437956</v>
      </c>
    </row>
    <row r="33" spans="1:24" s="22" customFormat="1" ht="7.5" customHeight="1" x14ac:dyDescent="0.15">
      <c r="A33" s="48"/>
      <c r="B33" s="116"/>
      <c r="C33" s="132"/>
      <c r="D33" s="124" t="s">
        <v>71</v>
      </c>
      <c r="E33" s="123"/>
      <c r="F33" s="31">
        <v>32485</v>
      </c>
      <c r="G33" s="32">
        <v>2</v>
      </c>
      <c r="H33" s="33">
        <f t="shared" si="2"/>
        <v>32487</v>
      </c>
      <c r="I33" s="34">
        <v>76039</v>
      </c>
      <c r="J33" s="34">
        <v>710</v>
      </c>
      <c r="K33" s="31">
        <v>441</v>
      </c>
      <c r="L33" s="33">
        <f t="shared" si="3"/>
        <v>109236</v>
      </c>
      <c r="M33" s="17"/>
      <c r="N33" s="116"/>
      <c r="O33" s="131"/>
      <c r="P33" s="136" t="s">
        <v>72</v>
      </c>
      <c r="Q33" s="96" t="s">
        <v>73</v>
      </c>
      <c r="R33" s="31">
        <v>42563</v>
      </c>
      <c r="S33" s="32">
        <v>12</v>
      </c>
      <c r="T33" s="33">
        <f t="shared" si="12"/>
        <v>42575</v>
      </c>
      <c r="U33" s="34">
        <v>188999</v>
      </c>
      <c r="V33" s="34">
        <v>1034</v>
      </c>
      <c r="W33" s="31">
        <v>2722</v>
      </c>
      <c r="X33" s="46">
        <f t="shared" si="1"/>
        <v>232608</v>
      </c>
    </row>
    <row r="34" spans="1:24" s="22" customFormat="1" ht="7.5" customHeight="1" x14ac:dyDescent="0.15">
      <c r="A34" s="49"/>
      <c r="B34" s="116"/>
      <c r="C34" s="130" t="s">
        <v>74</v>
      </c>
      <c r="D34" s="136" t="s">
        <v>75</v>
      </c>
      <c r="E34" s="96" t="s">
        <v>75</v>
      </c>
      <c r="F34" s="31">
        <v>82654</v>
      </c>
      <c r="G34" s="32">
        <v>4</v>
      </c>
      <c r="H34" s="33">
        <f t="shared" si="2"/>
        <v>82658</v>
      </c>
      <c r="I34" s="34">
        <v>194027</v>
      </c>
      <c r="J34" s="34">
        <v>1263</v>
      </c>
      <c r="K34" s="31">
        <v>1411</v>
      </c>
      <c r="L34" s="33">
        <f t="shared" si="3"/>
        <v>277948</v>
      </c>
      <c r="M34" s="17"/>
      <c r="N34" s="116"/>
      <c r="O34" s="131"/>
      <c r="P34" s="142"/>
      <c r="Q34" s="96" t="s">
        <v>76</v>
      </c>
      <c r="R34" s="31">
        <v>14221</v>
      </c>
      <c r="S34" s="32">
        <v>4</v>
      </c>
      <c r="T34" s="33">
        <f t="shared" si="12"/>
        <v>14225</v>
      </c>
      <c r="U34" s="34">
        <v>80468</v>
      </c>
      <c r="V34" s="34">
        <v>525</v>
      </c>
      <c r="W34" s="31">
        <v>1057</v>
      </c>
      <c r="X34" s="46">
        <f t="shared" si="1"/>
        <v>95218</v>
      </c>
    </row>
    <row r="35" spans="1:24" s="22" customFormat="1" ht="7.5" customHeight="1" x14ac:dyDescent="0.15">
      <c r="A35" s="49"/>
      <c r="B35" s="116"/>
      <c r="C35" s="131"/>
      <c r="D35" s="142"/>
      <c r="E35" s="96" t="s">
        <v>77</v>
      </c>
      <c r="F35" s="31">
        <v>34496</v>
      </c>
      <c r="G35" s="32">
        <v>2</v>
      </c>
      <c r="H35" s="33">
        <f t="shared" si="2"/>
        <v>34498</v>
      </c>
      <c r="I35" s="34">
        <v>61961</v>
      </c>
      <c r="J35" s="34">
        <v>791</v>
      </c>
      <c r="K35" s="31">
        <v>582</v>
      </c>
      <c r="L35" s="33">
        <f t="shared" si="3"/>
        <v>97250</v>
      </c>
      <c r="M35" s="17"/>
      <c r="N35" s="116"/>
      <c r="O35" s="131"/>
      <c r="P35" s="142"/>
      <c r="Q35" s="96" t="s">
        <v>78</v>
      </c>
      <c r="R35" s="31">
        <v>10823</v>
      </c>
      <c r="S35" s="32">
        <v>3</v>
      </c>
      <c r="T35" s="33">
        <f t="shared" si="12"/>
        <v>10826</v>
      </c>
      <c r="U35" s="34">
        <v>55819</v>
      </c>
      <c r="V35" s="34">
        <v>264</v>
      </c>
      <c r="W35" s="31">
        <v>688</v>
      </c>
      <c r="X35" s="33">
        <f t="shared" si="1"/>
        <v>66909</v>
      </c>
    </row>
    <row r="36" spans="1:24" s="22" customFormat="1" ht="7.5" customHeight="1" x14ac:dyDescent="0.15">
      <c r="A36" s="49"/>
      <c r="B36" s="116"/>
      <c r="C36" s="131"/>
      <c r="D36" s="142"/>
      <c r="E36" s="96" t="s">
        <v>79</v>
      </c>
      <c r="F36" s="31">
        <v>22777</v>
      </c>
      <c r="G36" s="32">
        <v>0</v>
      </c>
      <c r="H36" s="33">
        <f t="shared" si="2"/>
        <v>22777</v>
      </c>
      <c r="I36" s="34">
        <v>74931</v>
      </c>
      <c r="J36" s="34">
        <v>510</v>
      </c>
      <c r="K36" s="31">
        <v>925</v>
      </c>
      <c r="L36" s="33">
        <f t="shared" si="3"/>
        <v>98218</v>
      </c>
      <c r="M36" s="17"/>
      <c r="N36" s="116"/>
      <c r="O36" s="132"/>
      <c r="P36" s="143"/>
      <c r="Q36" s="96" t="s">
        <v>10</v>
      </c>
      <c r="R36" s="31">
        <f>SUM(R33:R35)</f>
        <v>67607</v>
      </c>
      <c r="S36" s="32">
        <f>SUM(S33:S35)</f>
        <v>19</v>
      </c>
      <c r="T36" s="33">
        <f t="shared" si="12"/>
        <v>67626</v>
      </c>
      <c r="U36" s="34">
        <f t="shared" ref="U36:W36" si="19">SUM(U33:U35)</f>
        <v>325286</v>
      </c>
      <c r="V36" s="34">
        <f t="shared" si="19"/>
        <v>1823</v>
      </c>
      <c r="W36" s="31">
        <f t="shared" si="19"/>
        <v>4467</v>
      </c>
      <c r="X36" s="46">
        <f t="shared" si="1"/>
        <v>394735</v>
      </c>
    </row>
    <row r="37" spans="1:24" s="22" customFormat="1" ht="7.5" customHeight="1" x14ac:dyDescent="0.15">
      <c r="A37" s="49"/>
      <c r="B37" s="116"/>
      <c r="C37" s="131"/>
      <c r="D37" s="142"/>
      <c r="E37" s="96" t="s">
        <v>80</v>
      </c>
      <c r="F37" s="47">
        <v>12070</v>
      </c>
      <c r="G37" s="32">
        <v>0</v>
      </c>
      <c r="H37" s="33">
        <f t="shared" si="2"/>
        <v>12070</v>
      </c>
      <c r="I37" s="47">
        <v>27739</v>
      </c>
      <c r="J37" s="47">
        <v>205</v>
      </c>
      <c r="K37" s="31">
        <v>232</v>
      </c>
      <c r="L37" s="33">
        <f t="shared" si="3"/>
        <v>40014</v>
      </c>
      <c r="M37" s="17"/>
      <c r="N37" s="116"/>
      <c r="O37" s="130" t="s">
        <v>81</v>
      </c>
      <c r="P37" s="124" t="s">
        <v>82</v>
      </c>
      <c r="Q37" s="123"/>
      <c r="R37" s="31">
        <v>101789</v>
      </c>
      <c r="S37" s="32">
        <v>8</v>
      </c>
      <c r="T37" s="33">
        <f t="shared" ref="T37:T39" si="20">SUM(R37:S37)</f>
        <v>101797</v>
      </c>
      <c r="U37" s="34">
        <v>270416</v>
      </c>
      <c r="V37" s="34">
        <v>1984</v>
      </c>
      <c r="W37" s="31">
        <v>2217</v>
      </c>
      <c r="X37" s="46">
        <f t="shared" si="1"/>
        <v>374197</v>
      </c>
    </row>
    <row r="38" spans="1:24" s="22" customFormat="1" ht="7.5" customHeight="1" x14ac:dyDescent="0.15">
      <c r="A38" s="49"/>
      <c r="B38" s="116"/>
      <c r="C38" s="131"/>
      <c r="D38" s="143"/>
      <c r="E38" s="96" t="s">
        <v>10</v>
      </c>
      <c r="F38" s="47">
        <f>SUM(F34:F37)</f>
        <v>151997</v>
      </c>
      <c r="G38" s="32">
        <f>SUM(G34:G37)</f>
        <v>6</v>
      </c>
      <c r="H38" s="33">
        <f t="shared" si="2"/>
        <v>152003</v>
      </c>
      <c r="I38" s="31">
        <f>SUM(I34:I37)</f>
        <v>358658</v>
      </c>
      <c r="J38" s="31">
        <f>SUM(J34:J37)</f>
        <v>2769</v>
      </c>
      <c r="K38" s="31">
        <f>SUM(K34:K37)</f>
        <v>3150</v>
      </c>
      <c r="L38" s="33">
        <f t="shared" si="3"/>
        <v>513430</v>
      </c>
      <c r="M38" s="17"/>
      <c r="N38" s="116"/>
      <c r="O38" s="131"/>
      <c r="P38" s="124" t="s">
        <v>83</v>
      </c>
      <c r="Q38" s="123"/>
      <c r="R38" s="31">
        <v>23412</v>
      </c>
      <c r="S38" s="32">
        <v>5</v>
      </c>
      <c r="T38" s="33">
        <f t="shared" si="20"/>
        <v>23417</v>
      </c>
      <c r="U38" s="34">
        <v>71742</v>
      </c>
      <c r="V38" s="34">
        <v>350</v>
      </c>
      <c r="W38" s="31">
        <v>641</v>
      </c>
      <c r="X38" s="46">
        <f t="shared" si="1"/>
        <v>95509</v>
      </c>
    </row>
    <row r="39" spans="1:24" s="22" customFormat="1" ht="7.5" customHeight="1" x14ac:dyDescent="0.15">
      <c r="A39" s="49"/>
      <c r="B39" s="116"/>
      <c r="C39" s="132"/>
      <c r="D39" s="124" t="s">
        <v>249</v>
      </c>
      <c r="E39" s="123"/>
      <c r="F39" s="31">
        <v>45630</v>
      </c>
      <c r="G39" s="32">
        <v>2</v>
      </c>
      <c r="H39" s="33">
        <f t="shared" si="2"/>
        <v>45632</v>
      </c>
      <c r="I39" s="34">
        <v>111534</v>
      </c>
      <c r="J39" s="34">
        <v>665</v>
      </c>
      <c r="K39" s="31">
        <v>841</v>
      </c>
      <c r="L39" s="33">
        <f t="shared" si="3"/>
        <v>157831</v>
      </c>
      <c r="M39" s="17"/>
      <c r="N39" s="116"/>
      <c r="O39" s="131"/>
      <c r="P39" s="124" t="s">
        <v>85</v>
      </c>
      <c r="Q39" s="123"/>
      <c r="R39" s="31">
        <v>28691</v>
      </c>
      <c r="S39" s="32">
        <v>1</v>
      </c>
      <c r="T39" s="33">
        <f t="shared" si="20"/>
        <v>28692</v>
      </c>
      <c r="U39" s="34">
        <v>71688</v>
      </c>
      <c r="V39" s="34">
        <v>593</v>
      </c>
      <c r="W39" s="31">
        <v>413</v>
      </c>
      <c r="X39" s="46">
        <f t="shared" si="1"/>
        <v>100973</v>
      </c>
    </row>
    <row r="40" spans="1:24" s="22" customFormat="1" ht="7.5" customHeight="1" x14ac:dyDescent="0.15">
      <c r="A40" s="49"/>
      <c r="B40" s="117"/>
      <c r="C40" s="112" t="s">
        <v>37</v>
      </c>
      <c r="D40" s="113"/>
      <c r="E40" s="114"/>
      <c r="F40" s="50">
        <f>SUM(F22:F23,F27,F30:F33,F38:F39)</f>
        <v>876464</v>
      </c>
      <c r="G40" s="44">
        <f>SUM(G22:G23,G27,G30:G33,G38:G39)</f>
        <v>49</v>
      </c>
      <c r="H40" s="43">
        <f t="shared" si="2"/>
        <v>876513</v>
      </c>
      <c r="I40" s="41">
        <f t="shared" ref="I40:K40" si="21">SUM(I22:I23,I27,I30:I33,I38:I39)</f>
        <v>2138995</v>
      </c>
      <c r="J40" s="41">
        <f t="shared" si="21"/>
        <v>15666</v>
      </c>
      <c r="K40" s="41">
        <f t="shared" si="21"/>
        <v>19824</v>
      </c>
      <c r="L40" s="51">
        <f t="shared" si="3"/>
        <v>3031174</v>
      </c>
      <c r="M40" s="17"/>
      <c r="N40" s="116"/>
      <c r="O40" s="131"/>
      <c r="P40" s="124" t="s">
        <v>86</v>
      </c>
      <c r="Q40" s="123"/>
      <c r="R40" s="38">
        <v>22755</v>
      </c>
      <c r="S40" s="39">
        <v>14</v>
      </c>
      <c r="T40" s="33">
        <f t="shared" si="12"/>
        <v>22769</v>
      </c>
      <c r="U40" s="40">
        <v>75168</v>
      </c>
      <c r="V40" s="40">
        <v>560</v>
      </c>
      <c r="W40" s="38">
        <v>883</v>
      </c>
      <c r="X40" s="46">
        <f t="shared" si="1"/>
        <v>98497</v>
      </c>
    </row>
    <row r="41" spans="1:24" s="22" customFormat="1" ht="7.5" customHeight="1" x14ac:dyDescent="0.15">
      <c r="A41" s="49"/>
      <c r="B41" s="150" t="s">
        <v>87</v>
      </c>
      <c r="C41" s="134" t="s">
        <v>88</v>
      </c>
      <c r="D41" s="135" t="s">
        <v>89</v>
      </c>
      <c r="E41" s="120"/>
      <c r="F41" s="31">
        <v>134253</v>
      </c>
      <c r="G41" s="32">
        <v>10</v>
      </c>
      <c r="H41" s="33">
        <f t="shared" si="2"/>
        <v>134263</v>
      </c>
      <c r="I41" s="34">
        <v>334951</v>
      </c>
      <c r="J41" s="34">
        <v>1775</v>
      </c>
      <c r="K41" s="31">
        <v>2746</v>
      </c>
      <c r="L41" s="33">
        <f t="shared" si="3"/>
        <v>470989</v>
      </c>
      <c r="M41" s="17"/>
      <c r="N41" s="116"/>
      <c r="O41" s="132"/>
      <c r="P41" s="124" t="s">
        <v>10</v>
      </c>
      <c r="Q41" s="123"/>
      <c r="R41" s="31">
        <f>SUM(R37:R40)</f>
        <v>176647</v>
      </c>
      <c r="S41" s="32">
        <f>SUM(S37:S40)</f>
        <v>28</v>
      </c>
      <c r="T41" s="33">
        <f t="shared" si="12"/>
        <v>176675</v>
      </c>
      <c r="U41" s="34">
        <f t="shared" ref="U41:W41" si="22">SUM(U37:U40)</f>
        <v>489014</v>
      </c>
      <c r="V41" s="34">
        <f t="shared" si="22"/>
        <v>3487</v>
      </c>
      <c r="W41" s="31">
        <f t="shared" si="22"/>
        <v>4154</v>
      </c>
      <c r="X41" s="33">
        <f t="shared" si="1"/>
        <v>669176</v>
      </c>
    </row>
    <row r="42" spans="1:24" s="22" customFormat="1" ht="7.5" customHeight="1" x14ac:dyDescent="0.15">
      <c r="A42" s="49"/>
      <c r="B42" s="151"/>
      <c r="C42" s="131"/>
      <c r="D42" s="136" t="s">
        <v>90</v>
      </c>
      <c r="E42" s="96" t="s">
        <v>91</v>
      </c>
      <c r="F42" s="31">
        <v>53678</v>
      </c>
      <c r="G42" s="32">
        <v>4</v>
      </c>
      <c r="H42" s="33">
        <f t="shared" si="2"/>
        <v>53682</v>
      </c>
      <c r="I42" s="34">
        <v>153505</v>
      </c>
      <c r="J42" s="34">
        <v>835</v>
      </c>
      <c r="K42" s="31">
        <v>1775</v>
      </c>
      <c r="L42" s="33">
        <f t="shared" si="3"/>
        <v>208022</v>
      </c>
      <c r="M42" s="17"/>
      <c r="N42" s="117"/>
      <c r="O42" s="112" t="s">
        <v>37</v>
      </c>
      <c r="P42" s="113"/>
      <c r="Q42" s="114"/>
      <c r="R42" s="41">
        <f>SUM(R17,R20:R22,R26:R28,R32,R36,R41)</f>
        <v>1063827</v>
      </c>
      <c r="S42" s="42">
        <f>SUM(S17,S20:S22,S26:S28,S32,S36,S41)</f>
        <v>197</v>
      </c>
      <c r="T42" s="43">
        <f t="shared" si="12"/>
        <v>1064024</v>
      </c>
      <c r="U42" s="41">
        <f t="shared" ref="U42:W42" si="23">SUM(U17,U20:U22,U26:U28,U32,U36,U41)</f>
        <v>3502470</v>
      </c>
      <c r="V42" s="41">
        <f t="shared" si="23"/>
        <v>19549</v>
      </c>
      <c r="W42" s="41">
        <f t="shared" si="23"/>
        <v>38750</v>
      </c>
      <c r="X42" s="43">
        <f t="shared" si="1"/>
        <v>4586043</v>
      </c>
    </row>
    <row r="43" spans="1:24" s="22" customFormat="1" ht="7.5" customHeight="1" x14ac:dyDescent="0.15">
      <c r="A43" s="49"/>
      <c r="B43" s="151"/>
      <c r="C43" s="131"/>
      <c r="D43" s="142"/>
      <c r="E43" s="96" t="s">
        <v>250</v>
      </c>
      <c r="F43" s="31">
        <v>83717</v>
      </c>
      <c r="G43" s="32">
        <v>8</v>
      </c>
      <c r="H43" s="33">
        <f t="shared" si="2"/>
        <v>83725</v>
      </c>
      <c r="I43" s="34">
        <v>213835</v>
      </c>
      <c r="J43" s="34">
        <v>953</v>
      </c>
      <c r="K43" s="31">
        <v>2047</v>
      </c>
      <c r="L43" s="33">
        <f t="shared" si="3"/>
        <v>298513</v>
      </c>
      <c r="M43" s="17"/>
      <c r="N43" s="115" t="s">
        <v>93</v>
      </c>
      <c r="O43" s="118" t="s">
        <v>94</v>
      </c>
      <c r="P43" s="119"/>
      <c r="Q43" s="120"/>
      <c r="R43" s="31">
        <v>115998</v>
      </c>
      <c r="S43" s="32">
        <v>13</v>
      </c>
      <c r="T43" s="33">
        <f t="shared" si="12"/>
        <v>116011</v>
      </c>
      <c r="U43" s="34">
        <v>358929</v>
      </c>
      <c r="V43" s="34">
        <v>2407</v>
      </c>
      <c r="W43" s="31">
        <v>3529</v>
      </c>
      <c r="X43" s="33">
        <f t="shared" si="1"/>
        <v>477347</v>
      </c>
    </row>
    <row r="44" spans="1:24" s="22" customFormat="1" ht="7.5" customHeight="1" x14ac:dyDescent="0.15">
      <c r="A44" s="49"/>
      <c r="B44" s="151"/>
      <c r="C44" s="132"/>
      <c r="D44" s="143"/>
      <c r="E44" s="96" t="s">
        <v>10</v>
      </c>
      <c r="F44" s="47">
        <f>SUM(F42:F43)</f>
        <v>137395</v>
      </c>
      <c r="G44" s="32">
        <f>SUM(G42:G43)</f>
        <v>12</v>
      </c>
      <c r="H44" s="33">
        <f t="shared" si="2"/>
        <v>137407</v>
      </c>
      <c r="I44" s="31">
        <f>SUM(I42:I43)</f>
        <v>367340</v>
      </c>
      <c r="J44" s="31">
        <f>SUM(J42:J43)</f>
        <v>1788</v>
      </c>
      <c r="K44" s="31">
        <f>SUM(K42:K43)</f>
        <v>3822</v>
      </c>
      <c r="L44" s="33">
        <f t="shared" si="3"/>
        <v>506535</v>
      </c>
      <c r="M44" s="17"/>
      <c r="N44" s="116"/>
      <c r="O44" s="121" t="s">
        <v>95</v>
      </c>
      <c r="P44" s="122"/>
      <c r="Q44" s="123"/>
      <c r="R44" s="31">
        <v>147134</v>
      </c>
      <c r="S44" s="32">
        <v>27</v>
      </c>
      <c r="T44" s="33">
        <f t="shared" si="12"/>
        <v>147161</v>
      </c>
      <c r="U44" s="34">
        <v>374606</v>
      </c>
      <c r="V44" s="34">
        <v>3649</v>
      </c>
      <c r="W44" s="31">
        <v>7545</v>
      </c>
      <c r="X44" s="33">
        <f t="shared" si="1"/>
        <v>525416</v>
      </c>
    </row>
    <row r="45" spans="1:24" s="22" customFormat="1" ht="7.5" customHeight="1" x14ac:dyDescent="0.15">
      <c r="A45" s="49"/>
      <c r="B45" s="151"/>
      <c r="C45" s="108" t="s">
        <v>96</v>
      </c>
      <c r="D45" s="133" t="s">
        <v>96</v>
      </c>
      <c r="E45" s="96" t="s">
        <v>97</v>
      </c>
      <c r="F45" s="31">
        <v>93028</v>
      </c>
      <c r="G45" s="32">
        <v>18</v>
      </c>
      <c r="H45" s="33">
        <f t="shared" si="2"/>
        <v>93046</v>
      </c>
      <c r="I45" s="34">
        <v>258174</v>
      </c>
      <c r="J45" s="34">
        <v>1448</v>
      </c>
      <c r="K45" s="31">
        <v>2367</v>
      </c>
      <c r="L45" s="33">
        <f t="shared" si="3"/>
        <v>352668</v>
      </c>
      <c r="M45" s="17"/>
      <c r="N45" s="116"/>
      <c r="O45" s="130" t="s">
        <v>98</v>
      </c>
      <c r="P45" s="124" t="s">
        <v>251</v>
      </c>
      <c r="Q45" s="123"/>
      <c r="R45" s="52">
        <v>84975</v>
      </c>
      <c r="S45" s="53">
        <v>16</v>
      </c>
      <c r="T45" s="54">
        <f t="shared" si="12"/>
        <v>84991</v>
      </c>
      <c r="U45" s="55">
        <v>136276</v>
      </c>
      <c r="V45" s="55">
        <v>3167</v>
      </c>
      <c r="W45" s="52">
        <v>10058</v>
      </c>
      <c r="X45" s="54">
        <f t="shared" si="1"/>
        <v>224434</v>
      </c>
    </row>
    <row r="46" spans="1:24" s="22" customFormat="1" ht="7.5" customHeight="1" x14ac:dyDescent="0.15">
      <c r="A46" s="49"/>
      <c r="B46" s="151"/>
      <c r="C46" s="108"/>
      <c r="D46" s="133"/>
      <c r="E46" s="96" t="s">
        <v>100</v>
      </c>
      <c r="F46" s="31">
        <v>24945</v>
      </c>
      <c r="G46" s="32">
        <v>5</v>
      </c>
      <c r="H46" s="33">
        <f t="shared" si="2"/>
        <v>24950</v>
      </c>
      <c r="I46" s="34">
        <v>59031</v>
      </c>
      <c r="J46" s="34">
        <v>314</v>
      </c>
      <c r="K46" s="31">
        <v>354</v>
      </c>
      <c r="L46" s="33">
        <f t="shared" si="3"/>
        <v>84295</v>
      </c>
      <c r="M46" s="17"/>
      <c r="N46" s="116"/>
      <c r="O46" s="131"/>
      <c r="P46" s="124" t="s">
        <v>101</v>
      </c>
      <c r="Q46" s="123"/>
      <c r="R46" s="31">
        <v>130397</v>
      </c>
      <c r="S46" s="32">
        <v>22</v>
      </c>
      <c r="T46" s="33">
        <f t="shared" si="12"/>
        <v>130419</v>
      </c>
      <c r="U46" s="34">
        <v>336345</v>
      </c>
      <c r="V46" s="34">
        <v>4092</v>
      </c>
      <c r="W46" s="31">
        <v>13577</v>
      </c>
      <c r="X46" s="33">
        <f t="shared" si="1"/>
        <v>470856</v>
      </c>
    </row>
    <row r="47" spans="1:24" s="22" customFormat="1" ht="7.5" customHeight="1" x14ac:dyDescent="0.15">
      <c r="A47" s="49"/>
      <c r="B47" s="151"/>
      <c r="C47" s="108"/>
      <c r="D47" s="133"/>
      <c r="E47" s="96" t="s">
        <v>10</v>
      </c>
      <c r="F47" s="47">
        <f>SUM(F45:F46)</f>
        <v>117973</v>
      </c>
      <c r="G47" s="32">
        <f>SUM(G45:G46)</f>
        <v>23</v>
      </c>
      <c r="H47" s="33">
        <f t="shared" si="2"/>
        <v>117996</v>
      </c>
      <c r="I47" s="31">
        <f>SUM(I45:I46)</f>
        <v>317205</v>
      </c>
      <c r="J47" s="31">
        <f>SUM(J45:J46)</f>
        <v>1762</v>
      </c>
      <c r="K47" s="31">
        <f>SUM(K45:K46)</f>
        <v>2721</v>
      </c>
      <c r="L47" s="33">
        <f t="shared" si="3"/>
        <v>436963</v>
      </c>
      <c r="M47" s="17"/>
      <c r="N47" s="116"/>
      <c r="O47" s="131"/>
      <c r="P47" s="136" t="s">
        <v>102</v>
      </c>
      <c r="Q47" s="96" t="s">
        <v>103</v>
      </c>
      <c r="R47" s="31">
        <v>85402</v>
      </c>
      <c r="S47" s="32">
        <v>17</v>
      </c>
      <c r="T47" s="33">
        <f t="shared" si="12"/>
        <v>85419</v>
      </c>
      <c r="U47" s="34">
        <v>284752</v>
      </c>
      <c r="V47" s="34">
        <v>2277</v>
      </c>
      <c r="W47" s="31">
        <v>4390</v>
      </c>
      <c r="X47" s="33">
        <f t="shared" si="1"/>
        <v>372448</v>
      </c>
    </row>
    <row r="48" spans="1:24" s="22" customFormat="1" ht="7.5" customHeight="1" x14ac:dyDescent="0.15">
      <c r="A48" s="49"/>
      <c r="B48" s="151"/>
      <c r="C48" s="108"/>
      <c r="D48" s="125" t="s">
        <v>252</v>
      </c>
      <c r="E48" s="126"/>
      <c r="F48" s="31">
        <v>44507</v>
      </c>
      <c r="G48" s="32">
        <v>2</v>
      </c>
      <c r="H48" s="33">
        <f t="shared" si="2"/>
        <v>44509</v>
      </c>
      <c r="I48" s="34">
        <v>156733</v>
      </c>
      <c r="J48" s="34">
        <v>788</v>
      </c>
      <c r="K48" s="31">
        <v>1230</v>
      </c>
      <c r="L48" s="33">
        <f t="shared" si="3"/>
        <v>202030</v>
      </c>
      <c r="M48" s="17"/>
      <c r="N48" s="116"/>
      <c r="O48" s="131"/>
      <c r="P48" s="142"/>
      <c r="Q48" s="96" t="s">
        <v>105</v>
      </c>
      <c r="R48" s="31">
        <v>37260</v>
      </c>
      <c r="S48" s="32">
        <v>7</v>
      </c>
      <c r="T48" s="33">
        <f t="shared" si="12"/>
        <v>37267</v>
      </c>
      <c r="U48" s="34">
        <v>109027</v>
      </c>
      <c r="V48" s="34">
        <v>980</v>
      </c>
      <c r="W48" s="31">
        <v>2513</v>
      </c>
      <c r="X48" s="33">
        <f t="shared" si="1"/>
        <v>147274</v>
      </c>
    </row>
    <row r="49" spans="1:24" s="22" customFormat="1" ht="7.5" customHeight="1" x14ac:dyDescent="0.15">
      <c r="A49" s="49"/>
      <c r="B49" s="151"/>
      <c r="C49" s="108" t="s">
        <v>106</v>
      </c>
      <c r="D49" s="145" t="s">
        <v>107</v>
      </c>
      <c r="E49" s="146"/>
      <c r="F49" s="31">
        <v>125803</v>
      </c>
      <c r="G49" s="32">
        <v>13</v>
      </c>
      <c r="H49" s="33">
        <f t="shared" si="2"/>
        <v>125816</v>
      </c>
      <c r="I49" s="34">
        <v>338789</v>
      </c>
      <c r="J49" s="34">
        <v>1988</v>
      </c>
      <c r="K49" s="31">
        <v>2501</v>
      </c>
      <c r="L49" s="33">
        <f t="shared" si="3"/>
        <v>466593</v>
      </c>
      <c r="M49" s="17"/>
      <c r="N49" s="116"/>
      <c r="O49" s="132"/>
      <c r="P49" s="143"/>
      <c r="Q49" s="96" t="s">
        <v>10</v>
      </c>
      <c r="R49" s="31">
        <f>SUM(R47:R48)</f>
        <v>122662</v>
      </c>
      <c r="S49" s="32">
        <f>SUM(S47:S48)</f>
        <v>24</v>
      </c>
      <c r="T49" s="33">
        <f t="shared" si="12"/>
        <v>122686</v>
      </c>
      <c r="U49" s="34">
        <f>SUM(U47:U48)</f>
        <v>393779</v>
      </c>
      <c r="V49" s="34">
        <f>SUM(V47:V48)</f>
        <v>3257</v>
      </c>
      <c r="W49" s="31">
        <f>SUM(W47:W48)</f>
        <v>6903</v>
      </c>
      <c r="X49" s="33">
        <f t="shared" si="1"/>
        <v>519722</v>
      </c>
    </row>
    <row r="50" spans="1:24" s="22" customFormat="1" ht="7.5" customHeight="1" x14ac:dyDescent="0.15">
      <c r="A50" s="49"/>
      <c r="B50" s="151"/>
      <c r="C50" s="108"/>
      <c r="D50" s="124" t="s">
        <v>108</v>
      </c>
      <c r="E50" s="123"/>
      <c r="F50" s="31">
        <v>35126</v>
      </c>
      <c r="G50" s="32">
        <v>10</v>
      </c>
      <c r="H50" s="33">
        <f t="shared" si="2"/>
        <v>35136</v>
      </c>
      <c r="I50" s="34">
        <v>104105</v>
      </c>
      <c r="J50" s="34">
        <v>619</v>
      </c>
      <c r="K50" s="31">
        <v>883</v>
      </c>
      <c r="L50" s="33">
        <f t="shared" si="3"/>
        <v>139860</v>
      </c>
      <c r="M50" s="17"/>
      <c r="N50" s="116"/>
      <c r="O50" s="147" t="s">
        <v>109</v>
      </c>
      <c r="P50" s="124" t="s">
        <v>110</v>
      </c>
      <c r="Q50" s="123"/>
      <c r="R50" s="31">
        <v>76182</v>
      </c>
      <c r="S50" s="32">
        <v>14</v>
      </c>
      <c r="T50" s="33">
        <f t="shared" si="12"/>
        <v>76196</v>
      </c>
      <c r="U50" s="34">
        <v>231745</v>
      </c>
      <c r="V50" s="34">
        <v>1925</v>
      </c>
      <c r="W50" s="31">
        <v>2805</v>
      </c>
      <c r="X50" s="33">
        <f t="shared" si="1"/>
        <v>309866</v>
      </c>
    </row>
    <row r="51" spans="1:24" s="22" customFormat="1" ht="7.5" customHeight="1" x14ac:dyDescent="0.15">
      <c r="A51" s="49"/>
      <c r="B51" s="151"/>
      <c r="C51" s="108"/>
      <c r="D51" s="124" t="s">
        <v>111</v>
      </c>
      <c r="E51" s="123"/>
      <c r="F51" s="47">
        <v>28351</v>
      </c>
      <c r="G51" s="32">
        <v>2</v>
      </c>
      <c r="H51" s="33">
        <f t="shared" si="2"/>
        <v>28353</v>
      </c>
      <c r="I51" s="47">
        <v>89649</v>
      </c>
      <c r="J51" s="47">
        <v>603</v>
      </c>
      <c r="K51" s="31">
        <v>848</v>
      </c>
      <c r="L51" s="33">
        <f t="shared" si="3"/>
        <v>118605</v>
      </c>
      <c r="M51" s="17"/>
      <c r="N51" s="116"/>
      <c r="O51" s="142"/>
      <c r="P51" s="124" t="s">
        <v>112</v>
      </c>
      <c r="Q51" s="123"/>
      <c r="R51" s="31">
        <v>11156</v>
      </c>
      <c r="S51" s="32">
        <v>4</v>
      </c>
      <c r="T51" s="33">
        <f t="shared" si="12"/>
        <v>11160</v>
      </c>
      <c r="U51" s="34">
        <v>39814</v>
      </c>
      <c r="V51" s="34">
        <v>235</v>
      </c>
      <c r="W51" s="31">
        <v>423</v>
      </c>
      <c r="X51" s="33">
        <f t="shared" ref="X51:X52" si="24">SUM(T51:V51)</f>
        <v>51209</v>
      </c>
    </row>
    <row r="52" spans="1:24" s="22" customFormat="1" ht="7.5" customHeight="1" x14ac:dyDescent="0.15">
      <c r="A52" s="49"/>
      <c r="B52" s="151"/>
      <c r="C52" s="108"/>
      <c r="D52" s="148" t="s">
        <v>10</v>
      </c>
      <c r="E52" s="149"/>
      <c r="F52" s="47">
        <f>SUM(F49:F51)</f>
        <v>189280</v>
      </c>
      <c r="G52" s="32">
        <f>SUM(G49:G51)</f>
        <v>25</v>
      </c>
      <c r="H52" s="33">
        <f t="shared" ref="H52:H98" si="25">SUM(F52:G52)</f>
        <v>189305</v>
      </c>
      <c r="I52" s="47">
        <f>SUM(I49:I51)</f>
        <v>532543</v>
      </c>
      <c r="J52" s="47">
        <f>SUM(J49:J51)</f>
        <v>3210</v>
      </c>
      <c r="K52" s="47">
        <f>SUM(K49:K51)</f>
        <v>4232</v>
      </c>
      <c r="L52" s="33">
        <f t="shared" ref="L52:L98" si="26">SUM(H52:J52)</f>
        <v>725058</v>
      </c>
      <c r="M52" s="17"/>
      <c r="N52" s="116"/>
      <c r="O52" s="143"/>
      <c r="P52" s="124" t="s">
        <v>10</v>
      </c>
      <c r="Q52" s="123"/>
      <c r="R52" s="31">
        <f>SUM(R50:R51)</f>
        <v>87338</v>
      </c>
      <c r="S52" s="32">
        <f>SUM(S50:S51)</f>
        <v>18</v>
      </c>
      <c r="T52" s="33">
        <f t="shared" si="12"/>
        <v>87356</v>
      </c>
      <c r="U52" s="34">
        <f t="shared" ref="U52:W52" si="27">SUM(U50:U51)</f>
        <v>271559</v>
      </c>
      <c r="V52" s="34">
        <f t="shared" si="27"/>
        <v>2160</v>
      </c>
      <c r="W52" s="31">
        <f t="shared" si="27"/>
        <v>3228</v>
      </c>
      <c r="X52" s="33">
        <f t="shared" si="24"/>
        <v>361075</v>
      </c>
    </row>
    <row r="53" spans="1:24" s="22" customFormat="1" ht="7.5" customHeight="1" x14ac:dyDescent="0.15">
      <c r="A53" s="49"/>
      <c r="B53" s="151"/>
      <c r="C53" s="130" t="s">
        <v>113</v>
      </c>
      <c r="D53" s="133" t="s">
        <v>114</v>
      </c>
      <c r="E53" s="96" t="s">
        <v>115</v>
      </c>
      <c r="F53" s="31">
        <v>63705</v>
      </c>
      <c r="G53" s="32">
        <v>13</v>
      </c>
      <c r="H53" s="33">
        <f t="shared" si="25"/>
        <v>63718</v>
      </c>
      <c r="I53" s="34">
        <v>231009</v>
      </c>
      <c r="J53" s="34">
        <v>1720</v>
      </c>
      <c r="K53" s="31">
        <v>6878</v>
      </c>
      <c r="L53" s="33">
        <f t="shared" si="26"/>
        <v>296447</v>
      </c>
      <c r="M53" s="17"/>
      <c r="N53" s="116"/>
      <c r="O53" s="121" t="s">
        <v>116</v>
      </c>
      <c r="P53" s="122"/>
      <c r="Q53" s="123"/>
      <c r="R53" s="31">
        <v>118104</v>
      </c>
      <c r="S53" s="32">
        <v>19</v>
      </c>
      <c r="T53" s="33">
        <f t="shared" si="12"/>
        <v>118123</v>
      </c>
      <c r="U53" s="34">
        <v>278974</v>
      </c>
      <c r="V53" s="34">
        <v>2553</v>
      </c>
      <c r="W53" s="31">
        <v>2106</v>
      </c>
      <c r="X53" s="33">
        <f t="shared" si="1"/>
        <v>399650</v>
      </c>
    </row>
    <row r="54" spans="1:24" s="22" customFormat="1" ht="7.5" customHeight="1" x14ac:dyDescent="0.15">
      <c r="A54" s="49"/>
      <c r="B54" s="151"/>
      <c r="C54" s="131"/>
      <c r="D54" s="133"/>
      <c r="E54" s="96" t="s">
        <v>117</v>
      </c>
      <c r="F54" s="31">
        <v>18354</v>
      </c>
      <c r="G54" s="32">
        <v>3</v>
      </c>
      <c r="H54" s="33">
        <f t="shared" si="25"/>
        <v>18357</v>
      </c>
      <c r="I54" s="34">
        <v>52118</v>
      </c>
      <c r="J54" s="34">
        <v>574</v>
      </c>
      <c r="K54" s="31">
        <v>2793</v>
      </c>
      <c r="L54" s="33">
        <f t="shared" si="26"/>
        <v>71049</v>
      </c>
      <c r="M54" s="17"/>
      <c r="N54" s="116"/>
      <c r="O54" s="130" t="s">
        <v>118</v>
      </c>
      <c r="P54" s="124" t="s">
        <v>119</v>
      </c>
      <c r="Q54" s="123"/>
      <c r="R54" s="31">
        <v>172530</v>
      </c>
      <c r="S54" s="32">
        <v>41</v>
      </c>
      <c r="T54" s="33">
        <f t="shared" si="12"/>
        <v>172571</v>
      </c>
      <c r="U54" s="34">
        <v>456978</v>
      </c>
      <c r="V54" s="34">
        <v>4191</v>
      </c>
      <c r="W54" s="31">
        <v>10836</v>
      </c>
      <c r="X54" s="33">
        <f t="shared" si="1"/>
        <v>633740</v>
      </c>
    </row>
    <row r="55" spans="1:24" s="22" customFormat="1" ht="7.5" customHeight="1" x14ac:dyDescent="0.15">
      <c r="A55" s="49"/>
      <c r="B55" s="151"/>
      <c r="C55" s="131"/>
      <c r="D55" s="133"/>
      <c r="E55" s="96" t="s">
        <v>10</v>
      </c>
      <c r="F55" s="47">
        <f>SUM(F53:F54)</f>
        <v>82059</v>
      </c>
      <c r="G55" s="32">
        <f>SUM(G53:G54)</f>
        <v>16</v>
      </c>
      <c r="H55" s="33">
        <f t="shared" si="25"/>
        <v>82075</v>
      </c>
      <c r="I55" s="47">
        <f>SUM(I53:I54)</f>
        <v>283127</v>
      </c>
      <c r="J55" s="47">
        <f>SUM(J53:J54)</f>
        <v>2294</v>
      </c>
      <c r="K55" s="47">
        <f>SUM(K53:K54)</f>
        <v>9671</v>
      </c>
      <c r="L55" s="33">
        <f t="shared" si="26"/>
        <v>367496</v>
      </c>
      <c r="M55" s="17"/>
      <c r="N55" s="116"/>
      <c r="O55" s="132"/>
      <c r="P55" s="124" t="s">
        <v>120</v>
      </c>
      <c r="Q55" s="123"/>
      <c r="R55" s="31">
        <v>123265</v>
      </c>
      <c r="S55" s="32">
        <v>32</v>
      </c>
      <c r="T55" s="33">
        <f t="shared" si="12"/>
        <v>123297</v>
      </c>
      <c r="U55" s="34">
        <v>357302</v>
      </c>
      <c r="V55" s="34">
        <v>2504</v>
      </c>
      <c r="W55" s="31">
        <v>2881</v>
      </c>
      <c r="X55" s="33">
        <f t="shared" si="1"/>
        <v>483103</v>
      </c>
    </row>
    <row r="56" spans="1:24" s="22" customFormat="1" ht="7.5" customHeight="1" x14ac:dyDescent="0.15">
      <c r="A56" s="49"/>
      <c r="B56" s="151"/>
      <c r="C56" s="131"/>
      <c r="D56" s="109" t="s">
        <v>121</v>
      </c>
      <c r="E56" s="96" t="s">
        <v>121</v>
      </c>
      <c r="F56" s="31">
        <v>44851</v>
      </c>
      <c r="G56" s="32">
        <v>8</v>
      </c>
      <c r="H56" s="33">
        <f t="shared" si="25"/>
        <v>44859</v>
      </c>
      <c r="I56" s="34">
        <v>167257</v>
      </c>
      <c r="J56" s="34">
        <v>1159</v>
      </c>
      <c r="K56" s="31">
        <v>4367</v>
      </c>
      <c r="L56" s="33">
        <f t="shared" si="26"/>
        <v>213275</v>
      </c>
      <c r="M56" s="17"/>
      <c r="N56" s="117"/>
      <c r="O56" s="112" t="s">
        <v>37</v>
      </c>
      <c r="P56" s="113"/>
      <c r="Q56" s="114"/>
      <c r="R56" s="41">
        <f>SUM(R43:R46,R52:R55,R49)</f>
        <v>1102403</v>
      </c>
      <c r="S56" s="42">
        <f>SUM(S43:S46,S52:S55,S49)</f>
        <v>212</v>
      </c>
      <c r="T56" s="43">
        <f t="shared" si="12"/>
        <v>1102615</v>
      </c>
      <c r="U56" s="41">
        <f t="shared" ref="U56:W56" si="28">SUM(U43:U46,U52:U55,U49)</f>
        <v>2964748</v>
      </c>
      <c r="V56" s="41">
        <f t="shared" si="28"/>
        <v>27980</v>
      </c>
      <c r="W56" s="41">
        <f t="shared" si="28"/>
        <v>60663</v>
      </c>
      <c r="X56" s="43">
        <f t="shared" si="1"/>
        <v>4095343</v>
      </c>
    </row>
    <row r="57" spans="1:24" s="22" customFormat="1" ht="7.5" customHeight="1" x14ac:dyDescent="0.15">
      <c r="A57" s="49"/>
      <c r="B57" s="151"/>
      <c r="C57" s="131"/>
      <c r="D57" s="110"/>
      <c r="E57" s="96" t="s">
        <v>122</v>
      </c>
      <c r="F57" s="31">
        <v>11423</v>
      </c>
      <c r="G57" s="32">
        <v>3</v>
      </c>
      <c r="H57" s="33">
        <f t="shared" si="25"/>
        <v>11426</v>
      </c>
      <c r="I57" s="34">
        <v>40452</v>
      </c>
      <c r="J57" s="34">
        <v>412</v>
      </c>
      <c r="K57" s="31">
        <v>1775</v>
      </c>
      <c r="L57" s="33">
        <f t="shared" si="26"/>
        <v>52290</v>
      </c>
      <c r="M57" s="17"/>
      <c r="N57" s="115" t="s">
        <v>123</v>
      </c>
      <c r="O57" s="118" t="s">
        <v>124</v>
      </c>
      <c r="P57" s="119"/>
      <c r="Q57" s="120"/>
      <c r="R57" s="31">
        <v>74837</v>
      </c>
      <c r="S57" s="32">
        <v>4</v>
      </c>
      <c r="T57" s="33">
        <f t="shared" si="12"/>
        <v>74841</v>
      </c>
      <c r="U57" s="34">
        <v>167842</v>
      </c>
      <c r="V57" s="34">
        <v>957</v>
      </c>
      <c r="W57" s="31">
        <v>1226</v>
      </c>
      <c r="X57" s="33">
        <f t="shared" si="1"/>
        <v>243640</v>
      </c>
    </row>
    <row r="58" spans="1:24" s="22" customFormat="1" ht="7.5" customHeight="1" x14ac:dyDescent="0.15">
      <c r="A58" s="49"/>
      <c r="B58" s="151"/>
      <c r="C58" s="131"/>
      <c r="D58" s="111"/>
      <c r="E58" s="96" t="s">
        <v>10</v>
      </c>
      <c r="F58" s="47">
        <f>SUM(F56:F57)</f>
        <v>56274</v>
      </c>
      <c r="G58" s="32">
        <f>SUM(G56:G57)</f>
        <v>11</v>
      </c>
      <c r="H58" s="33">
        <f t="shared" si="25"/>
        <v>56285</v>
      </c>
      <c r="I58" s="47">
        <f>SUM(I56:I57)</f>
        <v>207709</v>
      </c>
      <c r="J58" s="47">
        <f>SUM(J56:J57)</f>
        <v>1571</v>
      </c>
      <c r="K58" s="47">
        <f>SUM(K56:K57)</f>
        <v>6142</v>
      </c>
      <c r="L58" s="33">
        <f t="shared" si="26"/>
        <v>265565</v>
      </c>
      <c r="M58" s="17"/>
      <c r="N58" s="116"/>
      <c r="O58" s="144" t="s">
        <v>125</v>
      </c>
      <c r="P58" s="124" t="s">
        <v>126</v>
      </c>
      <c r="Q58" s="123"/>
      <c r="R58" s="31">
        <v>64763</v>
      </c>
      <c r="S58" s="32">
        <v>3</v>
      </c>
      <c r="T58" s="33">
        <f t="shared" si="12"/>
        <v>64766</v>
      </c>
      <c r="U58" s="34">
        <v>141378</v>
      </c>
      <c r="V58" s="34">
        <v>1143</v>
      </c>
      <c r="W58" s="31">
        <v>1187</v>
      </c>
      <c r="X58" s="33">
        <f t="shared" si="1"/>
        <v>207287</v>
      </c>
    </row>
    <row r="59" spans="1:24" ht="7.5" customHeight="1" x14ac:dyDescent="0.15">
      <c r="A59" s="49"/>
      <c r="B59" s="151"/>
      <c r="C59" s="131"/>
      <c r="D59" s="133" t="s">
        <v>127</v>
      </c>
      <c r="E59" s="96" t="s">
        <v>128</v>
      </c>
      <c r="F59" s="31">
        <v>56673</v>
      </c>
      <c r="G59" s="32">
        <v>18</v>
      </c>
      <c r="H59" s="33">
        <f t="shared" si="25"/>
        <v>56691</v>
      </c>
      <c r="I59" s="34">
        <v>198814</v>
      </c>
      <c r="J59" s="34">
        <v>1237</v>
      </c>
      <c r="K59" s="31">
        <v>5645</v>
      </c>
      <c r="L59" s="33">
        <f t="shared" si="26"/>
        <v>256742</v>
      </c>
      <c r="M59" s="17"/>
      <c r="N59" s="116"/>
      <c r="O59" s="131"/>
      <c r="P59" s="124" t="s">
        <v>129</v>
      </c>
      <c r="Q59" s="123"/>
      <c r="R59" s="38">
        <v>24117</v>
      </c>
      <c r="S59" s="39">
        <v>0</v>
      </c>
      <c r="T59" s="33">
        <f>SUM(R59:S59)</f>
        <v>24117</v>
      </c>
      <c r="U59" s="40">
        <v>61050</v>
      </c>
      <c r="V59" s="40">
        <v>427</v>
      </c>
      <c r="W59" s="38">
        <v>389</v>
      </c>
      <c r="X59" s="46">
        <f>SUM(T59:V59)</f>
        <v>85594</v>
      </c>
    </row>
    <row r="60" spans="1:24" ht="7.5" customHeight="1" x14ac:dyDescent="0.15">
      <c r="A60" s="49"/>
      <c r="B60" s="151"/>
      <c r="C60" s="131"/>
      <c r="D60" s="133"/>
      <c r="E60" s="96" t="s">
        <v>130</v>
      </c>
      <c r="F60" s="31">
        <v>25742</v>
      </c>
      <c r="G60" s="32">
        <v>6</v>
      </c>
      <c r="H60" s="33">
        <f t="shared" si="25"/>
        <v>25748</v>
      </c>
      <c r="I60" s="34">
        <v>101535</v>
      </c>
      <c r="J60" s="34">
        <v>459</v>
      </c>
      <c r="K60" s="31">
        <v>1753</v>
      </c>
      <c r="L60" s="33">
        <f t="shared" si="26"/>
        <v>127742</v>
      </c>
      <c r="M60" s="17"/>
      <c r="N60" s="116"/>
      <c r="O60" s="132"/>
      <c r="P60" s="124" t="s">
        <v>10</v>
      </c>
      <c r="Q60" s="123"/>
      <c r="R60" s="38">
        <f>SUM(R58:R59)</f>
        <v>88880</v>
      </c>
      <c r="S60" s="39">
        <f>SUM(S58:S59)</f>
        <v>3</v>
      </c>
      <c r="T60" s="33">
        <f>SUM(R60:S60)</f>
        <v>88883</v>
      </c>
      <c r="U60" s="40">
        <f t="shared" ref="U60:W60" si="29">SUM(U58:U59)</f>
        <v>202428</v>
      </c>
      <c r="V60" s="40">
        <f t="shared" si="29"/>
        <v>1570</v>
      </c>
      <c r="W60" s="38">
        <f t="shared" si="29"/>
        <v>1576</v>
      </c>
      <c r="X60" s="46">
        <f>SUM(T60:V60)</f>
        <v>292881</v>
      </c>
    </row>
    <row r="61" spans="1:24" ht="7.5" customHeight="1" x14ac:dyDescent="0.15">
      <c r="A61" s="49"/>
      <c r="B61" s="151"/>
      <c r="C61" s="131"/>
      <c r="D61" s="133"/>
      <c r="E61" s="96" t="s">
        <v>10</v>
      </c>
      <c r="F61" s="47">
        <f>SUM(F59:F60)</f>
        <v>82415</v>
      </c>
      <c r="G61" s="32">
        <f>SUM(G59:G60)</f>
        <v>24</v>
      </c>
      <c r="H61" s="33">
        <f t="shared" si="25"/>
        <v>82439</v>
      </c>
      <c r="I61" s="31">
        <f>SUM(I59:I60)</f>
        <v>300349</v>
      </c>
      <c r="J61" s="31">
        <f>SUM(J59:J60)</f>
        <v>1696</v>
      </c>
      <c r="K61" s="31">
        <f>SUM(K59:K60)</f>
        <v>7398</v>
      </c>
      <c r="L61" s="33">
        <f t="shared" si="26"/>
        <v>384484</v>
      </c>
      <c r="M61" s="17"/>
      <c r="N61" s="116"/>
      <c r="O61" s="130" t="s">
        <v>131</v>
      </c>
      <c r="P61" s="124" t="s">
        <v>132</v>
      </c>
      <c r="Q61" s="123"/>
      <c r="R61" s="38">
        <v>138248</v>
      </c>
      <c r="S61" s="39">
        <v>33</v>
      </c>
      <c r="T61" s="33">
        <f>SUM(R61:S61)</f>
        <v>138281</v>
      </c>
      <c r="U61" s="40">
        <v>347019</v>
      </c>
      <c r="V61" s="40">
        <v>2416</v>
      </c>
      <c r="W61" s="38">
        <v>3643</v>
      </c>
      <c r="X61" s="46">
        <f>SUM(T61:V61)</f>
        <v>487716</v>
      </c>
    </row>
    <row r="62" spans="1:24" ht="7.5" customHeight="1" x14ac:dyDescent="0.15">
      <c r="A62" s="49"/>
      <c r="B62" s="151"/>
      <c r="C62" s="132"/>
      <c r="D62" s="125" t="s">
        <v>133</v>
      </c>
      <c r="E62" s="126"/>
      <c r="F62" s="31">
        <v>100480</v>
      </c>
      <c r="G62" s="32">
        <v>17</v>
      </c>
      <c r="H62" s="33">
        <f t="shared" si="25"/>
        <v>100497</v>
      </c>
      <c r="I62" s="34">
        <v>311748</v>
      </c>
      <c r="J62" s="34">
        <v>1589</v>
      </c>
      <c r="K62" s="31">
        <v>2960</v>
      </c>
      <c r="L62" s="33">
        <f t="shared" si="26"/>
        <v>413834</v>
      </c>
      <c r="M62" s="17"/>
      <c r="N62" s="116"/>
      <c r="O62" s="131"/>
      <c r="P62" s="124" t="s">
        <v>134</v>
      </c>
      <c r="Q62" s="123"/>
      <c r="R62" s="38">
        <v>57674</v>
      </c>
      <c r="S62" s="39">
        <v>12</v>
      </c>
      <c r="T62" s="33">
        <f>SUM(R62:S62)</f>
        <v>57686</v>
      </c>
      <c r="U62" s="40">
        <v>189685</v>
      </c>
      <c r="V62" s="40">
        <v>916</v>
      </c>
      <c r="W62" s="38">
        <v>1398</v>
      </c>
      <c r="X62" s="46">
        <f>SUM(T62:V62)</f>
        <v>248287</v>
      </c>
    </row>
    <row r="63" spans="1:24" ht="7.5" customHeight="1" x14ac:dyDescent="0.15">
      <c r="A63" s="49"/>
      <c r="B63" s="151"/>
      <c r="C63" s="130" t="s">
        <v>135</v>
      </c>
      <c r="D63" s="136" t="s">
        <v>136</v>
      </c>
      <c r="E63" s="95" t="s">
        <v>137</v>
      </c>
      <c r="F63" s="31">
        <v>97889</v>
      </c>
      <c r="G63" s="32">
        <v>15</v>
      </c>
      <c r="H63" s="33">
        <f t="shared" si="25"/>
        <v>97904</v>
      </c>
      <c r="I63" s="34">
        <v>279299</v>
      </c>
      <c r="J63" s="34">
        <v>1637</v>
      </c>
      <c r="K63" s="31">
        <v>5447</v>
      </c>
      <c r="L63" s="33">
        <f t="shared" si="26"/>
        <v>378840</v>
      </c>
      <c r="M63" s="17"/>
      <c r="N63" s="116"/>
      <c r="O63" s="132"/>
      <c r="P63" s="124" t="s">
        <v>10</v>
      </c>
      <c r="Q63" s="123"/>
      <c r="R63" s="31">
        <f>SUM(R61:R62)</f>
        <v>195922</v>
      </c>
      <c r="S63" s="32">
        <f>SUM(S61:S62)</f>
        <v>45</v>
      </c>
      <c r="T63" s="33">
        <f t="shared" si="12"/>
        <v>195967</v>
      </c>
      <c r="U63" s="34">
        <f t="shared" ref="U63:W63" si="30">SUM(U61:U62)</f>
        <v>536704</v>
      </c>
      <c r="V63" s="34">
        <f t="shared" si="30"/>
        <v>3332</v>
      </c>
      <c r="W63" s="31">
        <f t="shared" si="30"/>
        <v>5041</v>
      </c>
      <c r="X63" s="33">
        <f t="shared" si="1"/>
        <v>736003</v>
      </c>
    </row>
    <row r="64" spans="1:24" ht="7.5" customHeight="1" x14ac:dyDescent="0.15">
      <c r="A64" s="49"/>
      <c r="B64" s="151"/>
      <c r="C64" s="131"/>
      <c r="D64" s="137"/>
      <c r="E64" s="95" t="s">
        <v>138</v>
      </c>
      <c r="F64" s="31">
        <v>32697</v>
      </c>
      <c r="G64" s="32">
        <v>1</v>
      </c>
      <c r="H64" s="33">
        <f t="shared" si="25"/>
        <v>32698</v>
      </c>
      <c r="I64" s="34">
        <v>70499</v>
      </c>
      <c r="J64" s="34">
        <v>393</v>
      </c>
      <c r="K64" s="31">
        <v>1140</v>
      </c>
      <c r="L64" s="33">
        <f t="shared" si="26"/>
        <v>103590</v>
      </c>
      <c r="M64" s="17"/>
      <c r="N64" s="116"/>
      <c r="O64" s="130" t="s">
        <v>139</v>
      </c>
      <c r="P64" s="124" t="s">
        <v>123</v>
      </c>
      <c r="Q64" s="123"/>
      <c r="R64" s="31">
        <v>126975</v>
      </c>
      <c r="S64" s="32">
        <v>22</v>
      </c>
      <c r="T64" s="33">
        <f t="shared" si="12"/>
        <v>126997</v>
      </c>
      <c r="U64" s="34">
        <v>404646</v>
      </c>
      <c r="V64" s="34">
        <v>2412</v>
      </c>
      <c r="W64" s="31">
        <v>6143</v>
      </c>
      <c r="X64" s="46">
        <f t="shared" si="1"/>
        <v>534055</v>
      </c>
    </row>
    <row r="65" spans="1:24" ht="7.5" customHeight="1" x14ac:dyDescent="0.15">
      <c r="A65" s="49"/>
      <c r="B65" s="151"/>
      <c r="C65" s="131"/>
      <c r="D65" s="137"/>
      <c r="E65" s="96" t="s">
        <v>10</v>
      </c>
      <c r="F65" s="47">
        <f>SUM(F63:F64)</f>
        <v>130586</v>
      </c>
      <c r="G65" s="32">
        <f>SUM(G63:G64)</f>
        <v>16</v>
      </c>
      <c r="H65" s="33">
        <f t="shared" si="25"/>
        <v>130602</v>
      </c>
      <c r="I65" s="31">
        <f>SUM(I63:I64)</f>
        <v>349798</v>
      </c>
      <c r="J65" s="31">
        <f>SUM(J63:J64)</f>
        <v>2030</v>
      </c>
      <c r="K65" s="31">
        <f>SUM(K63:K64)</f>
        <v>6587</v>
      </c>
      <c r="L65" s="33">
        <f t="shared" si="26"/>
        <v>482430</v>
      </c>
      <c r="M65" s="17"/>
      <c r="N65" s="116"/>
      <c r="O65" s="132"/>
      <c r="P65" s="124" t="s">
        <v>140</v>
      </c>
      <c r="Q65" s="123"/>
      <c r="R65" s="31">
        <v>76111</v>
      </c>
      <c r="S65" s="32">
        <v>13</v>
      </c>
      <c r="T65" s="33">
        <f t="shared" si="12"/>
        <v>76124</v>
      </c>
      <c r="U65" s="34">
        <v>229237</v>
      </c>
      <c r="V65" s="34">
        <v>1221</v>
      </c>
      <c r="W65" s="31">
        <v>1885</v>
      </c>
      <c r="X65" s="33">
        <f t="shared" si="1"/>
        <v>306582</v>
      </c>
    </row>
    <row r="66" spans="1:24" ht="7.5" customHeight="1" x14ac:dyDescent="0.15">
      <c r="A66" s="49"/>
      <c r="B66" s="151"/>
      <c r="C66" s="131"/>
      <c r="D66" s="136" t="s">
        <v>141</v>
      </c>
      <c r="E66" s="96" t="s">
        <v>142</v>
      </c>
      <c r="F66" s="31">
        <v>24121</v>
      </c>
      <c r="G66" s="32">
        <v>2</v>
      </c>
      <c r="H66" s="33">
        <f t="shared" ref="H66:H72" si="31">SUM(F66:G66)</f>
        <v>24123</v>
      </c>
      <c r="I66" s="34">
        <v>87041</v>
      </c>
      <c r="J66" s="34">
        <v>534</v>
      </c>
      <c r="K66" s="31">
        <v>2282</v>
      </c>
      <c r="L66" s="33">
        <f t="shared" ref="L66:L72" si="32">SUM(H66:J66)</f>
        <v>111698</v>
      </c>
      <c r="M66" s="17"/>
      <c r="N66" s="116"/>
      <c r="O66" s="130" t="s">
        <v>143</v>
      </c>
      <c r="P66" s="124" t="s">
        <v>144</v>
      </c>
      <c r="Q66" s="123"/>
      <c r="R66" s="31">
        <v>107733</v>
      </c>
      <c r="S66" s="32">
        <v>12</v>
      </c>
      <c r="T66" s="33">
        <f t="shared" si="12"/>
        <v>107745</v>
      </c>
      <c r="U66" s="34">
        <v>300648</v>
      </c>
      <c r="V66" s="34">
        <v>1644</v>
      </c>
      <c r="W66" s="31">
        <v>2110</v>
      </c>
      <c r="X66" s="33">
        <f t="shared" si="1"/>
        <v>410037</v>
      </c>
    </row>
    <row r="67" spans="1:24" ht="7.5" customHeight="1" x14ac:dyDescent="0.15">
      <c r="A67" s="49"/>
      <c r="B67" s="151"/>
      <c r="C67" s="131"/>
      <c r="D67" s="142"/>
      <c r="E67" s="96" t="s">
        <v>145</v>
      </c>
      <c r="F67" s="31">
        <v>10240</v>
      </c>
      <c r="G67" s="32">
        <v>1</v>
      </c>
      <c r="H67" s="33">
        <f t="shared" si="31"/>
        <v>10241</v>
      </c>
      <c r="I67" s="34">
        <v>26410</v>
      </c>
      <c r="J67" s="34">
        <v>239</v>
      </c>
      <c r="K67" s="31">
        <v>1754</v>
      </c>
      <c r="L67" s="33">
        <f t="shared" si="32"/>
        <v>36890</v>
      </c>
      <c r="M67" s="17"/>
      <c r="N67" s="116"/>
      <c r="O67" s="131"/>
      <c r="P67" s="124" t="s">
        <v>146</v>
      </c>
      <c r="Q67" s="123"/>
      <c r="R67" s="38">
        <v>20452</v>
      </c>
      <c r="S67" s="39">
        <v>0</v>
      </c>
      <c r="T67" s="33">
        <f t="shared" si="12"/>
        <v>20452</v>
      </c>
      <c r="U67" s="40">
        <v>66770</v>
      </c>
      <c r="V67" s="40">
        <v>368</v>
      </c>
      <c r="W67" s="38">
        <v>570</v>
      </c>
      <c r="X67" s="33">
        <f t="shared" si="1"/>
        <v>87590</v>
      </c>
    </row>
    <row r="68" spans="1:24" ht="7.5" customHeight="1" x14ac:dyDescent="0.15">
      <c r="A68" s="49"/>
      <c r="B68" s="151"/>
      <c r="C68" s="131"/>
      <c r="D68" s="142"/>
      <c r="E68" s="96" t="s">
        <v>147</v>
      </c>
      <c r="F68" s="31">
        <v>15165</v>
      </c>
      <c r="G68" s="32">
        <v>0</v>
      </c>
      <c r="H68" s="33">
        <f t="shared" si="31"/>
        <v>15165</v>
      </c>
      <c r="I68" s="34">
        <v>51436</v>
      </c>
      <c r="J68" s="34">
        <v>479</v>
      </c>
      <c r="K68" s="31">
        <v>2191</v>
      </c>
      <c r="L68" s="33">
        <f t="shared" si="32"/>
        <v>67080</v>
      </c>
      <c r="M68" s="17"/>
      <c r="N68" s="116"/>
      <c r="O68" s="132"/>
      <c r="P68" s="124" t="s">
        <v>10</v>
      </c>
      <c r="Q68" s="123"/>
      <c r="R68" s="31">
        <f>SUM(R66:R67)</f>
        <v>128185</v>
      </c>
      <c r="S68" s="32">
        <f>SUM(S66:S67)</f>
        <v>12</v>
      </c>
      <c r="T68" s="33">
        <f t="shared" si="12"/>
        <v>128197</v>
      </c>
      <c r="U68" s="34">
        <f>SUM(U66:U67)</f>
        <v>367418</v>
      </c>
      <c r="V68" s="34">
        <f>SUM(V66:V67)</f>
        <v>2012</v>
      </c>
      <c r="W68" s="31">
        <f>SUM(W66:W67)</f>
        <v>2680</v>
      </c>
      <c r="X68" s="33">
        <f t="shared" si="1"/>
        <v>497627</v>
      </c>
    </row>
    <row r="69" spans="1:24" ht="7.5" customHeight="1" x14ac:dyDescent="0.15">
      <c r="A69" s="49"/>
      <c r="B69" s="151"/>
      <c r="C69" s="131"/>
      <c r="D69" s="143"/>
      <c r="E69" s="96" t="s">
        <v>10</v>
      </c>
      <c r="F69" s="47">
        <f>SUM(F66:F68)</f>
        <v>49526</v>
      </c>
      <c r="G69" s="32">
        <f>SUM(G66:G68)</f>
        <v>3</v>
      </c>
      <c r="H69" s="33">
        <f t="shared" si="31"/>
        <v>49529</v>
      </c>
      <c r="I69" s="31">
        <f t="shared" ref="I69:K69" si="33">SUM(I66:I68)</f>
        <v>164887</v>
      </c>
      <c r="J69" s="31">
        <f t="shared" si="33"/>
        <v>1252</v>
      </c>
      <c r="K69" s="31">
        <f t="shared" si="33"/>
        <v>6227</v>
      </c>
      <c r="L69" s="33">
        <f t="shared" si="32"/>
        <v>215668</v>
      </c>
      <c r="M69" s="17"/>
      <c r="N69" s="117"/>
      <c r="O69" s="112" t="s">
        <v>37</v>
      </c>
      <c r="P69" s="113"/>
      <c r="Q69" s="114"/>
      <c r="R69" s="41">
        <f>SUM(R57,R63:R65,R68,R60)</f>
        <v>690910</v>
      </c>
      <c r="S69" s="42">
        <f>SUM(S57,S63:S65,S68,S60)</f>
        <v>99</v>
      </c>
      <c r="T69" s="43">
        <f t="shared" si="12"/>
        <v>691009</v>
      </c>
      <c r="U69" s="41">
        <f t="shared" ref="U69:W69" si="34">SUM(U57,U63:U65,U68,U60)</f>
        <v>1908275</v>
      </c>
      <c r="V69" s="41">
        <f t="shared" si="34"/>
        <v>11504</v>
      </c>
      <c r="W69" s="41">
        <f t="shared" si="34"/>
        <v>18551</v>
      </c>
      <c r="X69" s="43">
        <f t="shared" si="1"/>
        <v>2610788</v>
      </c>
    </row>
    <row r="70" spans="1:24" ht="7.5" customHeight="1" x14ac:dyDescent="0.15">
      <c r="A70" s="49"/>
      <c r="B70" s="151"/>
      <c r="C70" s="131"/>
      <c r="D70" s="109" t="s">
        <v>148</v>
      </c>
      <c r="E70" s="96" t="s">
        <v>253</v>
      </c>
      <c r="F70" s="31">
        <v>77455</v>
      </c>
      <c r="G70" s="32">
        <v>7</v>
      </c>
      <c r="H70" s="33">
        <f t="shared" si="31"/>
        <v>77462</v>
      </c>
      <c r="I70" s="34">
        <v>178152</v>
      </c>
      <c r="J70" s="34">
        <v>1006</v>
      </c>
      <c r="K70" s="31">
        <v>1461</v>
      </c>
      <c r="L70" s="33">
        <f t="shared" si="32"/>
        <v>256620</v>
      </c>
      <c r="M70" s="17"/>
      <c r="N70" s="115" t="s">
        <v>150</v>
      </c>
      <c r="O70" s="118" t="s">
        <v>151</v>
      </c>
      <c r="P70" s="119"/>
      <c r="Q70" s="120"/>
      <c r="R70" s="38">
        <v>90174</v>
      </c>
      <c r="S70" s="39">
        <v>12</v>
      </c>
      <c r="T70" s="46">
        <f t="shared" si="12"/>
        <v>90186</v>
      </c>
      <c r="U70" s="40">
        <v>211807</v>
      </c>
      <c r="V70" s="40">
        <v>1136</v>
      </c>
      <c r="W70" s="38">
        <v>1917</v>
      </c>
      <c r="X70" s="46">
        <f t="shared" si="1"/>
        <v>303129</v>
      </c>
    </row>
    <row r="71" spans="1:24" ht="7.5" customHeight="1" x14ac:dyDescent="0.15">
      <c r="A71" s="49"/>
      <c r="B71" s="151"/>
      <c r="C71" s="131"/>
      <c r="D71" s="110"/>
      <c r="E71" s="96" t="s">
        <v>152</v>
      </c>
      <c r="F71" s="31">
        <v>20203</v>
      </c>
      <c r="G71" s="32">
        <v>0</v>
      </c>
      <c r="H71" s="33">
        <f t="shared" si="31"/>
        <v>20203</v>
      </c>
      <c r="I71" s="34">
        <v>58904</v>
      </c>
      <c r="J71" s="34">
        <v>325</v>
      </c>
      <c r="K71" s="31">
        <v>755</v>
      </c>
      <c r="L71" s="33">
        <f t="shared" si="32"/>
        <v>79432</v>
      </c>
      <c r="M71" s="11"/>
      <c r="N71" s="116"/>
      <c r="O71" s="144" t="s">
        <v>153</v>
      </c>
      <c r="P71" s="124" t="s">
        <v>154</v>
      </c>
      <c r="Q71" s="123"/>
      <c r="R71" s="31">
        <v>70817</v>
      </c>
      <c r="S71" s="32">
        <v>16</v>
      </c>
      <c r="T71" s="33">
        <f t="shared" si="12"/>
        <v>70833</v>
      </c>
      <c r="U71" s="34">
        <v>174397</v>
      </c>
      <c r="V71" s="34">
        <v>1111</v>
      </c>
      <c r="W71" s="31">
        <v>1465</v>
      </c>
      <c r="X71" s="33">
        <f t="shared" si="1"/>
        <v>246341</v>
      </c>
    </row>
    <row r="72" spans="1:24" ht="7.5" customHeight="1" x14ac:dyDescent="0.15">
      <c r="A72" s="49"/>
      <c r="B72" s="151"/>
      <c r="C72" s="131"/>
      <c r="D72" s="111"/>
      <c r="E72" s="96" t="s">
        <v>10</v>
      </c>
      <c r="F72" s="47">
        <f>SUM(F70:F71)</f>
        <v>97658</v>
      </c>
      <c r="G72" s="32">
        <f>SUM(G70:G71)</f>
        <v>7</v>
      </c>
      <c r="H72" s="33">
        <f t="shared" si="31"/>
        <v>97665</v>
      </c>
      <c r="I72" s="31">
        <f>SUM(I70:I71)</f>
        <v>237056</v>
      </c>
      <c r="J72" s="31">
        <f>SUM(J70:J71)</f>
        <v>1331</v>
      </c>
      <c r="K72" s="31">
        <f>SUM(K70:K71)</f>
        <v>2216</v>
      </c>
      <c r="L72" s="33">
        <f t="shared" si="32"/>
        <v>336052</v>
      </c>
      <c r="M72" s="11"/>
      <c r="N72" s="116"/>
      <c r="O72" s="131"/>
      <c r="P72" s="124" t="s">
        <v>155</v>
      </c>
      <c r="Q72" s="123"/>
      <c r="R72" s="38">
        <v>29753</v>
      </c>
      <c r="S72" s="39">
        <v>9</v>
      </c>
      <c r="T72" s="33">
        <f t="shared" si="12"/>
        <v>29762</v>
      </c>
      <c r="U72" s="40">
        <v>106617</v>
      </c>
      <c r="V72" s="40">
        <v>697</v>
      </c>
      <c r="W72" s="38">
        <v>1358</v>
      </c>
      <c r="X72" s="46">
        <f t="shared" ref="X72:X73" si="35">SUM(T72:V72)</f>
        <v>137076</v>
      </c>
    </row>
    <row r="73" spans="1:24" ht="7.5" customHeight="1" x14ac:dyDescent="0.15">
      <c r="A73" s="49"/>
      <c r="B73" s="151"/>
      <c r="C73" s="131"/>
      <c r="D73" s="136" t="s">
        <v>156</v>
      </c>
      <c r="E73" s="96" t="s">
        <v>156</v>
      </c>
      <c r="F73" s="31">
        <v>14111</v>
      </c>
      <c r="G73" s="32">
        <v>3</v>
      </c>
      <c r="H73" s="33">
        <f t="shared" si="25"/>
        <v>14114</v>
      </c>
      <c r="I73" s="34">
        <v>53762</v>
      </c>
      <c r="J73" s="34">
        <v>335</v>
      </c>
      <c r="K73" s="31">
        <v>1061</v>
      </c>
      <c r="L73" s="33">
        <f t="shared" si="26"/>
        <v>68211</v>
      </c>
      <c r="M73" s="11"/>
      <c r="N73" s="116"/>
      <c r="O73" s="132"/>
      <c r="P73" s="124" t="s">
        <v>10</v>
      </c>
      <c r="Q73" s="123"/>
      <c r="R73" s="38">
        <f>SUM(R71:R72)</f>
        <v>100570</v>
      </c>
      <c r="S73" s="39">
        <f>SUM(S71:S72)</f>
        <v>25</v>
      </c>
      <c r="T73" s="33">
        <f t="shared" si="12"/>
        <v>100595</v>
      </c>
      <c r="U73" s="40">
        <f t="shared" ref="U73:W73" si="36">SUM(U71:U72)</f>
        <v>281014</v>
      </c>
      <c r="V73" s="40">
        <f t="shared" si="36"/>
        <v>1808</v>
      </c>
      <c r="W73" s="38">
        <f t="shared" si="36"/>
        <v>2823</v>
      </c>
      <c r="X73" s="46">
        <f t="shared" si="35"/>
        <v>383417</v>
      </c>
    </row>
    <row r="74" spans="1:24" ht="7.5" customHeight="1" x14ac:dyDescent="0.15">
      <c r="A74" s="49"/>
      <c r="B74" s="151"/>
      <c r="C74" s="131"/>
      <c r="D74" s="142"/>
      <c r="E74" s="96" t="s">
        <v>157</v>
      </c>
      <c r="F74" s="31">
        <v>17721</v>
      </c>
      <c r="G74" s="32">
        <v>1</v>
      </c>
      <c r="H74" s="33">
        <f t="shared" si="25"/>
        <v>17722</v>
      </c>
      <c r="I74" s="34">
        <v>65369</v>
      </c>
      <c r="J74" s="34">
        <v>459</v>
      </c>
      <c r="K74" s="31">
        <v>1880</v>
      </c>
      <c r="L74" s="33">
        <f t="shared" si="26"/>
        <v>83550</v>
      </c>
      <c r="M74" s="11"/>
      <c r="N74" s="116"/>
      <c r="O74" s="121" t="s">
        <v>158</v>
      </c>
      <c r="P74" s="122"/>
      <c r="Q74" s="123"/>
      <c r="R74" s="31">
        <v>150743</v>
      </c>
      <c r="S74" s="32">
        <v>28</v>
      </c>
      <c r="T74" s="33">
        <f t="shared" si="12"/>
        <v>150771</v>
      </c>
      <c r="U74" s="34">
        <v>370406</v>
      </c>
      <c r="V74" s="34">
        <v>2692</v>
      </c>
      <c r="W74" s="31">
        <v>3603</v>
      </c>
      <c r="X74" s="33">
        <f t="shared" si="1"/>
        <v>523869</v>
      </c>
    </row>
    <row r="75" spans="1:24" ht="7.5" customHeight="1" x14ac:dyDescent="0.15">
      <c r="A75" s="49"/>
      <c r="B75" s="151"/>
      <c r="C75" s="131"/>
      <c r="D75" s="142"/>
      <c r="E75" s="96" t="s">
        <v>159</v>
      </c>
      <c r="F75" s="52">
        <v>12941</v>
      </c>
      <c r="G75" s="53">
        <v>3</v>
      </c>
      <c r="H75" s="33">
        <f t="shared" si="25"/>
        <v>12944</v>
      </c>
      <c r="I75" s="55">
        <v>42745</v>
      </c>
      <c r="J75" s="55">
        <v>421</v>
      </c>
      <c r="K75" s="52">
        <v>1971</v>
      </c>
      <c r="L75" s="33">
        <f t="shared" si="26"/>
        <v>56110</v>
      </c>
      <c r="M75" s="11"/>
      <c r="N75" s="116"/>
      <c r="O75" s="121" t="s">
        <v>160</v>
      </c>
      <c r="P75" s="122"/>
      <c r="Q75" s="123"/>
      <c r="R75" s="31">
        <v>97737</v>
      </c>
      <c r="S75" s="32">
        <v>23</v>
      </c>
      <c r="T75" s="33">
        <f t="shared" si="12"/>
        <v>97760</v>
      </c>
      <c r="U75" s="34">
        <v>204837</v>
      </c>
      <c r="V75" s="34">
        <v>1229</v>
      </c>
      <c r="W75" s="31">
        <v>1740</v>
      </c>
      <c r="X75" s="33">
        <f t="shared" si="1"/>
        <v>303826</v>
      </c>
    </row>
    <row r="76" spans="1:24" ht="7.5" customHeight="1" x14ac:dyDescent="0.15">
      <c r="A76" s="49"/>
      <c r="B76" s="151"/>
      <c r="C76" s="132"/>
      <c r="D76" s="143"/>
      <c r="E76" s="96" t="s">
        <v>10</v>
      </c>
      <c r="F76" s="47">
        <f>SUM(F73:F75)</f>
        <v>44773</v>
      </c>
      <c r="G76" s="32">
        <f>SUM(G73:G75)</f>
        <v>7</v>
      </c>
      <c r="H76" s="33">
        <f t="shared" si="25"/>
        <v>44780</v>
      </c>
      <c r="I76" s="31">
        <f t="shared" ref="I76:K76" si="37">SUM(I73:I75)</f>
        <v>161876</v>
      </c>
      <c r="J76" s="31">
        <f t="shared" si="37"/>
        <v>1215</v>
      </c>
      <c r="K76" s="31">
        <f t="shared" si="37"/>
        <v>4912</v>
      </c>
      <c r="L76" s="33">
        <f t="shared" si="26"/>
        <v>207871</v>
      </c>
      <c r="M76" s="11"/>
      <c r="N76" s="117"/>
      <c r="O76" s="112" t="s">
        <v>37</v>
      </c>
      <c r="P76" s="113"/>
      <c r="Q76" s="114"/>
      <c r="R76" s="41">
        <f>SUM(R73:R75,R70)</f>
        <v>439224</v>
      </c>
      <c r="S76" s="44">
        <f>SUM(S73:S75,S70)</f>
        <v>88</v>
      </c>
      <c r="T76" s="43">
        <f t="shared" si="12"/>
        <v>439312</v>
      </c>
      <c r="U76" s="45">
        <f t="shared" ref="U76:W76" si="38">SUM(U73:U75,U70)</f>
        <v>1068064</v>
      </c>
      <c r="V76" s="45">
        <f t="shared" si="38"/>
        <v>6865</v>
      </c>
      <c r="W76" s="41">
        <f t="shared" si="38"/>
        <v>10083</v>
      </c>
      <c r="X76" s="43">
        <f t="shared" si="1"/>
        <v>1514241</v>
      </c>
    </row>
    <row r="77" spans="1:24" ht="7.5" customHeight="1" x14ac:dyDescent="0.15">
      <c r="A77" s="49"/>
      <c r="B77" s="151"/>
      <c r="C77" s="130" t="s">
        <v>161</v>
      </c>
      <c r="D77" s="133" t="s">
        <v>162</v>
      </c>
      <c r="E77" s="96" t="s">
        <v>163</v>
      </c>
      <c r="F77" s="52">
        <v>41728</v>
      </c>
      <c r="G77" s="53">
        <v>15</v>
      </c>
      <c r="H77" s="54">
        <f>SUM(F77:G77)</f>
        <v>41743</v>
      </c>
      <c r="I77" s="55">
        <v>41051</v>
      </c>
      <c r="J77" s="55">
        <v>1494</v>
      </c>
      <c r="K77" s="52">
        <v>7179</v>
      </c>
      <c r="L77" s="54">
        <f>SUM(H77:J77)</f>
        <v>84288</v>
      </c>
      <c r="M77" s="11"/>
      <c r="N77" s="115" t="s">
        <v>164</v>
      </c>
      <c r="O77" s="134" t="s">
        <v>165</v>
      </c>
      <c r="P77" s="135" t="s">
        <v>166</v>
      </c>
      <c r="Q77" s="120"/>
      <c r="R77" s="18">
        <v>106859</v>
      </c>
      <c r="S77" s="19">
        <v>7</v>
      </c>
      <c r="T77" s="20">
        <f t="shared" si="12"/>
        <v>106866</v>
      </c>
      <c r="U77" s="21">
        <v>389269</v>
      </c>
      <c r="V77" s="21">
        <v>2447</v>
      </c>
      <c r="W77" s="18">
        <v>8872</v>
      </c>
      <c r="X77" s="20">
        <f t="shared" si="1"/>
        <v>498582</v>
      </c>
    </row>
    <row r="78" spans="1:24" ht="7.5" customHeight="1" x14ac:dyDescent="0.15">
      <c r="A78" s="49"/>
      <c r="B78" s="151"/>
      <c r="C78" s="131"/>
      <c r="D78" s="133"/>
      <c r="E78" s="96" t="s">
        <v>167</v>
      </c>
      <c r="F78" s="52">
        <v>12640</v>
      </c>
      <c r="G78" s="53">
        <v>4</v>
      </c>
      <c r="H78" s="54">
        <f>SUM(F78:G78)</f>
        <v>12644</v>
      </c>
      <c r="I78" s="55">
        <v>14961</v>
      </c>
      <c r="J78" s="55">
        <v>418</v>
      </c>
      <c r="K78" s="52">
        <v>1897</v>
      </c>
      <c r="L78" s="54">
        <f>SUM(H78:J78)</f>
        <v>28023</v>
      </c>
      <c r="M78" s="11"/>
      <c r="N78" s="116"/>
      <c r="O78" s="131"/>
      <c r="P78" s="124" t="s">
        <v>168</v>
      </c>
      <c r="Q78" s="123"/>
      <c r="R78" s="31">
        <v>80322</v>
      </c>
      <c r="S78" s="32">
        <v>8</v>
      </c>
      <c r="T78" s="33">
        <f t="shared" si="12"/>
        <v>80330</v>
      </c>
      <c r="U78" s="34">
        <v>287969</v>
      </c>
      <c r="V78" s="34">
        <v>1402</v>
      </c>
      <c r="W78" s="31">
        <v>2996</v>
      </c>
      <c r="X78" s="33">
        <f t="shared" ref="X78:X88" si="39">SUM(T78:V78)</f>
        <v>369701</v>
      </c>
    </row>
    <row r="79" spans="1:24" ht="7.5" customHeight="1" x14ac:dyDescent="0.15">
      <c r="A79" s="49"/>
      <c r="B79" s="151"/>
      <c r="C79" s="131"/>
      <c r="D79" s="133"/>
      <c r="E79" s="96" t="s">
        <v>10</v>
      </c>
      <c r="F79" s="47">
        <f>SUM(F77:F78)</f>
        <v>54368</v>
      </c>
      <c r="G79" s="32">
        <f>SUM(G77:G78)</f>
        <v>19</v>
      </c>
      <c r="H79" s="33">
        <f>SUM(F79:G79)</f>
        <v>54387</v>
      </c>
      <c r="I79" s="47">
        <f>SUM(I77:I78)</f>
        <v>56012</v>
      </c>
      <c r="J79" s="47">
        <f>SUM(J77:J78)</f>
        <v>1912</v>
      </c>
      <c r="K79" s="47">
        <f>SUM(K77:K78)</f>
        <v>9076</v>
      </c>
      <c r="L79" s="54">
        <f>SUM(H79:J79)</f>
        <v>112311</v>
      </c>
      <c r="M79" s="11"/>
      <c r="N79" s="116"/>
      <c r="O79" s="131"/>
      <c r="P79" s="124" t="s">
        <v>169</v>
      </c>
      <c r="Q79" s="123"/>
      <c r="R79" s="31">
        <v>92308</v>
      </c>
      <c r="S79" s="32">
        <v>6</v>
      </c>
      <c r="T79" s="33">
        <f t="shared" si="12"/>
        <v>92314</v>
      </c>
      <c r="U79" s="34">
        <v>251402</v>
      </c>
      <c r="V79" s="34">
        <v>1230</v>
      </c>
      <c r="W79" s="31">
        <v>2009</v>
      </c>
      <c r="X79" s="33">
        <f t="shared" si="39"/>
        <v>344946</v>
      </c>
    </row>
    <row r="80" spans="1:24" ht="7.5" customHeight="1" x14ac:dyDescent="0.15">
      <c r="A80" s="49"/>
      <c r="B80" s="151"/>
      <c r="C80" s="131"/>
      <c r="D80" s="136" t="s">
        <v>170</v>
      </c>
      <c r="E80" s="96" t="s">
        <v>170</v>
      </c>
      <c r="F80" s="31">
        <v>35392</v>
      </c>
      <c r="G80" s="32">
        <v>6</v>
      </c>
      <c r="H80" s="33">
        <f t="shared" si="25"/>
        <v>35398</v>
      </c>
      <c r="I80" s="34">
        <v>45030</v>
      </c>
      <c r="J80" s="34">
        <v>1111</v>
      </c>
      <c r="K80" s="31">
        <v>5578</v>
      </c>
      <c r="L80" s="33">
        <f t="shared" si="26"/>
        <v>81539</v>
      </c>
      <c r="M80" s="11"/>
      <c r="N80" s="116"/>
      <c r="O80" s="132"/>
      <c r="P80" s="124" t="s">
        <v>171</v>
      </c>
      <c r="Q80" s="123"/>
      <c r="R80" s="31">
        <v>43658</v>
      </c>
      <c r="S80" s="32">
        <v>4</v>
      </c>
      <c r="T80" s="33">
        <f t="shared" si="12"/>
        <v>43662</v>
      </c>
      <c r="U80" s="34">
        <v>127179</v>
      </c>
      <c r="V80" s="34">
        <v>523</v>
      </c>
      <c r="W80" s="31">
        <v>942</v>
      </c>
      <c r="X80" s="33">
        <f t="shared" si="39"/>
        <v>171364</v>
      </c>
    </row>
    <row r="81" spans="1:24" ht="7.5" customHeight="1" x14ac:dyDescent="0.15">
      <c r="A81" s="49"/>
      <c r="B81" s="151"/>
      <c r="C81" s="131"/>
      <c r="D81" s="142"/>
      <c r="E81" s="96" t="s">
        <v>172</v>
      </c>
      <c r="F81" s="52">
        <v>7557</v>
      </c>
      <c r="G81" s="53">
        <v>2</v>
      </c>
      <c r="H81" s="54">
        <f>SUM(F81:G81)</f>
        <v>7559</v>
      </c>
      <c r="I81" s="55">
        <v>9729</v>
      </c>
      <c r="J81" s="55">
        <v>254</v>
      </c>
      <c r="K81" s="52">
        <v>1123</v>
      </c>
      <c r="L81" s="54">
        <f>SUM(H81:J81)</f>
        <v>17542</v>
      </c>
      <c r="M81" s="11"/>
      <c r="N81" s="116"/>
      <c r="O81" s="121" t="s">
        <v>173</v>
      </c>
      <c r="P81" s="122"/>
      <c r="Q81" s="123"/>
      <c r="R81" s="31">
        <v>89893</v>
      </c>
      <c r="S81" s="32">
        <v>15</v>
      </c>
      <c r="T81" s="33">
        <f t="shared" si="12"/>
        <v>89908</v>
      </c>
      <c r="U81" s="34">
        <v>253084</v>
      </c>
      <c r="V81" s="34">
        <v>1372</v>
      </c>
      <c r="W81" s="31">
        <v>1540</v>
      </c>
      <c r="X81" s="33">
        <f t="shared" si="39"/>
        <v>344364</v>
      </c>
    </row>
    <row r="82" spans="1:24" ht="7.5" customHeight="1" x14ac:dyDescent="0.15">
      <c r="A82" s="49"/>
      <c r="B82" s="151"/>
      <c r="C82" s="131"/>
      <c r="D82" s="142"/>
      <c r="E82" s="96" t="s">
        <v>174</v>
      </c>
      <c r="F82" s="52">
        <v>10233</v>
      </c>
      <c r="G82" s="53">
        <v>3</v>
      </c>
      <c r="H82" s="54">
        <f>SUM(F82:G82)</f>
        <v>10236</v>
      </c>
      <c r="I82" s="55">
        <v>14106</v>
      </c>
      <c r="J82" s="55">
        <v>335</v>
      </c>
      <c r="K82" s="52">
        <v>1913</v>
      </c>
      <c r="L82" s="54">
        <f>SUM(H82:J82)</f>
        <v>24677</v>
      </c>
      <c r="M82" s="11"/>
      <c r="N82" s="116"/>
      <c r="O82" s="130" t="s">
        <v>175</v>
      </c>
      <c r="P82" s="124" t="s">
        <v>176</v>
      </c>
      <c r="Q82" s="123"/>
      <c r="R82" s="31">
        <v>83832</v>
      </c>
      <c r="S82" s="32">
        <v>8</v>
      </c>
      <c r="T82" s="33">
        <f t="shared" si="12"/>
        <v>83840</v>
      </c>
      <c r="U82" s="34">
        <v>240359</v>
      </c>
      <c r="V82" s="34">
        <v>1286</v>
      </c>
      <c r="W82" s="31">
        <v>2314</v>
      </c>
      <c r="X82" s="33">
        <f t="shared" si="39"/>
        <v>325485</v>
      </c>
    </row>
    <row r="83" spans="1:24" ht="7.5" customHeight="1" x14ac:dyDescent="0.15">
      <c r="A83" s="49"/>
      <c r="B83" s="151"/>
      <c r="C83" s="131"/>
      <c r="D83" s="143"/>
      <c r="E83" s="96" t="s">
        <v>10</v>
      </c>
      <c r="F83" s="47">
        <f>SUM(F80:F82)</f>
        <v>53182</v>
      </c>
      <c r="G83" s="32">
        <f>SUM(G80:G82)</f>
        <v>11</v>
      </c>
      <c r="H83" s="33">
        <f>SUM(F83:G83)</f>
        <v>53193</v>
      </c>
      <c r="I83" s="47">
        <f t="shared" ref="I83:K83" si="40">SUM(I80:I82)</f>
        <v>68865</v>
      </c>
      <c r="J83" s="47">
        <f t="shared" si="40"/>
        <v>1700</v>
      </c>
      <c r="K83" s="47">
        <f t="shared" si="40"/>
        <v>8614</v>
      </c>
      <c r="L83" s="54">
        <f>SUM(H83:J83)</f>
        <v>123758</v>
      </c>
      <c r="M83" s="11"/>
      <c r="N83" s="116"/>
      <c r="O83" s="131"/>
      <c r="P83" s="124" t="s">
        <v>177</v>
      </c>
      <c r="Q83" s="123"/>
      <c r="R83" s="31">
        <v>41893</v>
      </c>
      <c r="S83" s="32">
        <v>4</v>
      </c>
      <c r="T83" s="33">
        <f t="shared" si="12"/>
        <v>41897</v>
      </c>
      <c r="U83" s="34">
        <v>110243</v>
      </c>
      <c r="V83" s="34">
        <v>492</v>
      </c>
      <c r="W83" s="31">
        <v>833</v>
      </c>
      <c r="X83" s="33">
        <f t="shared" si="39"/>
        <v>152632</v>
      </c>
    </row>
    <row r="84" spans="1:24" ht="7.5" customHeight="1" x14ac:dyDescent="0.15">
      <c r="A84" s="49"/>
      <c r="B84" s="151"/>
      <c r="C84" s="131"/>
      <c r="D84" s="136" t="s">
        <v>178</v>
      </c>
      <c r="E84" s="95" t="s">
        <v>178</v>
      </c>
      <c r="F84" s="52">
        <v>47036</v>
      </c>
      <c r="G84" s="53">
        <v>9</v>
      </c>
      <c r="H84" s="54">
        <f>SUM(F84:G84)</f>
        <v>47045</v>
      </c>
      <c r="I84" s="55">
        <v>71609</v>
      </c>
      <c r="J84" s="55">
        <v>1673</v>
      </c>
      <c r="K84" s="52">
        <v>8659</v>
      </c>
      <c r="L84" s="54">
        <f>SUM(H84:J84)</f>
        <v>120327</v>
      </c>
      <c r="M84" s="11"/>
      <c r="N84" s="116"/>
      <c r="O84" s="132"/>
      <c r="P84" s="124" t="s">
        <v>179</v>
      </c>
      <c r="Q84" s="123"/>
      <c r="R84" s="31">
        <v>12567</v>
      </c>
      <c r="S84" s="32">
        <v>0</v>
      </c>
      <c r="T84" s="33">
        <f t="shared" si="12"/>
        <v>12567</v>
      </c>
      <c r="U84" s="34">
        <v>20903</v>
      </c>
      <c r="V84" s="34">
        <v>181</v>
      </c>
      <c r="W84" s="31">
        <v>140</v>
      </c>
      <c r="X84" s="33">
        <f t="shared" si="39"/>
        <v>33651</v>
      </c>
    </row>
    <row r="85" spans="1:24" ht="7.5" customHeight="1" x14ac:dyDescent="0.15">
      <c r="A85" s="49"/>
      <c r="B85" s="151"/>
      <c r="C85" s="131"/>
      <c r="D85" s="142"/>
      <c r="E85" s="96" t="s">
        <v>180</v>
      </c>
      <c r="F85" s="52">
        <v>7606</v>
      </c>
      <c r="G85" s="53">
        <v>0</v>
      </c>
      <c r="H85" s="54">
        <f>SUM(F85:G85)</f>
        <v>7606</v>
      </c>
      <c r="I85" s="55">
        <v>8053</v>
      </c>
      <c r="J85" s="55">
        <v>509</v>
      </c>
      <c r="K85" s="52">
        <v>1935</v>
      </c>
      <c r="L85" s="54">
        <f>SUM(H85:J85)</f>
        <v>16168</v>
      </c>
      <c r="M85" s="56"/>
      <c r="N85" s="116"/>
      <c r="O85" s="121" t="s">
        <v>181</v>
      </c>
      <c r="P85" s="122"/>
      <c r="Q85" s="123"/>
      <c r="R85" s="31">
        <v>185744</v>
      </c>
      <c r="S85" s="32">
        <v>13</v>
      </c>
      <c r="T85" s="33">
        <f t="shared" si="12"/>
        <v>185757</v>
      </c>
      <c r="U85" s="34">
        <v>485399</v>
      </c>
      <c r="V85" s="34">
        <v>3391</v>
      </c>
      <c r="W85" s="31">
        <v>4013</v>
      </c>
      <c r="X85" s="33">
        <f t="shared" si="39"/>
        <v>674547</v>
      </c>
    </row>
    <row r="86" spans="1:24" ht="7.5" customHeight="1" x14ac:dyDescent="0.15">
      <c r="A86" s="49"/>
      <c r="B86" s="151"/>
      <c r="C86" s="131"/>
      <c r="D86" s="142"/>
      <c r="E86" s="96" t="s">
        <v>182</v>
      </c>
      <c r="F86" s="31">
        <v>9636</v>
      </c>
      <c r="G86" s="32">
        <v>4</v>
      </c>
      <c r="H86" s="33">
        <f t="shared" si="25"/>
        <v>9640</v>
      </c>
      <c r="I86" s="34">
        <v>17966</v>
      </c>
      <c r="J86" s="34">
        <v>317</v>
      </c>
      <c r="K86" s="31">
        <v>1888</v>
      </c>
      <c r="L86" s="33">
        <f t="shared" si="26"/>
        <v>27923</v>
      </c>
      <c r="M86" s="56"/>
      <c r="N86" s="116"/>
      <c r="O86" s="121" t="s">
        <v>183</v>
      </c>
      <c r="P86" s="122"/>
      <c r="Q86" s="123"/>
      <c r="R86" s="31">
        <v>125061</v>
      </c>
      <c r="S86" s="32">
        <v>14</v>
      </c>
      <c r="T86" s="33">
        <f t="shared" si="12"/>
        <v>125075</v>
      </c>
      <c r="U86" s="57">
        <v>325283</v>
      </c>
      <c r="V86" s="57">
        <v>1800</v>
      </c>
      <c r="W86" s="31">
        <v>2481</v>
      </c>
      <c r="X86" s="33">
        <f t="shared" si="39"/>
        <v>452158</v>
      </c>
    </row>
    <row r="87" spans="1:24" ht="7.5" customHeight="1" x14ac:dyDescent="0.15">
      <c r="A87" s="58"/>
      <c r="B87" s="151"/>
      <c r="C87" s="131"/>
      <c r="D87" s="143"/>
      <c r="E87" s="96" t="s">
        <v>10</v>
      </c>
      <c r="F87" s="47">
        <f>SUM(F84:F86)</f>
        <v>64278</v>
      </c>
      <c r="G87" s="32">
        <f>SUM(G84:G86)</f>
        <v>13</v>
      </c>
      <c r="H87" s="33">
        <f t="shared" si="25"/>
        <v>64291</v>
      </c>
      <c r="I87" s="47">
        <f t="shared" ref="I87:K87" si="41">SUM(I84:I86)</f>
        <v>97628</v>
      </c>
      <c r="J87" s="47">
        <f t="shared" si="41"/>
        <v>2499</v>
      </c>
      <c r="K87" s="47">
        <f t="shared" si="41"/>
        <v>12482</v>
      </c>
      <c r="L87" s="33">
        <f t="shared" si="26"/>
        <v>164418</v>
      </c>
      <c r="M87" s="56"/>
      <c r="N87" s="116"/>
      <c r="O87" s="121" t="s">
        <v>184</v>
      </c>
      <c r="P87" s="122"/>
      <c r="Q87" s="123"/>
      <c r="R87" s="31">
        <v>145540</v>
      </c>
      <c r="S87" s="32">
        <v>7</v>
      </c>
      <c r="T87" s="33">
        <f t="shared" si="12"/>
        <v>145547</v>
      </c>
      <c r="U87" s="57">
        <v>328632</v>
      </c>
      <c r="V87" s="57">
        <v>1718</v>
      </c>
      <c r="W87" s="59">
        <v>2092</v>
      </c>
      <c r="X87" s="33">
        <f t="shared" si="39"/>
        <v>475897</v>
      </c>
    </row>
    <row r="88" spans="1:24" ht="7.5" customHeight="1" x14ac:dyDescent="0.15">
      <c r="A88" s="60"/>
      <c r="B88" s="151"/>
      <c r="C88" s="131"/>
      <c r="D88" s="125" t="s">
        <v>185</v>
      </c>
      <c r="E88" s="126"/>
      <c r="F88" s="31">
        <v>48416</v>
      </c>
      <c r="G88" s="32">
        <v>13</v>
      </c>
      <c r="H88" s="33">
        <f t="shared" si="25"/>
        <v>48429</v>
      </c>
      <c r="I88" s="34">
        <v>148533</v>
      </c>
      <c r="J88" s="34">
        <v>1114</v>
      </c>
      <c r="K88" s="31">
        <v>4068</v>
      </c>
      <c r="L88" s="33">
        <f t="shared" si="26"/>
        <v>198076</v>
      </c>
      <c r="M88" s="56"/>
      <c r="N88" s="116"/>
      <c r="O88" s="138" t="s">
        <v>186</v>
      </c>
      <c r="P88" s="124" t="s">
        <v>187</v>
      </c>
      <c r="Q88" s="123"/>
      <c r="R88" s="31">
        <v>196391</v>
      </c>
      <c r="S88" s="32">
        <v>12</v>
      </c>
      <c r="T88" s="33">
        <f t="shared" si="12"/>
        <v>196403</v>
      </c>
      <c r="U88" s="57">
        <v>442962</v>
      </c>
      <c r="V88" s="57">
        <v>2235</v>
      </c>
      <c r="W88" s="59">
        <v>3266</v>
      </c>
      <c r="X88" s="33">
        <f t="shared" si="39"/>
        <v>641600</v>
      </c>
    </row>
    <row r="89" spans="1:24" ht="7.5" customHeight="1" x14ac:dyDescent="0.15">
      <c r="A89" s="60"/>
      <c r="B89" s="151"/>
      <c r="C89" s="132"/>
      <c r="D89" s="125" t="s">
        <v>188</v>
      </c>
      <c r="E89" s="126"/>
      <c r="F89" s="31">
        <v>76770</v>
      </c>
      <c r="G89" s="32">
        <v>21</v>
      </c>
      <c r="H89" s="33">
        <f t="shared" si="25"/>
        <v>76791</v>
      </c>
      <c r="I89" s="34">
        <v>194355</v>
      </c>
      <c r="J89" s="34">
        <v>1982</v>
      </c>
      <c r="K89" s="31">
        <v>9252</v>
      </c>
      <c r="L89" s="33">
        <f t="shared" si="26"/>
        <v>273128</v>
      </c>
      <c r="N89" s="116"/>
      <c r="O89" s="139"/>
      <c r="P89" s="140" t="s">
        <v>189</v>
      </c>
      <c r="Q89" s="141"/>
      <c r="R89" s="31">
        <f t="shared" ref="R89:W89" si="42">SUM(R101:R102)</f>
        <v>24832</v>
      </c>
      <c r="S89" s="32">
        <f t="shared" si="42"/>
        <v>0</v>
      </c>
      <c r="T89" s="33">
        <f>SUM(T101:T102)</f>
        <v>24832</v>
      </c>
      <c r="U89" s="57">
        <f>SUM(U101:U102)</f>
        <v>36227</v>
      </c>
      <c r="V89" s="57">
        <f t="shared" si="42"/>
        <v>281</v>
      </c>
      <c r="W89" s="59">
        <f t="shared" si="42"/>
        <v>375</v>
      </c>
      <c r="X89" s="33">
        <f>SUM(T89:V89)</f>
        <v>61340</v>
      </c>
    </row>
    <row r="90" spans="1:24" ht="7.5" customHeight="1" x14ac:dyDescent="0.15">
      <c r="A90" s="60"/>
      <c r="B90" s="151"/>
      <c r="C90" s="108" t="s">
        <v>190</v>
      </c>
      <c r="D90" s="109" t="s">
        <v>190</v>
      </c>
      <c r="E90" s="95" t="s">
        <v>191</v>
      </c>
      <c r="F90" s="31">
        <v>112146</v>
      </c>
      <c r="G90" s="32">
        <v>26</v>
      </c>
      <c r="H90" s="33">
        <f t="shared" si="25"/>
        <v>112172</v>
      </c>
      <c r="I90" s="34">
        <v>273268</v>
      </c>
      <c r="J90" s="34">
        <v>3607</v>
      </c>
      <c r="K90" s="31">
        <v>13509</v>
      </c>
      <c r="L90" s="33">
        <f t="shared" si="26"/>
        <v>389047</v>
      </c>
      <c r="N90" s="117"/>
      <c r="O90" s="112" t="s">
        <v>37</v>
      </c>
      <c r="P90" s="113"/>
      <c r="Q90" s="114"/>
      <c r="R90" s="41">
        <f>SUM(R77:R89)</f>
        <v>1228900</v>
      </c>
      <c r="S90" s="44">
        <f>SUM(S77:S89)</f>
        <v>98</v>
      </c>
      <c r="T90" s="43">
        <f t="shared" ref="T90:T95" si="43">SUM(R90:S90)</f>
        <v>1228998</v>
      </c>
      <c r="U90" s="51">
        <f>SUM(U77:U89)</f>
        <v>3298911</v>
      </c>
      <c r="V90" s="51">
        <f>SUM(V77:V89)</f>
        <v>18358</v>
      </c>
      <c r="W90" s="42">
        <f>SUM(W77:W89)</f>
        <v>31873</v>
      </c>
      <c r="X90" s="43">
        <f t="shared" ref="X90:X95" si="44">SUM(T90:V90)</f>
        <v>4546267</v>
      </c>
    </row>
    <row r="91" spans="1:24" ht="7.5" customHeight="1" x14ac:dyDescent="0.15">
      <c r="B91" s="151"/>
      <c r="C91" s="108"/>
      <c r="D91" s="110"/>
      <c r="E91" s="95" t="s">
        <v>192</v>
      </c>
      <c r="F91" s="31">
        <v>28722</v>
      </c>
      <c r="G91" s="32">
        <v>6</v>
      </c>
      <c r="H91" s="33">
        <f t="shared" si="25"/>
        <v>28728</v>
      </c>
      <c r="I91" s="34">
        <v>55263</v>
      </c>
      <c r="J91" s="34">
        <v>939</v>
      </c>
      <c r="K91" s="31">
        <v>4894</v>
      </c>
      <c r="L91" s="33">
        <f t="shared" si="26"/>
        <v>84930</v>
      </c>
      <c r="N91" s="115" t="s">
        <v>193</v>
      </c>
      <c r="O91" s="118" t="s">
        <v>194</v>
      </c>
      <c r="P91" s="119"/>
      <c r="Q91" s="120"/>
      <c r="R91" s="18">
        <v>121290</v>
      </c>
      <c r="S91" s="19">
        <v>3</v>
      </c>
      <c r="T91" s="20">
        <f t="shared" si="43"/>
        <v>121293</v>
      </c>
      <c r="U91" s="62">
        <v>438155</v>
      </c>
      <c r="V91" s="21">
        <v>2540</v>
      </c>
      <c r="W91" s="18">
        <v>2655</v>
      </c>
      <c r="X91" s="20">
        <f t="shared" si="44"/>
        <v>561988</v>
      </c>
    </row>
    <row r="92" spans="1:24" ht="7.5" customHeight="1" x14ac:dyDescent="0.15">
      <c r="B92" s="151"/>
      <c r="C92" s="108"/>
      <c r="D92" s="111"/>
      <c r="E92" s="95" t="s">
        <v>10</v>
      </c>
      <c r="F92" s="31">
        <f>SUM(F90:F91)</f>
        <v>140868</v>
      </c>
      <c r="G92" s="32">
        <f>SUM(G90:G91)</f>
        <v>32</v>
      </c>
      <c r="H92" s="33">
        <f t="shared" si="25"/>
        <v>140900</v>
      </c>
      <c r="I92" s="34">
        <f>SUM(I90:I91)</f>
        <v>328531</v>
      </c>
      <c r="J92" s="34">
        <f>SUM(J90:J91)</f>
        <v>4546</v>
      </c>
      <c r="K92" s="31">
        <f>SUM(K90:K91)</f>
        <v>18403</v>
      </c>
      <c r="L92" s="33">
        <f t="shared" si="26"/>
        <v>473977</v>
      </c>
      <c r="N92" s="116"/>
      <c r="O92" s="121" t="s">
        <v>195</v>
      </c>
      <c r="P92" s="122"/>
      <c r="Q92" s="123"/>
      <c r="R92" s="31">
        <v>11809</v>
      </c>
      <c r="S92" s="32">
        <v>0</v>
      </c>
      <c r="T92" s="33">
        <f t="shared" si="43"/>
        <v>11809</v>
      </c>
      <c r="U92" s="34">
        <v>22480</v>
      </c>
      <c r="V92" s="34">
        <v>231</v>
      </c>
      <c r="W92" s="31">
        <v>125</v>
      </c>
      <c r="X92" s="33">
        <f t="shared" si="44"/>
        <v>34520</v>
      </c>
    </row>
    <row r="93" spans="1:24" ht="7.5" customHeight="1" x14ac:dyDescent="0.15">
      <c r="B93" s="151"/>
      <c r="C93" s="108"/>
      <c r="D93" s="124" t="s">
        <v>196</v>
      </c>
      <c r="E93" s="123"/>
      <c r="F93" s="31">
        <v>75452</v>
      </c>
      <c r="G93" s="32">
        <v>11</v>
      </c>
      <c r="H93" s="33">
        <f t="shared" si="25"/>
        <v>75463</v>
      </c>
      <c r="I93" s="34">
        <v>226682</v>
      </c>
      <c r="J93" s="34">
        <v>1640</v>
      </c>
      <c r="K93" s="31">
        <v>4497</v>
      </c>
      <c r="L93" s="33">
        <f t="shared" si="26"/>
        <v>303785</v>
      </c>
      <c r="N93" s="116"/>
      <c r="O93" s="121" t="s">
        <v>197</v>
      </c>
      <c r="P93" s="122"/>
      <c r="Q93" s="123"/>
      <c r="R93" s="31">
        <v>11103</v>
      </c>
      <c r="S93" s="32">
        <v>0</v>
      </c>
      <c r="T93" s="33">
        <f t="shared" si="43"/>
        <v>11103</v>
      </c>
      <c r="U93" s="34">
        <v>20084</v>
      </c>
      <c r="V93" s="34">
        <v>194</v>
      </c>
      <c r="W93" s="31">
        <v>200</v>
      </c>
      <c r="X93" s="33">
        <f t="shared" si="44"/>
        <v>31381</v>
      </c>
    </row>
    <row r="94" spans="1:24" ht="7.5" customHeight="1" x14ac:dyDescent="0.15">
      <c r="B94" s="151"/>
      <c r="C94" s="108"/>
      <c r="D94" s="124" t="s">
        <v>198</v>
      </c>
      <c r="E94" s="123"/>
      <c r="F94" s="31">
        <v>66808</v>
      </c>
      <c r="G94" s="32">
        <v>22</v>
      </c>
      <c r="H94" s="33">
        <f t="shared" si="25"/>
        <v>66830</v>
      </c>
      <c r="I94" s="34">
        <v>202843</v>
      </c>
      <c r="J94" s="34">
        <v>1560</v>
      </c>
      <c r="K94" s="31">
        <v>6434</v>
      </c>
      <c r="L94" s="33">
        <f t="shared" si="26"/>
        <v>271233</v>
      </c>
      <c r="N94" s="117"/>
      <c r="O94" s="112" t="s">
        <v>37</v>
      </c>
      <c r="P94" s="113"/>
      <c r="Q94" s="114"/>
      <c r="R94" s="41">
        <f>SUM(R91:R93)</f>
        <v>144202</v>
      </c>
      <c r="S94" s="44">
        <f>SUM(S91:S93)</f>
        <v>3</v>
      </c>
      <c r="T94" s="43">
        <f t="shared" si="43"/>
        <v>144205</v>
      </c>
      <c r="U94" s="45">
        <f>SUM(U91:U93)</f>
        <v>480719</v>
      </c>
      <c r="V94" s="45">
        <f>SUM(V91:V93)</f>
        <v>2965</v>
      </c>
      <c r="W94" s="41">
        <f>SUM(W91:W93)</f>
        <v>2980</v>
      </c>
      <c r="X94" s="43">
        <f t="shared" si="44"/>
        <v>627889</v>
      </c>
    </row>
    <row r="95" spans="1:24" ht="7.5" customHeight="1" x14ac:dyDescent="0.15">
      <c r="B95" s="151"/>
      <c r="C95" s="108" t="s">
        <v>199</v>
      </c>
      <c r="D95" s="125" t="s">
        <v>200</v>
      </c>
      <c r="E95" s="126"/>
      <c r="F95" s="31">
        <v>98701</v>
      </c>
      <c r="G95" s="32">
        <v>24</v>
      </c>
      <c r="H95" s="33">
        <f t="shared" si="25"/>
        <v>98725</v>
      </c>
      <c r="I95" s="34">
        <v>206435</v>
      </c>
      <c r="J95" s="34">
        <v>1481</v>
      </c>
      <c r="K95" s="31">
        <v>1972</v>
      </c>
      <c r="L95" s="33">
        <f t="shared" si="26"/>
        <v>306641</v>
      </c>
      <c r="N95" s="127" t="s">
        <v>201</v>
      </c>
      <c r="O95" s="128"/>
      <c r="P95" s="128"/>
      <c r="Q95" s="129"/>
      <c r="R95" s="63">
        <f>SUM(F40,F19,F98,R16,R42,R56,R69,R76,R90,R94)</f>
        <v>8447004</v>
      </c>
      <c r="S95" s="63">
        <f>SUM(G40,G19,G98,S16,S42,S56,S69,S76,S90,S94)</f>
        <v>1205</v>
      </c>
      <c r="T95" s="64">
        <f t="shared" si="43"/>
        <v>8448209</v>
      </c>
      <c r="U95" s="65">
        <f t="shared" ref="U95:W95" si="45">SUM(I40,I19,I98,U16,U42,U56,U69,U76,U90,U94)</f>
        <v>23396129</v>
      </c>
      <c r="V95" s="65">
        <f t="shared" si="45"/>
        <v>161273</v>
      </c>
      <c r="W95" s="66">
        <f t="shared" si="45"/>
        <v>351524</v>
      </c>
      <c r="X95" s="64">
        <f t="shared" si="44"/>
        <v>32005611</v>
      </c>
    </row>
    <row r="96" spans="1:24" ht="7.5" customHeight="1" x14ac:dyDescent="0.15">
      <c r="B96" s="151"/>
      <c r="C96" s="108"/>
      <c r="D96" s="125" t="s">
        <v>202</v>
      </c>
      <c r="E96" s="126"/>
      <c r="F96" s="31">
        <v>11544</v>
      </c>
      <c r="G96" s="32">
        <v>4</v>
      </c>
      <c r="H96" s="33">
        <f t="shared" si="25"/>
        <v>11548</v>
      </c>
      <c r="I96" s="34">
        <v>27584</v>
      </c>
      <c r="J96" s="34">
        <v>209</v>
      </c>
      <c r="K96" s="31">
        <v>152</v>
      </c>
      <c r="L96" s="33">
        <f t="shared" si="26"/>
        <v>39341</v>
      </c>
      <c r="N96" s="67"/>
      <c r="O96" s="67"/>
      <c r="P96" s="67"/>
      <c r="Q96" s="67"/>
      <c r="R96" s="56"/>
      <c r="S96" s="56"/>
      <c r="T96" s="56"/>
      <c r="U96" s="56"/>
      <c r="V96" s="56"/>
      <c r="W96" s="56"/>
      <c r="X96" s="56"/>
    </row>
    <row r="97" spans="2:24" ht="7.5" customHeight="1" x14ac:dyDescent="0.15">
      <c r="B97" s="151"/>
      <c r="C97" s="108"/>
      <c r="D97" s="125" t="s">
        <v>10</v>
      </c>
      <c r="E97" s="126"/>
      <c r="F97" s="47">
        <f>SUM(F95:F96)</f>
        <v>110245</v>
      </c>
      <c r="G97" s="32">
        <f>SUM(G95:G96)</f>
        <v>28</v>
      </c>
      <c r="H97" s="33">
        <f t="shared" si="25"/>
        <v>110273</v>
      </c>
      <c r="I97" s="31">
        <f>SUM(I95:I96)</f>
        <v>234019</v>
      </c>
      <c r="J97" s="31">
        <f>SUM(J95:J96)</f>
        <v>1690</v>
      </c>
      <c r="K97" s="31">
        <f>SUM(K95:K96)</f>
        <v>2124</v>
      </c>
      <c r="L97" s="33">
        <f t="shared" si="26"/>
        <v>345982</v>
      </c>
      <c r="N97" s="67"/>
      <c r="O97" s="67"/>
      <c r="P97" s="68"/>
      <c r="Q97" s="68"/>
      <c r="R97" s="69"/>
      <c r="S97" s="69"/>
      <c r="T97" s="69"/>
      <c r="U97" s="69"/>
      <c r="V97" s="69"/>
      <c r="W97" s="69"/>
      <c r="X97" s="69"/>
    </row>
    <row r="98" spans="2:24" ht="7.5" customHeight="1" x14ac:dyDescent="0.15">
      <c r="B98" s="152"/>
      <c r="C98" s="107" t="s">
        <v>37</v>
      </c>
      <c r="D98" s="107"/>
      <c r="E98" s="107"/>
      <c r="F98" s="50">
        <f>SUM(F41,F44,F47:F48,F52,F55,F58,F61:F62,F65,F69,F72,F76,F79,F83,F87:F89,F92:F94,F97)</f>
        <v>1957566</v>
      </c>
      <c r="G98" s="44">
        <f>SUM(G41,G44,G47:G48,G52,G55,G58,G61:G62,G65,G69,G72,G76,G79,G83,G87:G89,G92:G94,G97)</f>
        <v>343</v>
      </c>
      <c r="H98" s="43">
        <f t="shared" si="25"/>
        <v>1957909</v>
      </c>
      <c r="I98" s="41">
        <f t="shared" ref="I98:K98" si="46">SUM(I41,I44,I47:I48,I52,I55,I58,I61:I62,I65,I69,I72,I76,I79,I83,I87:I89,I92:I94,I97)</f>
        <v>5282790</v>
      </c>
      <c r="J98" s="41">
        <f t="shared" si="46"/>
        <v>40944</v>
      </c>
      <c r="K98" s="41">
        <f t="shared" si="46"/>
        <v>135814</v>
      </c>
      <c r="L98" s="43">
        <f t="shared" si="26"/>
        <v>7281643</v>
      </c>
      <c r="N98" s="67"/>
      <c r="O98" s="67"/>
      <c r="P98" s="68"/>
      <c r="Q98" s="68"/>
      <c r="R98" s="69"/>
      <c r="S98" s="69"/>
      <c r="T98" s="69"/>
      <c r="U98" s="69"/>
      <c r="V98" s="69"/>
      <c r="W98" s="69"/>
      <c r="X98" s="69"/>
    </row>
    <row r="99" spans="2:24" x14ac:dyDescent="0.15">
      <c r="B99" s="60"/>
      <c r="C99" s="60"/>
      <c r="D99" s="70"/>
      <c r="E99" s="70"/>
      <c r="F99" s="71"/>
      <c r="G99" s="71"/>
      <c r="H99" s="71"/>
      <c r="I99" s="71"/>
      <c r="J99" s="71"/>
      <c r="K99" s="71"/>
      <c r="L99" s="71"/>
      <c r="N99" s="67"/>
      <c r="O99" s="67"/>
      <c r="P99" s="68"/>
      <c r="Q99" s="68"/>
      <c r="R99" s="69"/>
      <c r="S99" s="69"/>
      <c r="T99" s="69"/>
      <c r="U99" s="69"/>
      <c r="V99" s="69"/>
      <c r="W99" s="69"/>
      <c r="X99" s="69"/>
    </row>
    <row r="100" spans="2:24" x14ac:dyDescent="0.15">
      <c r="B100" s="60"/>
      <c r="C100" s="60"/>
      <c r="D100" s="70"/>
      <c r="E100" s="70"/>
      <c r="F100" s="71"/>
      <c r="G100" s="71"/>
      <c r="H100" s="71"/>
      <c r="I100" s="71"/>
      <c r="J100" s="71"/>
      <c r="K100" s="71"/>
      <c r="L100" s="71"/>
      <c r="N100" s="67"/>
      <c r="O100" s="67"/>
      <c r="P100" s="68"/>
      <c r="Q100" s="68"/>
      <c r="R100" s="69"/>
      <c r="S100" s="69"/>
      <c r="T100" s="69"/>
      <c r="U100" s="69"/>
      <c r="V100" s="69"/>
      <c r="W100" s="69"/>
      <c r="X100" s="69"/>
    </row>
    <row r="101" spans="2:24" ht="19.5" hidden="1" x14ac:dyDescent="0.15">
      <c r="B101" s="60"/>
      <c r="C101" s="60"/>
      <c r="D101" s="70"/>
      <c r="E101" s="70"/>
      <c r="F101" s="71"/>
      <c r="G101" s="71"/>
      <c r="H101" s="71"/>
      <c r="I101" s="71"/>
      <c r="J101" s="71"/>
      <c r="K101" s="71"/>
      <c r="L101" s="71"/>
      <c r="N101" s="72" t="s">
        <v>203</v>
      </c>
      <c r="O101" s="73" t="s">
        <v>186</v>
      </c>
      <c r="P101" s="72" t="s">
        <v>204</v>
      </c>
      <c r="Q101" s="97" t="s">
        <v>186</v>
      </c>
      <c r="R101" s="75">
        <v>733</v>
      </c>
      <c r="S101" s="75">
        <v>0</v>
      </c>
      <c r="T101" s="75">
        <f>SUM(R101:S101)</f>
        <v>733</v>
      </c>
      <c r="U101" s="75">
        <v>329</v>
      </c>
      <c r="V101" s="75">
        <v>3</v>
      </c>
      <c r="W101" s="75">
        <v>14</v>
      </c>
      <c r="X101" s="75">
        <f t="shared" ref="X101:X102" si="47">SUM(T101:V101)</f>
        <v>1065</v>
      </c>
    </row>
    <row r="102" spans="2:24" hidden="1" x14ac:dyDescent="0.15">
      <c r="B102" s="60"/>
      <c r="C102" s="60"/>
      <c r="D102" s="70"/>
      <c r="E102" s="70"/>
      <c r="F102" s="71"/>
      <c r="G102" s="71"/>
      <c r="H102" s="71"/>
      <c r="I102" s="71"/>
      <c r="J102" s="71"/>
      <c r="K102" s="71"/>
      <c r="L102" s="71"/>
      <c r="N102" s="72"/>
      <c r="O102" s="73"/>
      <c r="P102" s="72"/>
      <c r="Q102" s="97" t="s">
        <v>205</v>
      </c>
      <c r="R102" s="75">
        <v>24099</v>
      </c>
      <c r="S102" s="75">
        <v>0</v>
      </c>
      <c r="T102" s="75">
        <f>SUM(R102:S102)</f>
        <v>24099</v>
      </c>
      <c r="U102" s="75">
        <v>35898</v>
      </c>
      <c r="V102" s="75">
        <v>278</v>
      </c>
      <c r="W102" s="75">
        <v>361</v>
      </c>
      <c r="X102" s="75">
        <f t="shared" si="47"/>
        <v>60275</v>
      </c>
    </row>
    <row r="103" spans="2:24" x14ac:dyDescent="0.15">
      <c r="B103" s="60"/>
      <c r="C103" s="60"/>
      <c r="D103" s="70"/>
      <c r="E103" s="70"/>
      <c r="F103" s="71"/>
      <c r="G103" s="71"/>
      <c r="H103" s="71"/>
      <c r="I103" s="71"/>
      <c r="J103" s="71"/>
      <c r="K103" s="71"/>
      <c r="L103" s="71"/>
      <c r="P103" s="61"/>
      <c r="Q103" s="61"/>
      <c r="R103" s="5"/>
      <c r="S103" s="5"/>
      <c r="T103" s="5"/>
      <c r="U103" s="5"/>
    </row>
  </sheetData>
  <mergeCells count="183"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</mergeCells>
  <phoneticPr fontId="2"/>
  <printOptions horizontalCentered="1"/>
  <pageMargins left="0" right="0" top="0.19685039370078741" bottom="0.19685039370078741" header="0" footer="0"/>
  <pageSetup paperSize="9" scale="8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令和5年4月</vt:lpstr>
      <vt:lpstr>令和5年5月</vt:lpstr>
      <vt:lpstr>令和5年6月</vt:lpstr>
      <vt:lpstr>令和5年7月</vt:lpstr>
      <vt:lpstr>令和５年８月</vt:lpstr>
      <vt:lpstr>令和5年9月</vt:lpstr>
      <vt:lpstr>令和5年10月</vt:lpstr>
      <vt:lpstr>令和5年11月</vt:lpstr>
      <vt:lpstr>令和5年12月</vt:lpstr>
      <vt:lpstr>令和６年１月</vt:lpstr>
      <vt:lpstr>令和6年2月</vt:lpstr>
      <vt:lpstr>令和6年3月</vt:lpstr>
      <vt:lpstr>令和5年10月!Print_Area</vt:lpstr>
      <vt:lpstr>令和5年11月!Print_Area</vt:lpstr>
      <vt:lpstr>令和5年12月!Print_Area</vt:lpstr>
      <vt:lpstr>令和5年4月!Print_Area</vt:lpstr>
      <vt:lpstr>令和5年5月!Print_Area</vt:lpstr>
      <vt:lpstr>令和5年6月!Print_Area</vt:lpstr>
      <vt:lpstr>令和5年7月!Print_Area</vt:lpstr>
      <vt:lpstr>令和５年８月!Print_Area</vt:lpstr>
      <vt:lpstr>令和5年9月!Print_Area</vt:lpstr>
      <vt:lpstr>令和６年１月!Print_Area</vt:lpstr>
      <vt:lpstr>令和6年2月!Print_Area</vt:lpstr>
      <vt:lpstr>令和6年3月!Print_Area</vt:lpstr>
    </vt:vector>
  </TitlesOfParts>
  <Company>軽自動車検査協会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軽自動車検査協会</cp:lastModifiedBy>
  <cp:lastPrinted>2024-04-11T04:40:49Z</cp:lastPrinted>
  <dcterms:created xsi:type="dcterms:W3CDTF">2023-05-11T01:18:26Z</dcterms:created>
  <dcterms:modified xsi:type="dcterms:W3CDTF">2024-04-11T04:41:00Z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