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8_R8年度\1_4月\01_業務量\"/>
    </mc:Choice>
  </mc:AlternateContent>
  <xr:revisionPtr revIDLastSave="0" documentId="13_ncr:1_{37E4292F-F9D4-40F2-92EC-63447ABEEE49}" xr6:coauthVersionLast="47" xr6:coauthVersionMax="47" xr10:uidLastSave="{00000000-0000-0000-0000-000000000000}"/>
  <bookViews>
    <workbookView xWindow="0" yWindow="-16320" windowWidth="29040" windowHeight="15720" xr2:uid="{FF7C270D-D71B-45EF-ADF6-3EFBCFEA142F}"/>
  </bookViews>
  <sheets>
    <sheet name="業務量" sheetId="1" r:id="rId1"/>
  </sheets>
  <externalReferences>
    <externalReference r:id="rId2"/>
    <externalReference r:id="rId3"/>
    <externalReference r:id="rId4"/>
    <externalReference r:id="rId5"/>
  </externalReferences>
  <definedNames>
    <definedName name="cal_index_size" localSheetId="0">[1]!cal_index_size</definedName>
    <definedName name="cal_index_size">[1]!cal_index_size</definedName>
    <definedName name="cal_table_size" localSheetId="0">[1]!cal_table_size</definedName>
    <definedName name="cal_table_size">[1]!cal_table_size</definedName>
    <definedName name="CULC.cal_index_size" localSheetId="0">[2]Sheet1!CULC.cal_index_size</definedName>
    <definedName name="CULC.cal_index_size">[2]Sheet1!CULC.cal_index_size</definedName>
    <definedName name="HIDUKE" localSheetId="0">#REF!,#REF!,#REF!</definedName>
    <definedName name="HIDUKE">#REF!,#REF!,#REF!</definedName>
    <definedName name="_xlnm.Print_Area" localSheetId="0">業務量!$A$1:$I$175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 localSheetId="0">[4]!ワイドに</definedName>
    <definedName name="ワイドに">[4]!ワイドに</definedName>
    <definedName name="見やすく" localSheetId="0">[4]!見やすく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" i="1" l="1"/>
  <c r="H131" i="1"/>
  <c r="I124" i="1"/>
  <c r="I126" i="1" s="1"/>
  <c r="F124" i="1"/>
  <c r="F126" i="1" s="1"/>
  <c r="E124" i="1"/>
  <c r="E126" i="1" s="1"/>
  <c r="A120" i="1"/>
  <c r="A119" i="1"/>
  <c r="I118" i="1"/>
  <c r="A116" i="1"/>
  <c r="H105" i="1"/>
  <c r="H106" i="1" s="1"/>
  <c r="G105" i="1"/>
  <c r="F105" i="1"/>
  <c r="E105" i="1"/>
  <c r="H104" i="1"/>
  <c r="G104" i="1"/>
  <c r="F104" i="1"/>
  <c r="E104" i="1"/>
  <c r="H102" i="1"/>
  <c r="G102" i="1"/>
  <c r="F102" i="1"/>
  <c r="E102" i="1"/>
  <c r="H101" i="1"/>
  <c r="G101" i="1"/>
  <c r="F101" i="1"/>
  <c r="E101" i="1"/>
  <c r="I97" i="1"/>
  <c r="I96" i="1"/>
  <c r="I95" i="1"/>
  <c r="I86" i="1"/>
  <c r="F86" i="1"/>
  <c r="E86" i="1"/>
  <c r="I81" i="1"/>
  <c r="F81" i="1"/>
  <c r="E81" i="1"/>
  <c r="H76" i="1"/>
  <c r="G76" i="1"/>
  <c r="I76" i="1" s="1"/>
  <c r="F76" i="1"/>
  <c r="E76" i="1"/>
  <c r="I75" i="1"/>
  <c r="I74" i="1"/>
  <c r="I73" i="1"/>
  <c r="I72" i="1"/>
  <c r="H71" i="1"/>
  <c r="G71" i="1"/>
  <c r="I71" i="1" s="1"/>
  <c r="F71" i="1"/>
  <c r="E71" i="1"/>
  <c r="I70" i="1"/>
  <c r="I69" i="1"/>
  <c r="I68" i="1"/>
  <c r="I67" i="1"/>
  <c r="I66" i="1"/>
  <c r="I65" i="1"/>
  <c r="I64" i="1"/>
  <c r="F64" i="1"/>
  <c r="E64" i="1"/>
  <c r="A59" i="1"/>
  <c r="A58" i="1"/>
  <c r="I57" i="1"/>
  <c r="A55" i="1"/>
  <c r="I52" i="1"/>
  <c r="I47" i="1"/>
  <c r="I42" i="1"/>
  <c r="I40" i="1"/>
  <c r="I39" i="1"/>
  <c r="H37" i="1"/>
  <c r="G37" i="1"/>
  <c r="I37" i="1" s="1"/>
  <c r="F37" i="1"/>
  <c r="E37" i="1"/>
  <c r="I36" i="1"/>
  <c r="I35" i="1"/>
  <c r="I34" i="1"/>
  <c r="I33" i="1"/>
  <c r="I28" i="1"/>
  <c r="F28" i="1"/>
  <c r="E28" i="1"/>
  <c r="I25" i="1"/>
  <c r="I24" i="1"/>
  <c r="I23" i="1"/>
  <c r="I22" i="1"/>
  <c r="H21" i="1"/>
  <c r="G21" i="1"/>
  <c r="I21" i="1" s="1"/>
  <c r="F21" i="1"/>
  <c r="E21" i="1"/>
  <c r="I20" i="1"/>
  <c r="I19" i="1"/>
  <c r="H17" i="1"/>
  <c r="G17" i="1"/>
  <c r="I17" i="1" s="1"/>
  <c r="F17" i="1"/>
  <c r="E17" i="1"/>
  <c r="I16" i="1"/>
  <c r="I105" i="1" s="1"/>
  <c r="I15" i="1"/>
  <c r="H14" i="1"/>
  <c r="G14" i="1"/>
  <c r="I14" i="1" s="1"/>
  <c r="F14" i="1"/>
  <c r="E14" i="1"/>
  <c r="I13" i="1"/>
  <c r="I12" i="1"/>
  <c r="I11" i="1"/>
  <c r="I10" i="1"/>
  <c r="E103" i="1" l="1"/>
  <c r="G103" i="1"/>
  <c r="F103" i="1"/>
  <c r="E106" i="1"/>
  <c r="I90" i="1"/>
  <c r="E91" i="1" s="1"/>
  <c r="F89" i="1"/>
  <c r="F108" i="1" s="1"/>
  <c r="E89" i="1"/>
  <c r="E108" i="1" s="1"/>
  <c r="H88" i="1"/>
  <c r="H107" i="1" s="1"/>
  <c r="F106" i="1"/>
  <c r="I101" i="1"/>
  <c r="I104" i="1"/>
  <c r="I106" i="1" s="1"/>
  <c r="E109" i="1" s="1"/>
  <c r="G106" i="1"/>
  <c r="H103" i="1"/>
  <c r="I89" i="1"/>
  <c r="I108" i="1" s="1"/>
  <c r="I88" i="1"/>
  <c r="I107" i="1" s="1"/>
  <c r="E88" i="1"/>
  <c r="E107" i="1" s="1"/>
  <c r="I102" i="1"/>
  <c r="F88" i="1"/>
  <c r="F107" i="1" s="1"/>
  <c r="G88" i="1"/>
  <c r="G107" i="1" s="1"/>
  <c r="I103" i="1" l="1"/>
</calcChain>
</file>

<file path=xl/sharedStrings.xml><?xml version="1.0" encoding="utf-8"?>
<sst xmlns="http://schemas.openxmlformats.org/spreadsheetml/2006/main" count="254" uniqueCount="98">
  <si>
    <t>検査関係業務量報告</t>
    <phoneticPr fontId="3"/>
  </si>
  <si>
    <t/>
  </si>
  <si>
    <t>令和 8年 4月</t>
    <phoneticPr fontId="3"/>
  </si>
  <si>
    <t>全国計</t>
    <phoneticPr fontId="3"/>
  </si>
  <si>
    <t>１．業務量統計</t>
    <rPh sb="2" eb="4">
      <t>ギョウム</t>
    </rPh>
    <rPh sb="4" eb="5">
      <t>リョウ</t>
    </rPh>
    <rPh sb="5" eb="7">
      <t>トウケイ</t>
    </rPh>
    <phoneticPr fontId="3"/>
  </si>
  <si>
    <t>（１／３）</t>
    <phoneticPr fontId="3"/>
  </si>
  <si>
    <t>★　業務量統計（窓口申請）</t>
    <rPh sb="2" eb="5">
      <t>ギョウムリョウ</t>
    </rPh>
    <rPh sb="8" eb="10">
      <t>マドグチ</t>
    </rPh>
    <rPh sb="10" eb="12">
      <t>シンセイ</t>
    </rPh>
    <phoneticPr fontId="3"/>
  </si>
  <si>
    <t>項　　　目</t>
    <phoneticPr fontId="3"/>
  </si>
  <si>
    <t>[本所]</t>
    <rPh sb="1" eb="3">
      <t>ホンジョ</t>
    </rPh>
    <phoneticPr fontId="3"/>
  </si>
  <si>
    <t>[出張計]</t>
    <rPh sb="1" eb="3">
      <t>シュッチョウ</t>
    </rPh>
    <rPh sb="3" eb="4">
      <t>ケイ</t>
    </rPh>
    <phoneticPr fontId="3"/>
  </si>
  <si>
    <t>有料件数</t>
  </si>
  <si>
    <t>無料件数</t>
  </si>
  <si>
    <t>件 数</t>
    <phoneticPr fontId="3"/>
  </si>
  <si>
    <t>新規検査</t>
    <rPh sb="0" eb="2">
      <t>シンキ</t>
    </rPh>
    <rPh sb="2" eb="4">
      <t>ケンサ</t>
    </rPh>
    <phoneticPr fontId="3"/>
  </si>
  <si>
    <t>新車新規</t>
  </si>
  <si>
    <t>型式指定</t>
  </si>
  <si>
    <t>持込</t>
    <phoneticPr fontId="3"/>
  </si>
  <si>
    <t>中古新規</t>
  </si>
  <si>
    <t>指定整備</t>
  </si>
  <si>
    <t>持込</t>
  </si>
  <si>
    <t>計</t>
    <rPh sb="0" eb="1">
      <t>ケイ</t>
    </rPh>
    <phoneticPr fontId="3"/>
  </si>
  <si>
    <t>継続検査</t>
    <phoneticPr fontId="3"/>
  </si>
  <si>
    <t>計</t>
  </si>
  <si>
    <t>臨時検査</t>
    <rPh sb="0" eb="2">
      <t>リンジ</t>
    </rPh>
    <rPh sb="2" eb="4">
      <t>ケンサ</t>
    </rPh>
    <phoneticPr fontId="3"/>
  </si>
  <si>
    <t>－</t>
  </si>
  <si>
    <t>予備検査</t>
  </si>
  <si>
    <t>構造変更</t>
  </si>
  <si>
    <t>［転入］</t>
    <phoneticPr fontId="3"/>
  </si>
  <si>
    <t>[管轄内転入]</t>
    <rPh sb="1" eb="3">
      <t>カンカツ</t>
    </rPh>
    <rPh sb="3" eb="4">
      <t>ナイ</t>
    </rPh>
    <rPh sb="4" eb="6">
      <t>テンニュウ</t>
    </rPh>
    <phoneticPr fontId="3"/>
  </si>
  <si>
    <t>［番号変更］</t>
    <rPh sb="1" eb="3">
      <t>バンゴウ</t>
    </rPh>
    <rPh sb="3" eb="5">
      <t>ヘンコウ</t>
    </rPh>
    <phoneticPr fontId="3"/>
  </si>
  <si>
    <t>予備検書換</t>
    <rPh sb="0" eb="5">
      <t>ヨビケンカキカエ</t>
    </rPh>
    <phoneticPr fontId="3"/>
  </si>
  <si>
    <t>新車</t>
    <rPh sb="0" eb="2">
      <t>シンシャ</t>
    </rPh>
    <phoneticPr fontId="3"/>
  </si>
  <si>
    <t>中古</t>
    <rPh sb="0" eb="2">
      <t>チュウコ</t>
    </rPh>
    <phoneticPr fontId="3"/>
  </si>
  <si>
    <t>記録変更</t>
    <rPh sb="0" eb="2">
      <t>キロク</t>
    </rPh>
    <rPh sb="2" eb="4">
      <t>ヘンコウ</t>
    </rPh>
    <phoneticPr fontId="3"/>
  </si>
  <si>
    <t>－</t>
    <phoneticPr fontId="3"/>
  </si>
  <si>
    <t>再交付</t>
    <phoneticPr fontId="3"/>
  </si>
  <si>
    <t>検査証</t>
    <phoneticPr fontId="3"/>
  </si>
  <si>
    <t>検査標章</t>
    <phoneticPr fontId="3"/>
  </si>
  <si>
    <t>予備検査証</t>
    <phoneticPr fontId="3"/>
  </si>
  <si>
    <t>限定検査証</t>
    <phoneticPr fontId="3"/>
  </si>
  <si>
    <t>所有者変更記録</t>
    <rPh sb="0" eb="3">
      <t>ショユウシャ</t>
    </rPh>
    <rPh sb="3" eb="5">
      <t>ヘンコウ</t>
    </rPh>
    <rPh sb="5" eb="7">
      <t>キロク</t>
    </rPh>
    <phoneticPr fontId="3"/>
  </si>
  <si>
    <t>検査記録事項証明（現在証明）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ゲンザイ</t>
    </rPh>
    <rPh sb="11" eb="13">
      <t>ショウメイ</t>
    </rPh>
    <phoneticPr fontId="3"/>
  </si>
  <si>
    <t>検査記録事項証明（詳細証明）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ショウサイ</t>
    </rPh>
    <rPh sb="11" eb="13">
      <t>ショウメイ</t>
    </rPh>
    <phoneticPr fontId="3"/>
  </si>
  <si>
    <t xml:space="preserve">検査証
返納届                                                                                                                                                                                                 </t>
    <rPh sb="0" eb="2">
      <t>ケンサ</t>
    </rPh>
    <rPh sb="2" eb="3">
      <t>ショウ</t>
    </rPh>
    <rPh sb="4" eb="6">
      <t>ヘンノウ</t>
    </rPh>
    <rPh sb="6" eb="7">
      <t>トド</t>
    </rPh>
    <phoneticPr fontId="3"/>
  </si>
  <si>
    <t>返納証明書交付</t>
    <rPh sb="0" eb="2">
      <t>ヘンノウ</t>
    </rPh>
    <rPh sb="2" eb="5">
      <t>ショウメイショ</t>
    </rPh>
    <rPh sb="5" eb="7">
      <t>コウフ</t>
    </rPh>
    <phoneticPr fontId="3"/>
  </si>
  <si>
    <t>解体届</t>
    <rPh sb="0" eb="2">
      <t>カイタイ</t>
    </rPh>
    <rPh sb="2" eb="3">
      <t>トド</t>
    </rPh>
    <phoneticPr fontId="3"/>
  </si>
  <si>
    <t>重量税還付</t>
    <rPh sb="0" eb="3">
      <t>ジュウリョウゼイ</t>
    </rPh>
    <rPh sb="3" eb="5">
      <t>カンプ</t>
    </rPh>
    <phoneticPr fontId="3"/>
  </si>
  <si>
    <t>滅失届</t>
    <rPh sb="0" eb="2">
      <t>メッシツ</t>
    </rPh>
    <rPh sb="2" eb="3">
      <t>トド</t>
    </rPh>
    <phoneticPr fontId="3"/>
  </si>
  <si>
    <t>用途廃止届</t>
    <rPh sb="0" eb="2">
      <t>ヨウト</t>
    </rPh>
    <rPh sb="2" eb="4">
      <t>ハイシ</t>
    </rPh>
    <rPh sb="4" eb="5">
      <t>トド</t>
    </rPh>
    <phoneticPr fontId="3"/>
  </si>
  <si>
    <r>
      <t>輸出届</t>
    </r>
    <r>
      <rPr>
        <sz val="10"/>
        <rFont val="ＭＳ ゴシック"/>
        <family val="3"/>
        <charset val="128"/>
      </rPr>
      <t>（輸出予定届出証明書交付）</t>
    </r>
    <rPh sb="0" eb="2">
      <t>ユシュツ</t>
    </rPh>
    <rPh sb="2" eb="3">
      <t>トド</t>
    </rPh>
    <rPh sb="4" eb="6">
      <t>ユシュツ</t>
    </rPh>
    <rPh sb="6" eb="8">
      <t>ヨテイ</t>
    </rPh>
    <rPh sb="8" eb="10">
      <t>トドケデ</t>
    </rPh>
    <rPh sb="10" eb="13">
      <t>ショウメイショ</t>
    </rPh>
    <rPh sb="13" eb="15">
      <t>コウフ</t>
    </rPh>
    <phoneticPr fontId="3"/>
  </si>
  <si>
    <t>一時使用中止</t>
    <rPh sb="0" eb="2">
      <t>イチジ</t>
    </rPh>
    <rPh sb="2" eb="4">
      <t>シヨウ</t>
    </rPh>
    <rPh sb="4" eb="6">
      <t>チュウシ</t>
    </rPh>
    <phoneticPr fontId="3"/>
  </si>
  <si>
    <t>滅失届</t>
  </si>
  <si>
    <t>用途廃止届</t>
  </si>
  <si>
    <t>輸出予定届出証明書返納</t>
    <rPh sb="0" eb="2">
      <t>ユシュツ</t>
    </rPh>
    <rPh sb="2" eb="4">
      <t>ヨテイ</t>
    </rPh>
    <rPh sb="4" eb="5">
      <t>トドケ</t>
    </rPh>
    <rPh sb="5" eb="6">
      <t>デ</t>
    </rPh>
    <rPh sb="6" eb="8">
      <t>ショウメイ</t>
    </rPh>
    <rPh sb="8" eb="9">
      <t>ショ</t>
    </rPh>
    <rPh sb="9" eb="11">
      <t>ヘンノウ</t>
    </rPh>
    <phoneticPr fontId="3"/>
  </si>
  <si>
    <t>再輸入見込届出</t>
    <rPh sb="0" eb="1">
      <t>サイ</t>
    </rPh>
    <rPh sb="1" eb="3">
      <t>ユニュウ</t>
    </rPh>
    <rPh sb="3" eb="5">
      <t>ミコ</t>
    </rPh>
    <rPh sb="5" eb="6">
      <t>トド</t>
    </rPh>
    <rPh sb="6" eb="7">
      <t>デ</t>
    </rPh>
    <phoneticPr fontId="3"/>
  </si>
  <si>
    <t>（２／３）</t>
    <phoneticPr fontId="3"/>
  </si>
  <si>
    <t>[限定
検査証
交付]</t>
    <rPh sb="8" eb="10">
      <t>コウフ</t>
    </rPh>
    <phoneticPr fontId="3"/>
  </si>
  <si>
    <t>[新規検査]</t>
    <rPh sb="1" eb="3">
      <t>シンキ</t>
    </rPh>
    <rPh sb="3" eb="5">
      <t>ケンサ</t>
    </rPh>
    <phoneticPr fontId="3"/>
  </si>
  <si>
    <t>[継続検査]</t>
    <rPh sb="1" eb="3">
      <t>ケイゾク</t>
    </rPh>
    <rPh sb="3" eb="5">
      <t>ケンサ</t>
    </rPh>
    <phoneticPr fontId="3"/>
  </si>
  <si>
    <t>[予備検査]</t>
    <rPh sb="1" eb="3">
      <t>ヨビ</t>
    </rPh>
    <rPh sb="3" eb="5">
      <t>ケンサ</t>
    </rPh>
    <phoneticPr fontId="3"/>
  </si>
  <si>
    <t>[限定
検査証
提示]</t>
    <phoneticPr fontId="3"/>
  </si>
  <si>
    <t>[新規検査]</t>
    <phoneticPr fontId="3"/>
  </si>
  <si>
    <t>指定整備</t>
    <phoneticPr fontId="3"/>
  </si>
  <si>
    <t>[継続検査]</t>
    <phoneticPr fontId="3"/>
  </si>
  <si>
    <t>[予備検査]</t>
    <phoneticPr fontId="3"/>
  </si>
  <si>
    <t>再申請
件数</t>
    <phoneticPr fontId="3"/>
  </si>
  <si>
    <t>新規検査</t>
    <phoneticPr fontId="3"/>
  </si>
  <si>
    <t>予備検査</t>
    <rPh sb="0" eb="2">
      <t>ヨビ</t>
    </rPh>
    <rPh sb="2" eb="4">
      <t>ケンサ</t>
    </rPh>
    <phoneticPr fontId="3"/>
  </si>
  <si>
    <t>構造変更</t>
    <rPh sb="0" eb="2">
      <t>コウゾウ</t>
    </rPh>
    <rPh sb="2" eb="4">
      <t>ヘンコウ</t>
    </rPh>
    <phoneticPr fontId="3"/>
  </si>
  <si>
    <t>再検査(不合格)
件数</t>
    <rPh sb="4" eb="7">
      <t>フゴウカク</t>
    </rPh>
    <phoneticPr fontId="3"/>
  </si>
  <si>
    <t>予備検査</t>
    <phoneticPr fontId="3"/>
  </si>
  <si>
    <t>媒体
申請
件数</t>
    <rPh sb="0" eb="2">
      <t>バイタイ</t>
    </rPh>
    <rPh sb="3" eb="5">
      <t>シンセイ</t>
    </rPh>
    <rPh sb="6" eb="8">
      <t>ケンスウ</t>
    </rPh>
    <phoneticPr fontId="3"/>
  </si>
  <si>
    <t>電子証明書</t>
    <rPh sb="0" eb="2">
      <t>デンシ</t>
    </rPh>
    <rPh sb="2" eb="5">
      <t>ショウメイショ</t>
    </rPh>
    <phoneticPr fontId="3"/>
  </si>
  <si>
    <t>記録変更</t>
    <phoneticPr fontId="3"/>
  </si>
  <si>
    <t>検査証返納</t>
    <rPh sb="0" eb="2">
      <t>ケンサ</t>
    </rPh>
    <rPh sb="2" eb="3">
      <t>ショウ</t>
    </rPh>
    <rPh sb="3" eb="5">
      <t>ヘンノウ</t>
    </rPh>
    <phoneticPr fontId="3"/>
  </si>
  <si>
    <t>車両番号標板交付件数</t>
    <rPh sb="0" eb="2">
      <t>シャリョウ</t>
    </rPh>
    <rPh sb="2" eb="4">
      <t>バンゴウ</t>
    </rPh>
    <rPh sb="4" eb="5">
      <t>ヒョウ</t>
    </rPh>
    <rPh sb="5" eb="6">
      <t>バン</t>
    </rPh>
    <rPh sb="6" eb="8">
      <t>コウフ</t>
    </rPh>
    <rPh sb="8" eb="10">
      <t>ケンスウ</t>
    </rPh>
    <phoneticPr fontId="3"/>
  </si>
  <si>
    <t>検　査　合　計</t>
    <phoneticPr fontId="3"/>
  </si>
  <si>
    <t>申　請　合　計</t>
    <rPh sb="0" eb="1">
      <t>サル</t>
    </rPh>
    <rPh sb="2" eb="3">
      <t>ショウ</t>
    </rPh>
    <phoneticPr fontId="3"/>
  </si>
  <si>
    <t>持　込　合　計</t>
    <rPh sb="0" eb="1">
      <t>モチ</t>
    </rPh>
    <rPh sb="2" eb="3">
      <t>コミ</t>
    </rPh>
    <rPh sb="4" eb="5">
      <t>ゴウ</t>
    </rPh>
    <rPh sb="6" eb="7">
      <t>ケイ</t>
    </rPh>
    <phoneticPr fontId="3"/>
  </si>
  <si>
    <t>再検査率</t>
    <rPh sb="0" eb="3">
      <t>サイケンサ</t>
    </rPh>
    <rPh sb="3" eb="4">
      <t>リツ</t>
    </rPh>
    <phoneticPr fontId="3"/>
  </si>
  <si>
    <t>★　業務量統計（軽自動車OSS申請）</t>
    <rPh sb="2" eb="5">
      <t>ギョウムリョウ</t>
    </rPh>
    <rPh sb="8" eb="12">
      <t>ケイジドウシャ</t>
    </rPh>
    <rPh sb="15" eb="17">
      <t>シンセイ</t>
    </rPh>
    <phoneticPr fontId="3"/>
  </si>
  <si>
    <t>新車新規</t>
    <phoneticPr fontId="3"/>
  </si>
  <si>
    <t>記録等事務代行</t>
    <rPh sb="0" eb="2">
      <t>キロク</t>
    </rPh>
    <rPh sb="2" eb="3">
      <t>トウ</t>
    </rPh>
    <rPh sb="3" eb="7">
      <t>ジムダイコウ</t>
    </rPh>
    <phoneticPr fontId="14"/>
  </si>
  <si>
    <t>★　業務量統計（窓口申請＋軽自動車OSS申請）</t>
    <rPh sb="2" eb="5">
      <t>ギョウムリョウ</t>
    </rPh>
    <rPh sb="8" eb="10">
      <t>マドグチ</t>
    </rPh>
    <rPh sb="10" eb="12">
      <t>シンセイ</t>
    </rPh>
    <rPh sb="13" eb="14">
      <t>ケイ</t>
    </rPh>
    <rPh sb="14" eb="17">
      <t>ジドウシャ</t>
    </rPh>
    <rPh sb="20" eb="22">
      <t>シンセイ</t>
    </rPh>
    <phoneticPr fontId="3"/>
  </si>
  <si>
    <t>指定整備率</t>
    <rPh sb="0" eb="2">
      <t>シテイ</t>
    </rPh>
    <rPh sb="2" eb="4">
      <t>セイビ</t>
    </rPh>
    <rPh sb="4" eb="5">
      <t>リツ</t>
    </rPh>
    <phoneticPr fontId="3"/>
  </si>
  <si>
    <t>（３／３）</t>
    <phoneticPr fontId="3"/>
  </si>
  <si>
    <t>★　業務量統計（詳細）</t>
    <rPh sb="2" eb="5">
      <t>ギョウムリョウ</t>
    </rPh>
    <phoneticPr fontId="3"/>
  </si>
  <si>
    <t>申出記変</t>
    <rPh sb="0" eb="2">
      <t>モウシデ</t>
    </rPh>
    <rPh sb="2" eb="3">
      <t>キ</t>
    </rPh>
    <rPh sb="3" eb="4">
      <t>ヘン</t>
    </rPh>
    <phoneticPr fontId="3"/>
  </si>
  <si>
    <t>通常申請</t>
    <rPh sb="0" eb="2">
      <t>ツウジョウ</t>
    </rPh>
    <rPh sb="2" eb="4">
      <t>シンセイ</t>
    </rPh>
    <phoneticPr fontId="3"/>
  </si>
  <si>
    <t>２．重量税統計（窓口申請＋軽自動車OSS申請）</t>
    <phoneticPr fontId="3"/>
  </si>
  <si>
    <t>自家用</t>
    <rPh sb="0" eb="3">
      <t>ジカヨウ</t>
    </rPh>
    <phoneticPr fontId="3"/>
  </si>
  <si>
    <t>事業用</t>
    <rPh sb="0" eb="3">
      <t>ジギョウヨウ</t>
    </rPh>
    <phoneticPr fontId="3"/>
  </si>
  <si>
    <t>駐留軍</t>
    <rPh sb="0" eb="3">
      <t>チュウリュウグン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</si>
  <si>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</si>
  <si>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</si>
  <si>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件数</t>
    <rPh sb="0" eb="2">
      <t>ケンスウ</t>
    </rPh>
    <phoneticPr fontId="3"/>
  </si>
  <si>
    <t>非課税</t>
    <rPh sb="0" eb="3">
      <t>ヒカゼイ</t>
    </rPh>
    <phoneticPr fontId="3"/>
  </si>
  <si>
    <t>重量税</t>
    <rPh sb="0" eb="3">
      <t>ジュウリョウゼイ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</si>
</sst>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3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242">
    <xf numFmtId="0" fontId="0" fillId="0" borderId="0" xfId="0"/>
    <xf numFmtId="176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8" fillId="0" borderId="0" xfId="0" applyFont="1" applyAlignment="1">
      <alignment horizontal="justify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justify" vertical="top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2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3" fontId="4" fillId="0" borderId="16" xfId="0" applyNumberFormat="1" applyFont="1" applyBorder="1" applyAlignment="1">
      <alignment horizontal="right" vertical="center" shrinkToFit="1"/>
    </xf>
    <xf numFmtId="3" fontId="4" fillId="0" borderId="17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3" fontId="4" fillId="0" borderId="28" xfId="0" applyNumberFormat="1" applyFont="1" applyBorder="1" applyAlignment="1">
      <alignment horizontal="right" vertical="center" shrinkToFit="1"/>
    </xf>
    <xf numFmtId="0" fontId="4" fillId="0" borderId="21" xfId="0" applyFont="1" applyBorder="1" applyAlignment="1">
      <alignment horizontal="justify" vertical="center"/>
    </xf>
    <xf numFmtId="3" fontId="4" fillId="0" borderId="17" xfId="0" applyNumberFormat="1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justify" vertical="center"/>
    </xf>
    <xf numFmtId="3" fontId="4" fillId="0" borderId="0" xfId="0" applyNumberFormat="1" applyFont="1" applyAlignment="1">
      <alignment horizontal="right" vertical="center" shrinkToFit="1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2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39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center" vertical="center" shrinkToFit="1"/>
    </xf>
    <xf numFmtId="3" fontId="4" fillId="0" borderId="41" xfId="0" applyNumberFormat="1" applyFont="1" applyBorder="1" applyAlignment="1">
      <alignment horizontal="center" vertical="center" shrinkToFit="1"/>
    </xf>
    <xf numFmtId="3" fontId="4" fillId="0" borderId="43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vertical="center" shrinkToFit="1"/>
    </xf>
    <xf numFmtId="3" fontId="4" fillId="0" borderId="20" xfId="0" applyNumberFormat="1" applyFont="1" applyBorder="1" applyAlignment="1">
      <alignment vertical="center" shrinkToFit="1"/>
    </xf>
    <xf numFmtId="0" fontId="4" fillId="0" borderId="15" xfId="0" applyFont="1" applyBorder="1" applyAlignment="1">
      <alignment vertical="center"/>
    </xf>
    <xf numFmtId="3" fontId="4" fillId="0" borderId="26" xfId="0" applyNumberFormat="1" applyFont="1" applyBorder="1" applyAlignment="1">
      <alignment vertical="center" shrinkToFit="1"/>
    </xf>
    <xf numFmtId="3" fontId="4" fillId="0" borderId="17" xfId="0" applyNumberFormat="1" applyFont="1" applyBorder="1" applyAlignment="1">
      <alignment vertical="center" shrinkToFit="1"/>
    </xf>
    <xf numFmtId="3" fontId="4" fillId="0" borderId="30" xfId="0" applyNumberFormat="1" applyFont="1" applyBorder="1" applyAlignment="1">
      <alignment horizontal="right" vertical="center" shrinkToFit="1"/>
    </xf>
    <xf numFmtId="3" fontId="4" fillId="0" borderId="18" xfId="0" applyNumberFormat="1" applyFont="1" applyBorder="1" applyAlignment="1">
      <alignment horizontal="right" vertical="center" shrinkToFit="1"/>
    </xf>
    <xf numFmtId="3" fontId="4" fillId="0" borderId="35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3" fontId="4" fillId="0" borderId="45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45" xfId="0" applyNumberFormat="1" applyFont="1" applyBorder="1" applyAlignment="1">
      <alignment horizontal="center" vertical="center" shrinkToFit="1"/>
    </xf>
    <xf numFmtId="3" fontId="4" fillId="0" borderId="46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177" fontId="4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2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45" xfId="2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3" fontId="4" fillId="0" borderId="47" xfId="0" applyNumberFormat="1" applyFont="1" applyBorder="1" applyAlignment="1">
      <alignment horizontal="right" vertical="center" shrinkToFit="1"/>
    </xf>
    <xf numFmtId="3" fontId="4" fillId="0" borderId="50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center" vertical="center" shrinkToFit="1"/>
    </xf>
    <xf numFmtId="3" fontId="4" fillId="0" borderId="52" xfId="0" applyNumberFormat="1" applyFont="1" applyBorder="1" applyAlignment="1">
      <alignment horizontal="right" vertical="center" shrinkToFit="1"/>
    </xf>
    <xf numFmtId="0" fontId="4" fillId="0" borderId="55" xfId="0" applyFont="1" applyBorder="1" applyAlignment="1">
      <alignment vertical="center"/>
    </xf>
    <xf numFmtId="0" fontId="4" fillId="0" borderId="43" xfId="0" applyFont="1" applyBorder="1" applyAlignment="1">
      <alignment vertical="center" shrinkToFit="1"/>
    </xf>
    <xf numFmtId="3" fontId="4" fillId="0" borderId="54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center" vertical="center" shrinkToFit="1"/>
    </xf>
    <xf numFmtId="3" fontId="4" fillId="0" borderId="57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4" fillId="0" borderId="52" xfId="0" applyFont="1" applyBorder="1" applyAlignment="1">
      <alignment horizontal="justify" vertical="center"/>
    </xf>
    <xf numFmtId="3" fontId="4" fillId="0" borderId="59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right" vertical="center" shrinkToFit="1"/>
    </xf>
    <xf numFmtId="0" fontId="4" fillId="0" borderId="61" xfId="0" applyFont="1" applyBorder="1" applyAlignment="1">
      <alignment horizontal="justify" vertical="center"/>
    </xf>
    <xf numFmtId="3" fontId="4" fillId="0" borderId="32" xfId="0" applyNumberFormat="1" applyFont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right" vertical="center" shrinkToFit="1"/>
    </xf>
    <xf numFmtId="3" fontId="4" fillId="0" borderId="61" xfId="0" applyNumberFormat="1" applyFont="1" applyBorder="1" applyAlignment="1">
      <alignment horizontal="right" vertical="center" shrinkToFit="1"/>
    </xf>
    <xf numFmtId="0" fontId="4" fillId="0" borderId="43" xfId="0" applyFont="1" applyBorder="1" applyAlignment="1">
      <alignment horizontal="justify" vertical="center"/>
    </xf>
    <xf numFmtId="3" fontId="4" fillId="0" borderId="63" xfId="0" applyNumberFormat="1" applyFont="1" applyBorder="1" applyAlignment="1">
      <alignment horizontal="right" vertical="center" shrinkToFit="1"/>
    </xf>
    <xf numFmtId="177" fontId="4" fillId="0" borderId="6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justify" vertical="center"/>
    </xf>
    <xf numFmtId="178" fontId="15" fillId="0" borderId="0" xfId="0" applyNumberFormat="1" applyFont="1" applyAlignment="1">
      <alignment horizontal="right" vertical="center" shrinkToFit="1"/>
    </xf>
    <xf numFmtId="0" fontId="8" fillId="0" borderId="62" xfId="0" applyFont="1" applyBorder="1" applyAlignment="1">
      <alignment vertical="center"/>
    </xf>
    <xf numFmtId="0" fontId="11" fillId="0" borderId="0" xfId="0" applyFont="1"/>
    <xf numFmtId="0" fontId="9" fillId="0" borderId="7" xfId="0" applyFont="1" applyBorder="1" applyAlignment="1">
      <alignment horizontal="justify" vertical="center"/>
    </xf>
    <xf numFmtId="0" fontId="13" fillId="0" borderId="60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13" fillId="0" borderId="69" xfId="0" applyFont="1" applyBorder="1" applyAlignment="1">
      <alignment horizontal="justify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41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right" vertical="center" shrinkToFit="1"/>
    </xf>
    <xf numFmtId="3" fontId="4" fillId="0" borderId="60" xfId="0" applyNumberFormat="1" applyFont="1" applyBorder="1" applyAlignment="1">
      <alignment horizontal="right" vertical="center" shrinkToFit="1"/>
    </xf>
    <xf numFmtId="3" fontId="4" fillId="0" borderId="68" xfId="0" applyNumberFormat="1" applyFont="1" applyBorder="1" applyAlignment="1">
      <alignment horizontal="right" vertical="center" shrinkToFit="1"/>
    </xf>
    <xf numFmtId="3" fontId="4" fillId="0" borderId="70" xfId="0" applyNumberFormat="1" applyFont="1" applyBorder="1" applyAlignment="1">
      <alignment horizontal="right" vertical="center" shrinkToFit="1"/>
    </xf>
    <xf numFmtId="3" fontId="4" fillId="0" borderId="44" xfId="0" applyNumberFormat="1" applyFont="1" applyBorder="1" applyAlignment="1">
      <alignment horizontal="right" vertical="center" shrinkToFit="1"/>
    </xf>
    <xf numFmtId="3" fontId="4" fillId="0" borderId="62" xfId="0" applyNumberFormat="1" applyFont="1" applyBorder="1" applyAlignment="1">
      <alignment horizontal="right" vertical="center" shrinkToFit="1"/>
    </xf>
    <xf numFmtId="3" fontId="4" fillId="0" borderId="53" xfId="0" applyNumberFormat="1" applyFont="1" applyBorder="1" applyAlignment="1">
      <alignment horizontal="right" vertical="center" shrinkToFit="1"/>
    </xf>
    <xf numFmtId="0" fontId="4" fillId="0" borderId="23" xfId="0" applyFont="1" applyBorder="1" applyAlignment="1">
      <alignment horizontal="justify" vertical="center"/>
    </xf>
    <xf numFmtId="0" fontId="4" fillId="0" borderId="24" xfId="0" applyFont="1" applyBorder="1" applyAlignment="1">
      <alignment horizontal="justify" vertical="center"/>
    </xf>
    <xf numFmtId="0" fontId="4" fillId="0" borderId="25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28" xfId="0" applyFont="1" applyBorder="1" applyAlignment="1">
      <alignment horizontal="justify" vertical="center"/>
    </xf>
    <xf numFmtId="0" fontId="12" fillId="0" borderId="22" xfId="0" applyFont="1" applyBorder="1" applyAlignment="1">
      <alignment horizontal="justify" vertical="center"/>
    </xf>
    <xf numFmtId="0" fontId="4" fillId="0" borderId="29" xfId="0" applyFont="1" applyBorder="1" applyAlignment="1">
      <alignment horizontal="justify" vertical="center"/>
    </xf>
    <xf numFmtId="0" fontId="4" fillId="0" borderId="18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3" xfId="0" quotePrefix="1" applyFont="1" applyBorder="1" applyAlignment="1">
      <alignment horizontal="justify" vertical="center"/>
    </xf>
    <xf numFmtId="0" fontId="4" fillId="0" borderId="30" xfId="0" applyFont="1" applyBorder="1" applyAlignment="1">
      <alignment horizontal="justify" vertical="center"/>
    </xf>
    <xf numFmtId="0" fontId="4" fillId="0" borderId="31" xfId="0" applyFont="1" applyBorder="1" applyAlignment="1">
      <alignment horizontal="justify" vertical="center"/>
    </xf>
    <xf numFmtId="0" fontId="4" fillId="0" borderId="32" xfId="0" applyFont="1" applyBorder="1" applyAlignment="1">
      <alignment horizontal="justify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0" borderId="21" xfId="0" applyFont="1" applyBorder="1"/>
    <xf numFmtId="0" fontId="4" fillId="0" borderId="2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justify" vertical="center"/>
    </xf>
    <xf numFmtId="0" fontId="4" fillId="0" borderId="17" xfId="0" quotePrefix="1" applyFont="1" applyBorder="1" applyAlignment="1">
      <alignment horizontal="justify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4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4" fillId="0" borderId="52" xfId="0" applyFont="1" applyBorder="1" applyAlignment="1">
      <alignment horizontal="justify" vertical="center"/>
    </xf>
    <xf numFmtId="0" fontId="4" fillId="0" borderId="65" xfId="0" applyFont="1" applyBorder="1" applyAlignment="1">
      <alignment horizontal="justify" vertical="center"/>
    </xf>
    <xf numFmtId="0" fontId="4" fillId="0" borderId="56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53" xfId="0" applyFont="1" applyBorder="1" applyAlignment="1">
      <alignment horizontal="justify" vertical="center"/>
    </xf>
    <xf numFmtId="0" fontId="4" fillId="0" borderId="62" xfId="0" applyFont="1" applyBorder="1" applyAlignment="1">
      <alignment horizontal="justify" vertical="center"/>
    </xf>
    <xf numFmtId="0" fontId="4" fillId="0" borderId="54" xfId="0" applyFont="1" applyBorder="1" applyAlignment="1">
      <alignment horizontal="justify" vertical="center"/>
    </xf>
    <xf numFmtId="0" fontId="5" fillId="0" borderId="38" xfId="0" applyFont="1" applyBorder="1" applyAlignment="1">
      <alignment horizontal="justify" vertical="center"/>
    </xf>
    <xf numFmtId="0" fontId="5" fillId="0" borderId="40" xfId="0" applyFont="1" applyBorder="1" applyAlignment="1">
      <alignment horizontal="justify" vertical="center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3" xfId="0" applyNumberFormat="1" applyFont="1" applyBorder="1" applyAlignment="1">
      <alignment horizontal="right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78" fontId="5" fillId="0" borderId="68" xfId="0" applyNumberFormat="1" applyFont="1" applyBorder="1" applyAlignment="1">
      <alignment horizontal="center" vertical="center"/>
    </xf>
    <xf numFmtId="178" fontId="5" fillId="0" borderId="58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49" xfId="0" applyNumberFormat="1" applyFont="1" applyBorder="1" applyAlignment="1">
      <alignment horizontal="center" vertical="center"/>
    </xf>
    <xf numFmtId="178" fontId="11" fillId="0" borderId="53" xfId="0" applyNumberFormat="1" applyFont="1" applyBorder="1" applyAlignment="1">
      <alignment horizontal="center" vertical="center"/>
    </xf>
    <xf numFmtId="178" fontId="11" fillId="0" borderId="69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justify" vertical="center"/>
    </xf>
    <xf numFmtId="0" fontId="5" fillId="0" borderId="67" xfId="0" applyFont="1" applyBorder="1" applyAlignment="1">
      <alignment horizontal="justify" vertical="center"/>
    </xf>
    <xf numFmtId="3" fontId="4" fillId="0" borderId="66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_Book1" xfId="2" xr:uid="{2FE3ACD7-7E9E-4F09-9566-CC3E1862D0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観点マスタ"/>
      <sheetName val="リスト"/>
      <sheetName val="コード編集"/>
      <sheetName val="入力データ編集sheet"/>
      <sheetName val="案件リスト"/>
      <sheetName val="パラメータ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  <sheetName val="#REF"/>
      <sheetName val="再見積結果サマリ"/>
      <sheetName val="ドロップダウンリスト"/>
      <sheetName val="SI0_ソース修正手順5"/>
      <sheetName val="SI0_ソース修正手順(18時以降)5"/>
      <sheetName val="テーブル一覧(世代)_(作成中)5"/>
      <sheetName val="No_75"/>
      <sheetName val="No_105"/>
      <sheetName val="SI0_ソース修正手順"/>
      <sheetName val="SI0_ソース修正手順(18時以降)"/>
      <sheetName val="テーブル一覧(世代)_(作成中)"/>
      <sheetName val="No_7"/>
      <sheetName val="No_10"/>
      <sheetName val="SI0_ソース修正手順1"/>
      <sheetName val="SI0_ソース修正手順(18時以降)1"/>
      <sheetName val="テーブル一覧(世代)_(作成中)1"/>
      <sheetName val="No_71"/>
      <sheetName val="No_101"/>
      <sheetName val="SI0_ソース修正手順2"/>
      <sheetName val="SI0_ソース修正手順(18時以降)2"/>
      <sheetName val="テーブル一覧(世代)_(作成中)2"/>
      <sheetName val="No_72"/>
      <sheetName val="No_102"/>
      <sheetName val="SI0_ソース修正手順4"/>
      <sheetName val="SI0_ソース修正手順(18時以降)4"/>
      <sheetName val="テーブル一覧(世代)_(作成中)4"/>
      <sheetName val="No_74"/>
      <sheetName val="No_104"/>
      <sheetName val="SI0_ソース修正手順3"/>
      <sheetName val="SI0_ソース修正手順(18時以降)3"/>
      <sheetName val="テーブル一覧(世代)_(作成中)3"/>
      <sheetName val="No_73"/>
      <sheetName val="No_103"/>
      <sheetName val="SI0_ソース修正手順8"/>
      <sheetName val="SI0_ソース修正手順(18時以降)8"/>
      <sheetName val="テーブル一覧(世代)_(作成中)8"/>
      <sheetName val="No_78"/>
      <sheetName val="No_108"/>
      <sheetName val="SI0_ソース修正手順7"/>
      <sheetName val="SI0_ソース修正手順(18時以降)7"/>
      <sheetName val="テーブル一覧(世代)_(作成中)7"/>
      <sheetName val="No_77"/>
      <sheetName val="No_107"/>
      <sheetName val="SI0_ソース修正手順6"/>
      <sheetName val="SI0_ソース修正手順(18時以降)6"/>
      <sheetName val="テーブル一覧(世代)_(作成中)6"/>
      <sheetName val="No_76"/>
      <sheetName val="No_106"/>
      <sheetName val="SI0_ソース修正手順9"/>
      <sheetName val="SI0_ソース修正手順(18時以降)9"/>
      <sheetName val="テーブル一覧(世代)_(作成中)9"/>
      <sheetName val="No_79"/>
      <sheetName val="No_109"/>
      <sheetName val="SI0_ソース修正手順10"/>
      <sheetName val="SI0_ソース修正手順(18時以降)10"/>
      <sheetName val="テーブル一覧(世代)_(作成中)10"/>
      <sheetName val="No_710"/>
      <sheetName val="No_1010"/>
      <sheetName val="SI0_ソース修正手順11"/>
      <sheetName val="SI0_ソース修正手順(18時以降)11"/>
      <sheetName val="テーブル一覧(世代)_(作成中)11"/>
      <sheetName val="No_711"/>
      <sheetName val="No_1011"/>
      <sheetName val="見積支援.xls"/>
      <sheetName val="%E8%A6%8B%E7%A9%8D%E6%94%AF%E6%"/>
      <sheetName val="Help"/>
      <sheetName val="配置"/>
      <sheetName val="進捗ステータス"/>
      <sheetName val="マスタ等（メインテナンス）"/>
      <sheetName val="辞書"/>
      <sheetName val="データ授受一覧"/>
      <sheetName val="別紙３（全体概要ﾌﾛｰ2）"/>
      <sheetName val="案件一覧（メンテ必要）"/>
      <sheetName val="入力規則"/>
      <sheetName val="選択項目"/>
      <sheetName val="社員リスト"/>
      <sheetName val="3.0.0"/>
      <sheetName val="2007-02-21"/>
      <sheetName val="大分類"/>
      <sheetName val="【印刷対象外】署名"/>
      <sheetName val="ステータス"/>
      <sheetName val="選択肢マスタ"/>
      <sheetName val="表紙"/>
      <sheetName val="変更履歴"/>
      <sheetName val="バッチ一覧AB"/>
      <sheetName val="バッチ一覧BB"/>
      <sheetName val="バッチ一覧CB"/>
      <sheetName val="バッチ一覧DB"/>
      <sheetName val="バッチ一覧EB"/>
      <sheetName val="バッチ一覧EL"/>
      <sheetName val="バッチ一覧KB"/>
      <sheetName val="バッチ一覧SB"/>
      <sheetName val="バッチ一覧XB"/>
      <sheetName val="バッチ一覧YB(移行)"/>
      <sheetName val="選択肢"/>
      <sheetName val="Sheet2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  <sheetName val="情報別ｻｰﾊﾞ別INDEX容量1_57"/>
      <sheetName val="情報別ｻｰﾊﾞ別INDEX容量1_5_xls5"/>
      <sheetName val="情報別ｻｰﾊﾞ別INDEX容量1_5"/>
      <sheetName val="情報別ｻｰﾊﾞ別INDEX容量1_5_xls"/>
      <sheetName val="情報別ｻｰﾊﾞ別INDEX容量1_51"/>
      <sheetName val="情報別ｻｰﾊﾞ別INDEX容量1_52"/>
      <sheetName val="情報別ｻｰﾊﾞ別INDEX容量1_5_xls1"/>
      <sheetName val="情報別ｻｰﾊﾞ別INDEX容量1_53"/>
      <sheetName val="情報別ｻｰﾊﾞ別INDEX容量1_5_xls2"/>
      <sheetName val="情報別ｻｰﾊﾞ別INDEX容量1_54"/>
      <sheetName val="情報別ｻｰﾊﾞ別INDEX容量1_56"/>
      <sheetName val="情報別ｻｰﾊﾞ別INDEX容量1_5_xls4"/>
      <sheetName val="情報別ｻｰﾊﾞ別INDEX容量1_55"/>
      <sheetName val="情報別ｻｰﾊﾞ別INDEX容量1_5_xls3"/>
      <sheetName val="情報別ｻｰﾊﾞ別INDEX容量1_510"/>
      <sheetName val="情報別ｻｰﾊﾞ別INDEX容量1_5_xls8"/>
      <sheetName val="情報別ｻｰﾊﾞ別INDEX容量1_59"/>
      <sheetName val="情報別ｻｰﾊﾞ別INDEX容量1_5_xls7"/>
      <sheetName val="情報別ｻｰﾊﾞ別INDEX容量1_58"/>
      <sheetName val="情報別ｻｰﾊﾞ別INDEX容量1_5_xls6"/>
      <sheetName val="情報別ｻｰﾊﾞ別INDEX容量1_511"/>
      <sheetName val="情報別ｻｰﾊﾞ別INDEX容量1_5_xls9"/>
      <sheetName val="情報別ｻｰﾊﾞ別INDEX容量1_512"/>
      <sheetName val="情報別ｻｰﾊﾞ別INDEX容量1_513"/>
      <sheetName val="情報別ｻｰﾊﾞ別INDEX容量1_5_xls10"/>
      <sheetName val="情報別ｻｰﾊﾞ別INDEX容量1_514"/>
      <sheetName val="情報別ｻｰﾊﾞ別INDEX容量1_515"/>
      <sheetName val="情報別ｻｰﾊﾞ別INDEX容量1_5_xls11"/>
      <sheetName val="情報別ｻｰﾊﾞ別INDEX容量1_516"/>
      <sheetName val="情報別ｻｰﾊﾞ別INDEX容量1_517"/>
      <sheetName val="業内発注予定人員"/>
      <sheetName val="予定単価"/>
      <sheetName val="表紙（目次）"/>
      <sheetName val="作業ﾌﾛｰ"/>
      <sheetName val="ｽﾌﾟﾚｯﾄﾞﾌﾟﾛｾｽ管理表"/>
      <sheetName val="データシート"/>
      <sheetName val="ｺﾞﾝﾍﾟﾙﾂ曲線"/>
      <sheetName val="原紙２"/>
      <sheetName val="リスト"/>
      <sheetName val="マルチ_VN"/>
      <sheetName val="マルチ_NH"/>
      <sheetName val="Active PNR概要"/>
      <sheetName val="Active_NH①"/>
      <sheetName val="Active_NH②"/>
      <sheetName val="交災・死亡共済金"/>
      <sheetName val="FUTURE"/>
      <sheetName val="CPTY table"/>
      <sheetName val="見積方法"/>
      <sheetName val="ＤＴＣ担当サブシステム見積サマリ"/>
      <sheetName val="FRNETxxnnnn海外"/>
      <sheetName val="選択肢一覧(非表示)"/>
      <sheetName val="取引先"/>
      <sheetName val="接続先ＦＴｻｰﾊﾞ開発機（HA070CR80）"/>
      <sheetName val="共通・定期サーバ本番機（HA270DF400）"/>
      <sheetName val="約定管理・定期預金サーバ開発機（HA070CR80）"/>
      <sheetName val="取り纏め表"/>
      <sheetName val="部門"/>
      <sheetName val="見積明細"/>
      <sheetName val="定額コスト"/>
      <sheetName val="ｺﾝｿｰﾙ_3"/>
      <sheetName val="Node1_6C4(ﾃﾞｨｽｸ設定1)"/>
      <sheetName val="REV管理表"/>
      <sheetName val="work(rack)"/>
      <sheetName val="04年度下期CD一覧"/>
      <sheetName val="代理店管理（1201更新）"/>
      <sheetName val="ｵｰｿﾘﾜｰｸ"/>
    </sheetNames>
    <definedNames>
      <definedName name="CULC.cal_index_size" sheetId="7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  <sheetName val="現行規模"/>
      <sheetName val="ランク順Ａ"/>
      <sheetName val="単価テーブル 1"/>
      <sheetName val="資料２　内部資料（検討資料再鑑後修正）__5"/>
      <sheetName val="資料１　内部資料（項目ベース再鑑前）_5"/>
      <sheetName val="資料１　内部資料（項目ベース再鑑前）_(2)5"/>
      <sheetName val="資料２　内部資料（コメント入り検討資料）_5"/>
      <sheetName val="参照用ＥＲ図（共通だけ合体）_xls5"/>
      <sheetName val="資料２　内部資料（検討資料再鑑後修正）__"/>
      <sheetName val="資料１　内部資料（項目ベース再鑑前）_"/>
      <sheetName val="資料１　内部資料（項目ベース再鑑前）_(2)"/>
      <sheetName val="資料２　内部資料（コメント入り検討資料）_"/>
      <sheetName val="参照用ＥＲ図（共通だけ合体）_xls"/>
      <sheetName val="資料２　内部資料（検討資料再鑑後修正）__1"/>
      <sheetName val="資料１　内部資料（項目ベース再鑑前）_1"/>
      <sheetName val="資料１　内部資料（項目ベース再鑑前）_(2)1"/>
      <sheetName val="資料２　内部資料（コメント入り検討資料）_1"/>
      <sheetName val="参照用ＥＲ図（共通だけ合体）_xls1"/>
      <sheetName val="資料２　内部資料（検討資料再鑑後修正）__2"/>
      <sheetName val="資料１　内部資料（項目ベース再鑑前）_2"/>
      <sheetName val="資料１　内部資料（項目ベース再鑑前）_(2)2"/>
      <sheetName val="資料２　内部資料（コメント入り検討資料）_2"/>
      <sheetName val="参照用ＥＲ図（共通だけ合体）_xls2"/>
      <sheetName val="資料２　内部資料（検討資料再鑑後修正）__4"/>
      <sheetName val="資料１　内部資料（項目ベース再鑑前）_4"/>
      <sheetName val="資料１　内部資料（項目ベース再鑑前）_(2)4"/>
      <sheetName val="資料２　内部資料（コメント入り検討資料）_4"/>
      <sheetName val="参照用ＥＲ図（共通だけ合体）_xls4"/>
      <sheetName val="資料２　内部資料（検討資料再鑑後修正）__3"/>
      <sheetName val="資料１　内部資料（項目ベース再鑑前）_3"/>
      <sheetName val="資料１　内部資料（項目ベース再鑑前）_(2)3"/>
      <sheetName val="資料２　内部資料（コメント入り検討資料）_3"/>
      <sheetName val="参照用ＥＲ図（共通だけ合体）_xls3"/>
      <sheetName val="資料２　内部資料（検討資料再鑑後修正）__8"/>
      <sheetName val="資料１　内部資料（項目ベース再鑑前）_8"/>
      <sheetName val="資料１　内部資料（項目ベース再鑑前）_(2)8"/>
      <sheetName val="資料２　内部資料（コメント入り検討資料）_8"/>
      <sheetName val="参照用ＥＲ図（共通だけ合体）_xls8"/>
      <sheetName val="資料２　内部資料（検討資料再鑑後修正）__7"/>
      <sheetName val="資料１　内部資料（項目ベース再鑑前）_7"/>
      <sheetName val="資料１　内部資料（項目ベース再鑑前）_(2)7"/>
      <sheetName val="資料２　内部資料（コメント入り検討資料）_7"/>
      <sheetName val="参照用ＥＲ図（共通だけ合体）_xls7"/>
      <sheetName val="資料２　内部資料（検討資料再鑑後修正）__6"/>
      <sheetName val="資料１　内部資料（項目ベース再鑑前）_6"/>
      <sheetName val="資料１　内部資料（項目ベース再鑑前）_(2)6"/>
      <sheetName val="資料２　内部資料（コメント入り検討資料）_6"/>
      <sheetName val="参照用ＥＲ図（共通だけ合体）_xls6"/>
      <sheetName val="資料２　内部資料（検討資料再鑑後修正）__9"/>
      <sheetName val="資料１　内部資料（項目ベース再鑑前）_9"/>
      <sheetName val="資料１　内部資料（項目ベース再鑑前）_(2)9"/>
      <sheetName val="資料２　内部資料（コメント入り検討資料）_9"/>
      <sheetName val="参照用ＥＲ図（共通だけ合体）_xls9"/>
      <sheetName val="資料２　内部資料（検討資料再鑑後修正）__10"/>
      <sheetName val="資料１　内部資料（項目ベース再鑑前）_10"/>
      <sheetName val="資料１　内部資料（項目ベース再鑑前）_(2)10"/>
      <sheetName val="資料２　内部資料（コメント入り検討資料）_10"/>
      <sheetName val="参照用ＥＲ図（共通だけ合体）_xls10"/>
      <sheetName val="資料２　内部資料（検討資料再鑑後修正）__11"/>
      <sheetName val="資料１　内部資料（項目ベース再鑑前）_11"/>
      <sheetName val="資料１　内部資料（項目ベース再鑑前）_(2)11"/>
      <sheetName val="資料２　内部資料（コメント入り検討資料）_11"/>
      <sheetName val="参照用ＥＲ図（共通だけ合体）_xls11"/>
      <sheetName val="概要"/>
      <sheetName val="案3_3"/>
      <sheetName val="Master"/>
      <sheetName val="Master2"/>
      <sheetName val="入力値リスト"/>
      <sheetName val="データ"/>
      <sheetName val="work"/>
      <sheetName val="入力リスト"/>
      <sheetName val="MAIN"/>
      <sheetName val="data(cc_cq)"/>
      <sheetName val="data (list)"/>
      <sheetName val="見積もり前提"/>
      <sheetName val="TABLE_DD"/>
      <sheetName val="DD"/>
      <sheetName val="機器情報"/>
      <sheetName val="ラック情報"/>
      <sheetName val="疎通要件マスタold"/>
      <sheetName val="進度管理情報"/>
      <sheetName val="はじめに"/>
      <sheetName val="ポートフォリオ入力"/>
      <sheetName val="画面定義書（画面定義）"/>
      <sheetName val="LCC見積"/>
      <sheetName val=""/>
      <sheetName val="設定値"/>
      <sheetName val="要因・費目別等区分"/>
      <sheetName val="テーブル定義"/>
      <sheetName val="凡例"/>
      <sheetName val="表紙（目次）"/>
      <sheetName val="立ち上げ案件進捗状況"/>
      <sheetName val="内部ﾚﾋﾞｭｰ"/>
      <sheetName val="設定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181C-C3DE-47C7-8C97-113AA34A1D11}">
  <dimension ref="A1:I170"/>
  <sheetViews>
    <sheetView tabSelected="1" view="pageBreakPreview" zoomScaleNormal="70" zoomScaleSheetLayoutView="100" workbookViewId="0">
      <selection activeCell="A2" sqref="A2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34" t="s">
        <v>1</v>
      </c>
    </row>
    <row r="4" spans="1:9" ht="19.5" customHeight="1" x14ac:dyDescent="0.2">
      <c r="A4" s="135" t="s">
        <v>2</v>
      </c>
      <c r="B4" s="135"/>
      <c r="C4" s="135"/>
      <c r="D4" s="135"/>
      <c r="E4" s="135"/>
      <c r="F4" s="135"/>
      <c r="G4" s="135"/>
      <c r="H4" s="135"/>
      <c r="I4" s="134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36" t="s">
        <v>7</v>
      </c>
      <c r="B9" s="137"/>
      <c r="C9" s="137"/>
      <c r="D9" s="138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39" t="s">
        <v>13</v>
      </c>
      <c r="B10" s="140"/>
      <c r="C10" s="145" t="s">
        <v>14</v>
      </c>
      <c r="D10" s="18" t="s">
        <v>15</v>
      </c>
      <c r="E10" s="19">
        <v>48788</v>
      </c>
      <c r="F10" s="20">
        <v>0</v>
      </c>
      <c r="G10" s="20">
        <v>48775</v>
      </c>
      <c r="H10" s="20">
        <v>13</v>
      </c>
      <c r="I10" s="21">
        <f t="shared" ref="I10:I17" si="0">SUM(G10:H10)</f>
        <v>48788</v>
      </c>
    </row>
    <row r="11" spans="1:9" ht="23.1" customHeight="1" x14ac:dyDescent="0.2">
      <c r="A11" s="141"/>
      <c r="B11" s="142"/>
      <c r="C11" s="146"/>
      <c r="D11" s="24" t="s">
        <v>16</v>
      </c>
      <c r="E11" s="25">
        <v>949</v>
      </c>
      <c r="F11" s="26">
        <v>0</v>
      </c>
      <c r="G11" s="26">
        <v>949</v>
      </c>
      <c r="H11" s="26">
        <v>0</v>
      </c>
      <c r="I11" s="27">
        <f t="shared" si="0"/>
        <v>949</v>
      </c>
    </row>
    <row r="12" spans="1:9" ht="23.1" customHeight="1" x14ac:dyDescent="0.2">
      <c r="A12" s="141"/>
      <c r="B12" s="142"/>
      <c r="C12" s="147" t="s">
        <v>17</v>
      </c>
      <c r="D12" s="24" t="s">
        <v>18</v>
      </c>
      <c r="E12" s="25">
        <v>35113</v>
      </c>
      <c r="F12" s="26">
        <v>0</v>
      </c>
      <c r="G12" s="26">
        <v>35113</v>
      </c>
      <c r="H12" s="26">
        <v>0</v>
      </c>
      <c r="I12" s="27">
        <f t="shared" si="0"/>
        <v>35113</v>
      </c>
    </row>
    <row r="13" spans="1:9" ht="23.1" customHeight="1" x14ac:dyDescent="0.2">
      <c r="A13" s="141"/>
      <c r="B13" s="142"/>
      <c r="C13" s="146"/>
      <c r="D13" s="24" t="s">
        <v>19</v>
      </c>
      <c r="E13" s="25">
        <v>41104</v>
      </c>
      <c r="F13" s="26">
        <v>0</v>
      </c>
      <c r="G13" s="26">
        <v>41104</v>
      </c>
      <c r="H13" s="26">
        <v>0</v>
      </c>
      <c r="I13" s="27">
        <f t="shared" si="0"/>
        <v>41104</v>
      </c>
    </row>
    <row r="14" spans="1:9" ht="23.1" customHeight="1" x14ac:dyDescent="0.2">
      <c r="A14" s="143"/>
      <c r="B14" s="144"/>
      <c r="C14" s="148" t="s">
        <v>20</v>
      </c>
      <c r="D14" s="149"/>
      <c r="E14" s="30">
        <f>SUM(E10:E13)</f>
        <v>125954</v>
      </c>
      <c r="F14" s="26">
        <f>SUM(F10:F13)</f>
        <v>0</v>
      </c>
      <c r="G14" s="26">
        <f>SUM(G10:G13)</f>
        <v>125941</v>
      </c>
      <c r="H14" s="26">
        <f>SUM(H10:H13)</f>
        <v>13</v>
      </c>
      <c r="I14" s="27">
        <f t="shared" si="0"/>
        <v>125954</v>
      </c>
    </row>
    <row r="15" spans="1:9" ht="23.1" customHeight="1" x14ac:dyDescent="0.2">
      <c r="A15" s="118" t="s">
        <v>21</v>
      </c>
      <c r="B15" s="119"/>
      <c r="C15" s="120"/>
      <c r="D15" s="24" t="s">
        <v>18</v>
      </c>
      <c r="E15" s="31">
        <v>214737</v>
      </c>
      <c r="F15" s="26">
        <v>3700</v>
      </c>
      <c r="G15" s="26">
        <v>218403</v>
      </c>
      <c r="H15" s="26">
        <v>34</v>
      </c>
      <c r="I15" s="27">
        <f t="shared" si="0"/>
        <v>218437</v>
      </c>
    </row>
    <row r="16" spans="1:9" ht="23.1" customHeight="1" x14ac:dyDescent="0.2">
      <c r="A16" s="121"/>
      <c r="B16" s="122"/>
      <c r="C16" s="123"/>
      <c r="D16" s="24" t="s">
        <v>19</v>
      </c>
      <c r="E16" s="31">
        <v>319671</v>
      </c>
      <c r="F16" s="26">
        <v>12230</v>
      </c>
      <c r="G16" s="26">
        <v>331899</v>
      </c>
      <c r="H16" s="26">
        <v>2</v>
      </c>
      <c r="I16" s="27">
        <f t="shared" si="0"/>
        <v>331901</v>
      </c>
    </row>
    <row r="17" spans="1:9" ht="23.1" customHeight="1" x14ac:dyDescent="0.2">
      <c r="A17" s="124"/>
      <c r="B17" s="125"/>
      <c r="C17" s="126"/>
      <c r="D17" s="24" t="s">
        <v>22</v>
      </c>
      <c r="E17" s="34">
        <f>SUM(E15:E16)</f>
        <v>534408</v>
      </c>
      <c r="F17" s="26">
        <f>SUM(F15:F16)</f>
        <v>15930</v>
      </c>
      <c r="G17" s="26">
        <f>SUM(G15:G16)</f>
        <v>550302</v>
      </c>
      <c r="H17" s="25">
        <f>SUM(H15:H16)</f>
        <v>36</v>
      </c>
      <c r="I17" s="27">
        <f t="shared" si="0"/>
        <v>550338</v>
      </c>
    </row>
    <row r="18" spans="1:9" ht="23.1" customHeight="1" x14ac:dyDescent="0.2">
      <c r="A18" s="127" t="s">
        <v>23</v>
      </c>
      <c r="B18" s="128"/>
      <c r="C18" s="128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18" t="s">
        <v>25</v>
      </c>
      <c r="B19" s="119"/>
      <c r="C19" s="120"/>
      <c r="D19" s="24" t="s">
        <v>18</v>
      </c>
      <c r="E19" s="31">
        <v>975</v>
      </c>
      <c r="F19" s="26">
        <v>28</v>
      </c>
      <c r="G19" s="26">
        <v>1003</v>
      </c>
      <c r="H19" s="26">
        <v>0</v>
      </c>
      <c r="I19" s="27">
        <f t="shared" ref="I19:I25" si="1">SUM(G19:H19)</f>
        <v>1003</v>
      </c>
    </row>
    <row r="20" spans="1:9" ht="23.1" customHeight="1" x14ac:dyDescent="0.2">
      <c r="A20" s="121"/>
      <c r="B20" s="122"/>
      <c r="C20" s="123"/>
      <c r="D20" s="24" t="s">
        <v>19</v>
      </c>
      <c r="E20" s="31">
        <v>15832</v>
      </c>
      <c r="F20" s="26">
        <v>147</v>
      </c>
      <c r="G20" s="26">
        <v>15979</v>
      </c>
      <c r="H20" s="26">
        <v>0</v>
      </c>
      <c r="I20" s="27">
        <f t="shared" si="1"/>
        <v>15979</v>
      </c>
    </row>
    <row r="21" spans="1:9" ht="23.1" customHeight="1" x14ac:dyDescent="0.2">
      <c r="A21" s="124"/>
      <c r="B21" s="125"/>
      <c r="C21" s="126"/>
      <c r="D21" s="24" t="s">
        <v>22</v>
      </c>
      <c r="E21" s="34">
        <f>SUM(E19:E20)</f>
        <v>16807</v>
      </c>
      <c r="F21" s="26">
        <f>SUM(F19:F20)</f>
        <v>175</v>
      </c>
      <c r="G21" s="26">
        <f>SUM(G19:G20)</f>
        <v>16982</v>
      </c>
      <c r="H21" s="25">
        <f>SUM(H19:H20)</f>
        <v>0</v>
      </c>
      <c r="I21" s="27">
        <f t="shared" si="1"/>
        <v>16982</v>
      </c>
    </row>
    <row r="22" spans="1:9" ht="23.1" customHeight="1" x14ac:dyDescent="0.2">
      <c r="A22" s="121" t="s">
        <v>26</v>
      </c>
      <c r="B22" s="122"/>
      <c r="C22" s="122"/>
      <c r="D22" s="129"/>
      <c r="E22" s="25">
        <v>869</v>
      </c>
      <c r="F22" s="26">
        <v>0</v>
      </c>
      <c r="G22" s="26">
        <v>868</v>
      </c>
      <c r="H22" s="26">
        <v>1</v>
      </c>
      <c r="I22" s="27">
        <f t="shared" si="1"/>
        <v>869</v>
      </c>
    </row>
    <row r="23" spans="1:9" ht="23.1" customHeight="1" x14ac:dyDescent="0.2">
      <c r="A23" s="22"/>
      <c r="B23" s="23"/>
      <c r="C23" s="130" t="s">
        <v>27</v>
      </c>
      <c r="D23" s="131"/>
      <c r="E23" s="25">
        <v>36</v>
      </c>
      <c r="F23" s="26">
        <v>0</v>
      </c>
      <c r="G23" s="26">
        <v>36</v>
      </c>
      <c r="H23" s="26">
        <v>0</v>
      </c>
      <c r="I23" s="27">
        <f t="shared" si="1"/>
        <v>36</v>
      </c>
    </row>
    <row r="24" spans="1:9" ht="23.1" customHeight="1" x14ac:dyDescent="0.2">
      <c r="A24" s="22"/>
      <c r="B24" s="23"/>
      <c r="C24" s="38"/>
      <c r="D24" s="24" t="s">
        <v>28</v>
      </c>
      <c r="E24" s="25">
        <v>3</v>
      </c>
      <c r="F24" s="26">
        <v>0</v>
      </c>
      <c r="G24" s="26">
        <v>3</v>
      </c>
      <c r="H24" s="26">
        <v>0</v>
      </c>
      <c r="I24" s="27">
        <f t="shared" si="1"/>
        <v>3</v>
      </c>
    </row>
    <row r="25" spans="1:9" ht="23.1" customHeight="1" x14ac:dyDescent="0.2">
      <c r="A25" s="28"/>
      <c r="B25" s="29"/>
      <c r="C25" s="132" t="s">
        <v>29</v>
      </c>
      <c r="D25" s="131"/>
      <c r="E25" s="25">
        <v>206</v>
      </c>
      <c r="F25" s="26">
        <v>0</v>
      </c>
      <c r="G25" s="26">
        <v>205</v>
      </c>
      <c r="H25" s="26">
        <v>1</v>
      </c>
      <c r="I25" s="27">
        <f t="shared" si="1"/>
        <v>206</v>
      </c>
    </row>
    <row r="26" spans="1:9" ht="23.1" customHeight="1" x14ac:dyDescent="0.2">
      <c r="A26" s="155" t="s">
        <v>30</v>
      </c>
      <c r="B26" s="119"/>
      <c r="C26" s="120"/>
      <c r="D26" s="24" t="s">
        <v>31</v>
      </c>
      <c r="E26" s="25">
        <v>2631</v>
      </c>
      <c r="F26" s="26">
        <v>0</v>
      </c>
      <c r="G26" s="36" t="s">
        <v>24</v>
      </c>
      <c r="H26" s="36" t="s">
        <v>24</v>
      </c>
      <c r="I26" s="27">
        <v>2631</v>
      </c>
    </row>
    <row r="27" spans="1:9" ht="23.1" customHeight="1" x14ac:dyDescent="0.2">
      <c r="A27" s="121"/>
      <c r="B27" s="122"/>
      <c r="C27" s="123"/>
      <c r="D27" s="24" t="s">
        <v>32</v>
      </c>
      <c r="E27" s="25">
        <v>16508</v>
      </c>
      <c r="F27" s="26">
        <v>0</v>
      </c>
      <c r="G27" s="36" t="s">
        <v>24</v>
      </c>
      <c r="H27" s="36" t="s">
        <v>24</v>
      </c>
      <c r="I27" s="27">
        <v>16508</v>
      </c>
    </row>
    <row r="28" spans="1:9" ht="23.1" customHeight="1" x14ac:dyDescent="0.2">
      <c r="A28" s="124"/>
      <c r="B28" s="125"/>
      <c r="C28" s="126"/>
      <c r="D28" s="24" t="s">
        <v>20</v>
      </c>
      <c r="E28" s="25">
        <f>SUM(E26:E27)</f>
        <v>19139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19139</v>
      </c>
    </row>
    <row r="29" spans="1:9" ht="23.1" customHeight="1" x14ac:dyDescent="0.2">
      <c r="A29" s="156" t="s">
        <v>33</v>
      </c>
      <c r="B29" s="130"/>
      <c r="C29" s="132"/>
      <c r="D29" s="131"/>
      <c r="E29" s="31">
        <v>411860</v>
      </c>
      <c r="F29" s="26">
        <v>0</v>
      </c>
      <c r="G29" s="36" t="s">
        <v>34</v>
      </c>
      <c r="H29" s="36" t="s">
        <v>34</v>
      </c>
      <c r="I29" s="27">
        <v>411860</v>
      </c>
    </row>
    <row r="30" spans="1:9" ht="23.1" customHeight="1" x14ac:dyDescent="0.2">
      <c r="A30" s="157"/>
      <c r="B30" s="158"/>
      <c r="C30" s="130" t="s">
        <v>27</v>
      </c>
      <c r="D30" s="131"/>
      <c r="E30" s="31">
        <v>156459</v>
      </c>
      <c r="F30" s="26">
        <v>0</v>
      </c>
      <c r="G30" s="36" t="s">
        <v>34</v>
      </c>
      <c r="H30" s="36" t="s">
        <v>34</v>
      </c>
      <c r="I30" s="27">
        <v>156459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17575</v>
      </c>
      <c r="F31" s="26">
        <v>0</v>
      </c>
      <c r="G31" s="36" t="s">
        <v>34</v>
      </c>
      <c r="H31" s="36" t="s">
        <v>34</v>
      </c>
      <c r="I31" s="27">
        <v>17575</v>
      </c>
    </row>
    <row r="32" spans="1:9" ht="23.1" customHeight="1" x14ac:dyDescent="0.2">
      <c r="A32" s="157"/>
      <c r="B32" s="158"/>
      <c r="C32" s="132" t="s">
        <v>29</v>
      </c>
      <c r="D32" s="131"/>
      <c r="E32" s="31">
        <v>52892</v>
      </c>
      <c r="F32" s="26">
        <v>0</v>
      </c>
      <c r="G32" s="36" t="s">
        <v>34</v>
      </c>
      <c r="H32" s="36" t="s">
        <v>34</v>
      </c>
      <c r="I32" s="27">
        <v>52892</v>
      </c>
    </row>
    <row r="33" spans="1:9" ht="23.1" customHeight="1" x14ac:dyDescent="0.2">
      <c r="A33" s="150" t="s">
        <v>35</v>
      </c>
      <c r="B33" s="151"/>
      <c r="C33" s="132" t="s">
        <v>36</v>
      </c>
      <c r="D33" s="131"/>
      <c r="E33" s="31">
        <v>17594</v>
      </c>
      <c r="F33" s="26">
        <v>49</v>
      </c>
      <c r="G33" s="26">
        <v>17643</v>
      </c>
      <c r="H33" s="26">
        <v>0</v>
      </c>
      <c r="I33" s="27">
        <f>SUM(G33:H33)</f>
        <v>17643</v>
      </c>
    </row>
    <row r="34" spans="1:9" ht="23.1" customHeight="1" x14ac:dyDescent="0.2">
      <c r="A34" s="141"/>
      <c r="B34" s="152"/>
      <c r="C34" s="132" t="s">
        <v>37</v>
      </c>
      <c r="D34" s="131"/>
      <c r="E34" s="31">
        <v>2347</v>
      </c>
      <c r="F34" s="26">
        <v>8</v>
      </c>
      <c r="G34" s="26">
        <v>2355</v>
      </c>
      <c r="H34" s="26">
        <v>0</v>
      </c>
      <c r="I34" s="27">
        <f>SUM(G34:H34)</f>
        <v>2355</v>
      </c>
    </row>
    <row r="35" spans="1:9" ht="23.1" customHeight="1" x14ac:dyDescent="0.2">
      <c r="A35" s="141"/>
      <c r="B35" s="152"/>
      <c r="C35" s="132" t="s">
        <v>38</v>
      </c>
      <c r="D35" s="131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41"/>
      <c r="B36" s="152"/>
      <c r="C36" s="132" t="s">
        <v>39</v>
      </c>
      <c r="D36" s="131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41"/>
      <c r="B37" s="152"/>
      <c r="C37" s="153" t="s">
        <v>20</v>
      </c>
      <c r="D37" s="154"/>
      <c r="E37" s="26">
        <f>SUM(E33:E36)</f>
        <v>19946</v>
      </c>
      <c r="F37" s="26">
        <f>SUM(F33:F36)</f>
        <v>57</v>
      </c>
      <c r="G37" s="26">
        <f>SUM(G33:G36)</f>
        <v>20003</v>
      </c>
      <c r="H37" s="26">
        <f>SUM(H33:H36)</f>
        <v>0</v>
      </c>
      <c r="I37" s="27">
        <f>SUM(G37:H37)</f>
        <v>20003</v>
      </c>
    </row>
    <row r="38" spans="1:9" ht="23.1" customHeight="1" x14ac:dyDescent="0.2">
      <c r="A38" s="170" t="s">
        <v>40</v>
      </c>
      <c r="B38" s="171"/>
      <c r="C38" s="171"/>
      <c r="D38" s="149"/>
      <c r="E38" s="25">
        <v>32905</v>
      </c>
      <c r="F38" s="26">
        <v>0</v>
      </c>
      <c r="G38" s="36" t="s">
        <v>34</v>
      </c>
      <c r="H38" s="36" t="s">
        <v>34</v>
      </c>
      <c r="I38" s="27">
        <v>32905</v>
      </c>
    </row>
    <row r="39" spans="1:9" ht="23.1" customHeight="1" x14ac:dyDescent="0.2">
      <c r="A39" s="170" t="s">
        <v>41</v>
      </c>
      <c r="B39" s="171"/>
      <c r="C39" s="171"/>
      <c r="D39" s="149"/>
      <c r="E39" s="25">
        <v>5528</v>
      </c>
      <c r="F39" s="26">
        <v>0</v>
      </c>
      <c r="G39" s="26">
        <v>5528</v>
      </c>
      <c r="H39" s="26">
        <v>0</v>
      </c>
      <c r="I39" s="27">
        <f>SUM(G39:H39)</f>
        <v>5528</v>
      </c>
    </row>
    <row r="40" spans="1:9" ht="23.1" customHeight="1" x14ac:dyDescent="0.2">
      <c r="A40" s="170" t="s">
        <v>42</v>
      </c>
      <c r="B40" s="171"/>
      <c r="C40" s="171"/>
      <c r="D40" s="149"/>
      <c r="E40" s="25">
        <v>628</v>
      </c>
      <c r="F40" s="26">
        <v>0</v>
      </c>
      <c r="G40" s="26">
        <v>628</v>
      </c>
      <c r="H40" s="26">
        <v>0</v>
      </c>
      <c r="I40" s="27">
        <f>SUM(G40:H40)</f>
        <v>628</v>
      </c>
    </row>
    <row r="41" spans="1:9" ht="23.1" customHeight="1" x14ac:dyDescent="0.2">
      <c r="A41" s="161" t="s">
        <v>43</v>
      </c>
      <c r="B41" s="172"/>
      <c r="C41" s="173"/>
      <c r="D41" s="174"/>
      <c r="E41" s="39">
        <v>118958</v>
      </c>
      <c r="F41" s="26">
        <v>0</v>
      </c>
      <c r="G41" s="36" t="s">
        <v>34</v>
      </c>
      <c r="H41" s="36" t="s">
        <v>34</v>
      </c>
      <c r="I41" s="27">
        <v>118958</v>
      </c>
    </row>
    <row r="42" spans="1:9" ht="23.1" customHeight="1" x14ac:dyDescent="0.2">
      <c r="A42" s="161"/>
      <c r="B42" s="172"/>
      <c r="C42" s="175" t="s">
        <v>44</v>
      </c>
      <c r="D42" s="176"/>
      <c r="E42" s="25">
        <v>114544</v>
      </c>
      <c r="F42" s="26">
        <v>0</v>
      </c>
      <c r="G42" s="26">
        <v>114544</v>
      </c>
      <c r="H42" s="26">
        <v>0</v>
      </c>
      <c r="I42" s="27">
        <f>SUM(G42:H42)</f>
        <v>114544</v>
      </c>
    </row>
    <row r="43" spans="1:9" ht="23.1" customHeight="1" x14ac:dyDescent="0.2">
      <c r="A43" s="161"/>
      <c r="B43" s="172"/>
      <c r="C43" s="177" t="s">
        <v>45</v>
      </c>
      <c r="D43" s="178"/>
      <c r="E43" s="30">
        <v>3623</v>
      </c>
      <c r="F43" s="26">
        <v>0</v>
      </c>
      <c r="G43" s="36" t="s">
        <v>34</v>
      </c>
      <c r="H43" s="36" t="s">
        <v>34</v>
      </c>
      <c r="I43" s="27">
        <v>3623</v>
      </c>
    </row>
    <row r="44" spans="1:9" ht="23.1" customHeight="1" x14ac:dyDescent="0.2">
      <c r="A44" s="161"/>
      <c r="B44" s="172"/>
      <c r="C44" s="40"/>
      <c r="D44" s="41" t="s">
        <v>46</v>
      </c>
      <c r="E44" s="42">
        <v>2145</v>
      </c>
      <c r="F44" s="26">
        <v>0</v>
      </c>
      <c r="G44" s="36" t="s">
        <v>34</v>
      </c>
      <c r="H44" s="43" t="s">
        <v>34</v>
      </c>
      <c r="I44" s="27">
        <v>2145</v>
      </c>
    </row>
    <row r="45" spans="1:9" ht="23.1" customHeight="1" x14ac:dyDescent="0.2">
      <c r="A45" s="161"/>
      <c r="B45" s="172"/>
      <c r="C45" s="148" t="s">
        <v>47</v>
      </c>
      <c r="D45" s="149"/>
      <c r="E45" s="30">
        <v>5</v>
      </c>
      <c r="F45" s="44">
        <v>0</v>
      </c>
      <c r="G45" s="36" t="s">
        <v>34</v>
      </c>
      <c r="H45" s="43" t="s">
        <v>34</v>
      </c>
      <c r="I45" s="27">
        <v>5</v>
      </c>
    </row>
    <row r="46" spans="1:9" ht="23.1" customHeight="1" x14ac:dyDescent="0.2">
      <c r="A46" s="161"/>
      <c r="B46" s="172"/>
      <c r="C46" s="148" t="s">
        <v>48</v>
      </c>
      <c r="D46" s="149"/>
      <c r="E46" s="30">
        <v>0</v>
      </c>
      <c r="F46" s="44">
        <v>0</v>
      </c>
      <c r="G46" s="36" t="s">
        <v>34</v>
      </c>
      <c r="H46" s="43" t="s">
        <v>34</v>
      </c>
      <c r="I46" s="27">
        <v>0</v>
      </c>
    </row>
    <row r="47" spans="1:9" ht="23.1" customHeight="1" x14ac:dyDescent="0.2">
      <c r="A47" s="161"/>
      <c r="B47" s="172"/>
      <c r="C47" s="148" t="s">
        <v>49</v>
      </c>
      <c r="D47" s="169"/>
      <c r="E47" s="30">
        <v>604</v>
      </c>
      <c r="F47" s="44">
        <v>0</v>
      </c>
      <c r="G47" s="26">
        <v>604</v>
      </c>
      <c r="H47" s="30">
        <v>0</v>
      </c>
      <c r="I47" s="27">
        <f>SUM(G47:H47)</f>
        <v>604</v>
      </c>
    </row>
    <row r="48" spans="1:9" ht="23.1" customHeight="1" x14ac:dyDescent="0.2">
      <c r="A48" s="159" t="s">
        <v>50</v>
      </c>
      <c r="B48" s="160"/>
      <c r="C48" s="165" t="s">
        <v>45</v>
      </c>
      <c r="D48" s="166"/>
      <c r="E48" s="30">
        <v>84215</v>
      </c>
      <c r="F48" s="44">
        <v>0</v>
      </c>
      <c r="G48" s="36" t="s">
        <v>34</v>
      </c>
      <c r="H48" s="43" t="s">
        <v>34</v>
      </c>
      <c r="I48" s="27">
        <v>84215</v>
      </c>
    </row>
    <row r="49" spans="1:9" ht="23.1" customHeight="1" x14ac:dyDescent="0.2">
      <c r="A49" s="161"/>
      <c r="B49" s="162"/>
      <c r="C49" s="45"/>
      <c r="D49" s="46" t="s">
        <v>46</v>
      </c>
      <c r="E49" s="30">
        <v>46389</v>
      </c>
      <c r="F49" s="44">
        <v>0</v>
      </c>
      <c r="G49" s="36" t="s">
        <v>34</v>
      </c>
      <c r="H49" s="43" t="s">
        <v>34</v>
      </c>
      <c r="I49" s="27">
        <v>46389</v>
      </c>
    </row>
    <row r="50" spans="1:9" ht="23.1" customHeight="1" x14ac:dyDescent="0.2">
      <c r="A50" s="161"/>
      <c r="B50" s="162"/>
      <c r="C50" s="167" t="s">
        <v>51</v>
      </c>
      <c r="D50" s="168"/>
      <c r="E50" s="30">
        <v>2</v>
      </c>
      <c r="F50" s="44">
        <v>0</v>
      </c>
      <c r="G50" s="36" t="s">
        <v>34</v>
      </c>
      <c r="H50" s="43" t="s">
        <v>34</v>
      </c>
      <c r="I50" s="27">
        <v>2</v>
      </c>
    </row>
    <row r="51" spans="1:9" ht="23.1" customHeight="1" x14ac:dyDescent="0.2">
      <c r="A51" s="161"/>
      <c r="B51" s="162"/>
      <c r="C51" s="167" t="s">
        <v>52</v>
      </c>
      <c r="D51" s="168"/>
      <c r="E51" s="30">
        <v>0</v>
      </c>
      <c r="F51" s="44">
        <v>0</v>
      </c>
      <c r="G51" s="36" t="s">
        <v>34</v>
      </c>
      <c r="H51" s="43" t="s">
        <v>34</v>
      </c>
      <c r="I51" s="27">
        <v>0</v>
      </c>
    </row>
    <row r="52" spans="1:9" ht="23.1" customHeight="1" x14ac:dyDescent="0.2">
      <c r="A52" s="163"/>
      <c r="B52" s="164"/>
      <c r="C52" s="148" t="s">
        <v>49</v>
      </c>
      <c r="D52" s="169"/>
      <c r="E52" s="30">
        <v>14558</v>
      </c>
      <c r="F52" s="44">
        <v>0</v>
      </c>
      <c r="G52" s="26">
        <v>14558</v>
      </c>
      <c r="H52" s="30">
        <v>0</v>
      </c>
      <c r="I52" s="27">
        <f>SUM(G52:H52)</f>
        <v>14558</v>
      </c>
    </row>
    <row r="53" spans="1:9" ht="23.1" customHeight="1" x14ac:dyDescent="0.2">
      <c r="A53" s="170" t="s">
        <v>53</v>
      </c>
      <c r="B53" s="171"/>
      <c r="C53" s="171"/>
      <c r="D53" s="149"/>
      <c r="E53" s="30">
        <v>1386</v>
      </c>
      <c r="F53" s="44">
        <v>0</v>
      </c>
      <c r="G53" s="36" t="s">
        <v>34</v>
      </c>
      <c r="H53" s="43" t="s">
        <v>34</v>
      </c>
      <c r="I53" s="27">
        <v>1386</v>
      </c>
    </row>
    <row r="54" spans="1:9" ht="23.1" customHeight="1" thickBot="1" x14ac:dyDescent="0.25">
      <c r="A54" s="179" t="s">
        <v>54</v>
      </c>
      <c r="B54" s="180"/>
      <c r="C54" s="180"/>
      <c r="D54" s="181"/>
      <c r="E54" s="47">
        <v>0</v>
      </c>
      <c r="F54" s="48">
        <v>0</v>
      </c>
      <c r="G54" s="49" t="s">
        <v>34</v>
      </c>
      <c r="H54" s="50" t="s">
        <v>34</v>
      </c>
      <c r="I54" s="51">
        <v>0</v>
      </c>
    </row>
    <row r="55" spans="1:9" ht="28.2" x14ac:dyDescent="0.35">
      <c r="A55" s="133" t="str">
        <f>A1</f>
        <v>検査関係業務量報告</v>
      </c>
      <c r="B55" s="133"/>
      <c r="C55" s="133"/>
      <c r="D55" s="133"/>
      <c r="E55" s="133"/>
      <c r="F55" s="133"/>
      <c r="G55" s="133"/>
      <c r="H55" s="133"/>
      <c r="I55" s="133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82" t="str">
        <f>IF(I3="","",I3)</f>
        <v/>
      </c>
    </row>
    <row r="58" spans="1:9" ht="23.25" customHeight="1" x14ac:dyDescent="0.2">
      <c r="A58" s="135" t="str">
        <f>A4</f>
        <v>令和 8年 4月</v>
      </c>
      <c r="B58" s="183"/>
      <c r="C58" s="183"/>
      <c r="D58" s="183"/>
      <c r="E58" s="183"/>
      <c r="F58" s="183"/>
      <c r="G58" s="183"/>
      <c r="H58" s="183"/>
      <c r="I58" s="182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36" t="s">
        <v>7</v>
      </c>
      <c r="B60" s="137"/>
      <c r="C60" s="137"/>
      <c r="D60" s="138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59" t="s">
        <v>56</v>
      </c>
      <c r="B61" s="160"/>
      <c r="C61" s="153" t="s">
        <v>57</v>
      </c>
      <c r="D61" s="186"/>
      <c r="E61" s="52">
        <v>971</v>
      </c>
      <c r="F61" s="53">
        <v>0</v>
      </c>
      <c r="G61" s="36" t="s">
        <v>34</v>
      </c>
      <c r="H61" s="43" t="s">
        <v>34</v>
      </c>
      <c r="I61" s="27">
        <v>971</v>
      </c>
    </row>
    <row r="62" spans="1:9" ht="23.1" customHeight="1" x14ac:dyDescent="0.2">
      <c r="A62" s="161"/>
      <c r="B62" s="162"/>
      <c r="C62" s="153" t="s">
        <v>58</v>
      </c>
      <c r="D62" s="186"/>
      <c r="E62" s="52">
        <v>5459</v>
      </c>
      <c r="F62" s="53">
        <v>64</v>
      </c>
      <c r="G62" s="36" t="s">
        <v>34</v>
      </c>
      <c r="H62" s="43" t="s">
        <v>34</v>
      </c>
      <c r="I62" s="27">
        <v>5523</v>
      </c>
    </row>
    <row r="63" spans="1:9" ht="23.1" customHeight="1" x14ac:dyDescent="0.2">
      <c r="A63" s="161"/>
      <c r="B63" s="162"/>
      <c r="C63" s="153" t="s">
        <v>59</v>
      </c>
      <c r="D63" s="186"/>
      <c r="E63" s="52">
        <v>362</v>
      </c>
      <c r="F63" s="53">
        <v>3</v>
      </c>
      <c r="G63" s="36" t="s">
        <v>34</v>
      </c>
      <c r="H63" s="43" t="s">
        <v>34</v>
      </c>
      <c r="I63" s="27">
        <v>365</v>
      </c>
    </row>
    <row r="64" spans="1:9" ht="23.1" customHeight="1" x14ac:dyDescent="0.2">
      <c r="A64" s="184"/>
      <c r="B64" s="185"/>
      <c r="C64" s="153" t="s">
        <v>20</v>
      </c>
      <c r="D64" s="154"/>
      <c r="E64" s="26">
        <f>SUM(E61:E63)</f>
        <v>6792</v>
      </c>
      <c r="F64" s="26">
        <f>SUM(F61:F63)</f>
        <v>67</v>
      </c>
      <c r="G64" s="36" t="s">
        <v>34</v>
      </c>
      <c r="H64" s="36" t="s">
        <v>34</v>
      </c>
      <c r="I64" s="27">
        <f>SUM(I61:I63)</f>
        <v>6859</v>
      </c>
    </row>
    <row r="65" spans="1:9" ht="23.1" customHeight="1" x14ac:dyDescent="0.2">
      <c r="A65" s="159" t="s">
        <v>60</v>
      </c>
      <c r="B65" s="160"/>
      <c r="C65" s="130" t="s">
        <v>61</v>
      </c>
      <c r="D65" s="54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61"/>
      <c r="B66" s="162"/>
      <c r="C66" s="187"/>
      <c r="D66" s="54" t="s">
        <v>16</v>
      </c>
      <c r="E66" s="31">
        <v>961</v>
      </c>
      <c r="F66" s="26">
        <v>0</v>
      </c>
      <c r="G66" s="26">
        <v>961</v>
      </c>
      <c r="H66" s="26">
        <v>0</v>
      </c>
      <c r="I66" s="27">
        <f t="shared" si="2"/>
        <v>961</v>
      </c>
    </row>
    <row r="67" spans="1:9" ht="23.1" customHeight="1" x14ac:dyDescent="0.2">
      <c r="A67" s="161"/>
      <c r="B67" s="162"/>
      <c r="C67" s="130" t="s">
        <v>63</v>
      </c>
      <c r="D67" s="54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61"/>
      <c r="B68" s="162"/>
      <c r="C68" s="187"/>
      <c r="D68" s="54" t="s">
        <v>16</v>
      </c>
      <c r="E68" s="31">
        <v>5411</v>
      </c>
      <c r="F68" s="26">
        <v>57</v>
      </c>
      <c r="G68" s="26">
        <v>5468</v>
      </c>
      <c r="H68" s="26">
        <v>0</v>
      </c>
      <c r="I68" s="27">
        <f t="shared" si="2"/>
        <v>5468</v>
      </c>
    </row>
    <row r="69" spans="1:9" ht="23.1" customHeight="1" x14ac:dyDescent="0.2">
      <c r="A69" s="161"/>
      <c r="B69" s="162"/>
      <c r="C69" s="130" t="s">
        <v>64</v>
      </c>
      <c r="D69" s="54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61"/>
      <c r="B70" s="162"/>
      <c r="C70" s="187"/>
      <c r="D70" s="54" t="s">
        <v>16</v>
      </c>
      <c r="E70" s="31">
        <v>330</v>
      </c>
      <c r="F70" s="26">
        <v>4</v>
      </c>
      <c r="G70" s="26">
        <v>334</v>
      </c>
      <c r="H70" s="26">
        <v>0</v>
      </c>
      <c r="I70" s="27">
        <f t="shared" si="2"/>
        <v>334</v>
      </c>
    </row>
    <row r="71" spans="1:9" ht="23.1" customHeight="1" x14ac:dyDescent="0.2">
      <c r="A71" s="163"/>
      <c r="B71" s="164"/>
      <c r="C71" s="153" t="s">
        <v>20</v>
      </c>
      <c r="D71" s="154"/>
      <c r="E71" s="26">
        <f>SUM(E65:E70)</f>
        <v>6702</v>
      </c>
      <c r="F71" s="26">
        <f>SUM(F65:F70)</f>
        <v>61</v>
      </c>
      <c r="G71" s="26">
        <f>SUM(G65:G70)</f>
        <v>6763</v>
      </c>
      <c r="H71" s="26">
        <f>SUM(H65:H70)</f>
        <v>0</v>
      </c>
      <c r="I71" s="27">
        <f t="shared" si="2"/>
        <v>6763</v>
      </c>
    </row>
    <row r="72" spans="1:9" ht="23.1" customHeight="1" x14ac:dyDescent="0.2">
      <c r="A72" s="159" t="s">
        <v>65</v>
      </c>
      <c r="B72" s="160"/>
      <c r="C72" s="132" t="s">
        <v>66</v>
      </c>
      <c r="D72" s="131"/>
      <c r="E72" s="55">
        <v>1000</v>
      </c>
      <c r="F72" s="56">
        <v>0</v>
      </c>
      <c r="G72" s="26">
        <v>1000</v>
      </c>
      <c r="H72" s="26">
        <v>0</v>
      </c>
      <c r="I72" s="27">
        <f t="shared" si="2"/>
        <v>1000</v>
      </c>
    </row>
    <row r="73" spans="1:9" ht="23.1" customHeight="1" x14ac:dyDescent="0.2">
      <c r="A73" s="161"/>
      <c r="B73" s="162"/>
      <c r="C73" s="132" t="s">
        <v>21</v>
      </c>
      <c r="D73" s="131"/>
      <c r="E73" s="55">
        <v>5534</v>
      </c>
      <c r="F73" s="56">
        <v>63</v>
      </c>
      <c r="G73" s="26">
        <v>5597</v>
      </c>
      <c r="H73" s="26">
        <v>0</v>
      </c>
      <c r="I73" s="27">
        <f t="shared" si="2"/>
        <v>5597</v>
      </c>
    </row>
    <row r="74" spans="1:9" ht="23.1" customHeight="1" x14ac:dyDescent="0.2">
      <c r="A74" s="161"/>
      <c r="B74" s="162"/>
      <c r="C74" s="132" t="s">
        <v>67</v>
      </c>
      <c r="D74" s="131"/>
      <c r="E74" s="55">
        <v>370</v>
      </c>
      <c r="F74" s="56">
        <v>3</v>
      </c>
      <c r="G74" s="26">
        <v>373</v>
      </c>
      <c r="H74" s="26">
        <v>0</v>
      </c>
      <c r="I74" s="27">
        <f t="shared" si="2"/>
        <v>373</v>
      </c>
    </row>
    <row r="75" spans="1:9" ht="23.1" customHeight="1" x14ac:dyDescent="0.2">
      <c r="A75" s="161"/>
      <c r="B75" s="162"/>
      <c r="C75" s="132" t="s">
        <v>68</v>
      </c>
      <c r="D75" s="131"/>
      <c r="E75" s="55">
        <v>26</v>
      </c>
      <c r="F75" s="56">
        <v>0</v>
      </c>
      <c r="G75" s="26">
        <v>26</v>
      </c>
      <c r="H75" s="26">
        <v>0</v>
      </c>
      <c r="I75" s="27">
        <f t="shared" si="2"/>
        <v>26</v>
      </c>
    </row>
    <row r="76" spans="1:9" ht="23.1" customHeight="1" x14ac:dyDescent="0.2">
      <c r="A76" s="163"/>
      <c r="B76" s="164"/>
      <c r="C76" s="153" t="s">
        <v>20</v>
      </c>
      <c r="D76" s="154"/>
      <c r="E76" s="56">
        <f>SUM(E72:E75)</f>
        <v>6930</v>
      </c>
      <c r="F76" s="56">
        <f>SUM(F72:F75)</f>
        <v>66</v>
      </c>
      <c r="G76" s="56">
        <f>SUM(G72:G75)</f>
        <v>6996</v>
      </c>
      <c r="H76" s="56">
        <f>SUM(H72:H75)</f>
        <v>0</v>
      </c>
      <c r="I76" s="27">
        <f t="shared" si="2"/>
        <v>6996</v>
      </c>
    </row>
    <row r="77" spans="1:9" ht="23.1" customHeight="1" x14ac:dyDescent="0.2">
      <c r="A77" s="159" t="s">
        <v>69</v>
      </c>
      <c r="B77" s="160"/>
      <c r="C77" s="132" t="s">
        <v>66</v>
      </c>
      <c r="D77" s="131"/>
      <c r="E77" s="31">
        <v>7003</v>
      </c>
      <c r="F77" s="26">
        <v>0</v>
      </c>
      <c r="G77" s="36" t="s">
        <v>34</v>
      </c>
      <c r="H77" s="36" t="s">
        <v>34</v>
      </c>
      <c r="I77" s="27">
        <v>7003</v>
      </c>
    </row>
    <row r="78" spans="1:9" ht="23.1" customHeight="1" x14ac:dyDescent="0.2">
      <c r="A78" s="161"/>
      <c r="B78" s="162"/>
      <c r="C78" s="132" t="s">
        <v>21</v>
      </c>
      <c r="D78" s="131"/>
      <c r="E78" s="31">
        <v>40981</v>
      </c>
      <c r="F78" s="26">
        <v>903</v>
      </c>
      <c r="G78" s="36" t="s">
        <v>34</v>
      </c>
      <c r="H78" s="36" t="s">
        <v>34</v>
      </c>
      <c r="I78" s="27">
        <v>41884</v>
      </c>
    </row>
    <row r="79" spans="1:9" ht="23.1" customHeight="1" x14ac:dyDescent="0.2">
      <c r="A79" s="161"/>
      <c r="B79" s="162"/>
      <c r="C79" s="132" t="s">
        <v>70</v>
      </c>
      <c r="D79" s="131"/>
      <c r="E79" s="31">
        <v>2261</v>
      </c>
      <c r="F79" s="26">
        <v>36</v>
      </c>
      <c r="G79" s="36" t="s">
        <v>34</v>
      </c>
      <c r="H79" s="36" t="s">
        <v>34</v>
      </c>
      <c r="I79" s="27">
        <v>2297</v>
      </c>
    </row>
    <row r="80" spans="1:9" ht="23.1" customHeight="1" x14ac:dyDescent="0.2">
      <c r="A80" s="161"/>
      <c r="B80" s="162"/>
      <c r="C80" s="130" t="s">
        <v>68</v>
      </c>
      <c r="D80" s="198"/>
      <c r="E80" s="57">
        <v>228</v>
      </c>
      <c r="F80" s="58">
        <v>0</v>
      </c>
      <c r="G80" s="36" t="s">
        <v>34</v>
      </c>
      <c r="H80" s="36" t="s">
        <v>34</v>
      </c>
      <c r="I80" s="59">
        <v>228</v>
      </c>
    </row>
    <row r="81" spans="1:9" ht="23.1" customHeight="1" x14ac:dyDescent="0.2">
      <c r="A81" s="163"/>
      <c r="B81" s="164"/>
      <c r="C81" s="199" t="s">
        <v>20</v>
      </c>
      <c r="D81" s="131"/>
      <c r="E81" s="31">
        <f>SUM(E77:E80)</f>
        <v>50473</v>
      </c>
      <c r="F81" s="26">
        <f>SUM(F77:F80)</f>
        <v>939</v>
      </c>
      <c r="G81" s="36" t="s">
        <v>34</v>
      </c>
      <c r="H81" s="36" t="s">
        <v>34</v>
      </c>
      <c r="I81" s="27">
        <f>SUM(I77:I80)</f>
        <v>51412</v>
      </c>
    </row>
    <row r="82" spans="1:9" ht="23.1" customHeight="1" x14ac:dyDescent="0.2">
      <c r="A82" s="159" t="s">
        <v>71</v>
      </c>
      <c r="B82" s="188"/>
      <c r="C82" s="191" t="s">
        <v>13</v>
      </c>
      <c r="D82" s="192"/>
      <c r="E82" s="31">
        <v>11902</v>
      </c>
      <c r="F82" s="26">
        <v>0</v>
      </c>
      <c r="G82" s="36" t="s">
        <v>34</v>
      </c>
      <c r="H82" s="36" t="s">
        <v>34</v>
      </c>
      <c r="I82" s="27">
        <v>11902</v>
      </c>
    </row>
    <row r="83" spans="1:9" ht="23.1" customHeight="1" x14ac:dyDescent="0.2">
      <c r="A83" s="161"/>
      <c r="B83" s="189"/>
      <c r="C83" s="61"/>
      <c r="D83" s="60" t="s">
        <v>72</v>
      </c>
      <c r="E83" s="31">
        <v>11883</v>
      </c>
      <c r="F83" s="26">
        <v>0</v>
      </c>
      <c r="G83" s="36" t="s">
        <v>34</v>
      </c>
      <c r="H83" s="36" t="s">
        <v>34</v>
      </c>
      <c r="I83" s="27">
        <v>11883</v>
      </c>
    </row>
    <row r="84" spans="1:9" ht="23.1" customHeight="1" x14ac:dyDescent="0.2">
      <c r="A84" s="190"/>
      <c r="B84" s="189"/>
      <c r="C84" s="193" t="s">
        <v>73</v>
      </c>
      <c r="D84" s="192"/>
      <c r="E84" s="31">
        <v>8366</v>
      </c>
      <c r="F84" s="26">
        <v>0</v>
      </c>
      <c r="G84" s="36" t="s">
        <v>34</v>
      </c>
      <c r="H84" s="36" t="s">
        <v>34</v>
      </c>
      <c r="I84" s="27">
        <v>8366</v>
      </c>
    </row>
    <row r="85" spans="1:9" ht="23.1" customHeight="1" x14ac:dyDescent="0.2">
      <c r="A85" s="190"/>
      <c r="B85" s="189"/>
      <c r="C85" s="193" t="s">
        <v>74</v>
      </c>
      <c r="D85" s="192"/>
      <c r="E85" s="31">
        <v>522</v>
      </c>
      <c r="F85" s="26">
        <v>0</v>
      </c>
      <c r="G85" s="36" t="s">
        <v>34</v>
      </c>
      <c r="H85" s="36" t="s">
        <v>34</v>
      </c>
      <c r="I85" s="27">
        <v>522</v>
      </c>
    </row>
    <row r="86" spans="1:9" ht="23.1" customHeight="1" x14ac:dyDescent="0.2">
      <c r="A86" s="190"/>
      <c r="B86" s="189"/>
      <c r="C86" s="191" t="s">
        <v>20</v>
      </c>
      <c r="D86" s="194"/>
      <c r="E86" s="52">
        <f>SUM(E82,E84,E85)</f>
        <v>20790</v>
      </c>
      <c r="F86" s="56">
        <f>SUM(F82,F84,F85)</f>
        <v>0</v>
      </c>
      <c r="G86" s="36" t="s">
        <v>34</v>
      </c>
      <c r="H86" s="62" t="s">
        <v>34</v>
      </c>
      <c r="I86" s="63">
        <f>SUM(I82,I84,I85)</f>
        <v>20790</v>
      </c>
    </row>
    <row r="87" spans="1:9" ht="23.1" customHeight="1" thickBot="1" x14ac:dyDescent="0.25">
      <c r="A87" s="195" t="s">
        <v>75</v>
      </c>
      <c r="B87" s="196"/>
      <c r="C87" s="196"/>
      <c r="D87" s="197"/>
      <c r="E87" s="64">
        <v>302950</v>
      </c>
      <c r="F87" s="56">
        <v>0</v>
      </c>
      <c r="G87" s="36" t="s">
        <v>34</v>
      </c>
      <c r="H87" s="36" t="s">
        <v>34</v>
      </c>
      <c r="I87" s="27">
        <v>302950</v>
      </c>
    </row>
    <row r="88" spans="1:9" ht="23.1" customHeight="1" thickBot="1" x14ac:dyDescent="0.25">
      <c r="A88" s="205" t="s">
        <v>76</v>
      </c>
      <c r="B88" s="206"/>
      <c r="C88" s="206"/>
      <c r="D88" s="207"/>
      <c r="E88" s="65">
        <f>SUM(E14,E17,E18,E21,E22,E76)</f>
        <v>684968</v>
      </c>
      <c r="F88" s="65">
        <f>SUM(F14,F17,F18,F21,F22,F76)</f>
        <v>16171</v>
      </c>
      <c r="G88" s="65">
        <f>SUM(G14,G17,G21,G22,G76)</f>
        <v>701089</v>
      </c>
      <c r="H88" s="65">
        <f>SUM(H14,H17,H21,H22,H76)</f>
        <v>50</v>
      </c>
      <c r="I88" s="69">
        <f>SUM(I14,I17,I18,I21,I22,I76)</f>
        <v>701139</v>
      </c>
    </row>
    <row r="89" spans="1:9" ht="23.1" customHeight="1" thickBot="1" x14ac:dyDescent="0.25">
      <c r="A89" s="205" t="s">
        <v>77</v>
      </c>
      <c r="B89" s="206"/>
      <c r="C89" s="206"/>
      <c r="D89" s="207"/>
      <c r="E89" s="66">
        <f>SUM(E14,E17,E18,E21,E22,E28,E29,E37,E38,E39,E40,E41,E48,E50,E51,E52,E53,E54,E76)</f>
        <v>1394093</v>
      </c>
      <c r="F89" s="66">
        <f>SUM(F14,F17,F18,F21,F22,F28,F29,F37,F38,F39,F40,F41,F48,F50,F51,F52,F53,F54,F76)</f>
        <v>16228</v>
      </c>
      <c r="G89" s="67" t="s">
        <v>34</v>
      </c>
      <c r="H89" s="67" t="s">
        <v>34</v>
      </c>
      <c r="I89" s="69">
        <f>SUM(I14,I17,I18,I21,I22,I28,I29,I37,I38,I39,I40,I41,I48,I50,I51,I52,I53,I54,I76)</f>
        <v>1410321</v>
      </c>
    </row>
    <row r="90" spans="1:9" ht="23.1" customHeight="1" thickBot="1" x14ac:dyDescent="0.25">
      <c r="A90" s="205" t="s">
        <v>78</v>
      </c>
      <c r="B90" s="206"/>
      <c r="C90" s="206"/>
      <c r="D90" s="207"/>
      <c r="E90" s="68" t="s">
        <v>34</v>
      </c>
      <c r="F90" s="67" t="s">
        <v>34</v>
      </c>
      <c r="G90" s="67" t="s">
        <v>34</v>
      </c>
      <c r="H90" s="67" t="s">
        <v>34</v>
      </c>
      <c r="I90" s="69">
        <f>SUM(I11,I13,I16,I18,I20,I22)</f>
        <v>390802</v>
      </c>
    </row>
    <row r="91" spans="1:9" ht="23.1" customHeight="1" thickBot="1" x14ac:dyDescent="0.25">
      <c r="A91" s="205" t="s">
        <v>79</v>
      </c>
      <c r="B91" s="206"/>
      <c r="C91" s="206"/>
      <c r="D91" s="207"/>
      <c r="E91" s="70">
        <f>IF(I90=0,0,IF(I81=0,0,I81/I90))</f>
        <v>0.13155510974867068</v>
      </c>
      <c r="F91" s="71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2" t="s">
        <v>80</v>
      </c>
      <c r="C93" s="72"/>
      <c r="D93" s="72"/>
      <c r="E93" s="73"/>
      <c r="F93" s="73"/>
      <c r="G93" s="73"/>
      <c r="H93" s="73"/>
      <c r="I93" s="74"/>
    </row>
    <row r="94" spans="1:9" ht="18.75" customHeight="1" thickBot="1" x14ac:dyDescent="0.25">
      <c r="A94" s="136" t="s">
        <v>7</v>
      </c>
      <c r="B94" s="137"/>
      <c r="C94" s="137"/>
      <c r="D94" s="138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08" t="s">
        <v>66</v>
      </c>
      <c r="B95" s="209"/>
      <c r="C95" s="75" t="s">
        <v>81</v>
      </c>
      <c r="D95" s="76" t="s">
        <v>15</v>
      </c>
      <c r="E95" s="77">
        <v>66334</v>
      </c>
      <c r="F95" s="65">
        <v>0</v>
      </c>
      <c r="G95" s="65">
        <v>66334</v>
      </c>
      <c r="H95" s="67" t="s">
        <v>24</v>
      </c>
      <c r="I95" s="69">
        <f>SUM(G95:H95)</f>
        <v>66334</v>
      </c>
    </row>
    <row r="96" spans="1:9" ht="23.1" customHeight="1" x14ac:dyDescent="0.2">
      <c r="A96" s="139" t="s">
        <v>21</v>
      </c>
      <c r="B96" s="140"/>
      <c r="C96" s="202" t="s">
        <v>18</v>
      </c>
      <c r="D96" s="203"/>
      <c r="E96" s="78">
        <v>496995</v>
      </c>
      <c r="F96" s="79">
        <v>3547</v>
      </c>
      <c r="G96" s="79">
        <v>500542</v>
      </c>
      <c r="H96" s="80" t="s">
        <v>34</v>
      </c>
      <c r="I96" s="81">
        <f t="shared" ref="I96" si="3">SUM(G96:H96)</f>
        <v>500542</v>
      </c>
    </row>
    <row r="97" spans="1:9" ht="23.1" customHeight="1" thickBot="1" x14ac:dyDescent="0.25">
      <c r="A97" s="200"/>
      <c r="B97" s="201"/>
      <c r="C97" s="82"/>
      <c r="D97" s="83" t="s">
        <v>82</v>
      </c>
      <c r="E97" s="84">
        <v>122882</v>
      </c>
      <c r="F97" s="85">
        <v>814</v>
      </c>
      <c r="G97" s="85">
        <v>123696</v>
      </c>
      <c r="H97" s="86" t="s">
        <v>34</v>
      </c>
      <c r="I97" s="87">
        <f>SUM(G97:H97)</f>
        <v>123696</v>
      </c>
    </row>
    <row r="98" spans="1:9" ht="9.75" customHeight="1" x14ac:dyDescent="0.2">
      <c r="A98" s="88"/>
      <c r="B98" s="88"/>
      <c r="C98" s="88"/>
      <c r="D98" s="88"/>
      <c r="E98" s="88"/>
      <c r="F98" s="88"/>
      <c r="G98" s="88"/>
      <c r="H98" s="88"/>
      <c r="I98" s="88"/>
    </row>
    <row r="99" spans="1:9" ht="17.25" customHeight="1" thickBot="1" x14ac:dyDescent="0.25">
      <c r="A99" s="72" t="s">
        <v>83</v>
      </c>
      <c r="C99" s="72"/>
      <c r="D99" s="72"/>
      <c r="E99" s="73"/>
      <c r="F99" s="73"/>
      <c r="G99" s="73"/>
      <c r="H99" s="73"/>
      <c r="I99" s="74"/>
    </row>
    <row r="100" spans="1:9" ht="18.75" customHeight="1" thickBot="1" x14ac:dyDescent="0.25">
      <c r="A100" s="136" t="s">
        <v>7</v>
      </c>
      <c r="B100" s="137"/>
      <c r="C100" s="137"/>
      <c r="D100" s="138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39" t="s">
        <v>13</v>
      </c>
      <c r="B101" s="140"/>
      <c r="C101" s="145" t="s">
        <v>81</v>
      </c>
      <c r="D101" s="89" t="s">
        <v>15</v>
      </c>
      <c r="E101" s="90">
        <f>E10+E95</f>
        <v>115122</v>
      </c>
      <c r="F101" s="79">
        <f>F10+F95</f>
        <v>0</v>
      </c>
      <c r="G101" s="79">
        <f>G10+G95</f>
        <v>115109</v>
      </c>
      <c r="H101" s="79">
        <f>H10</f>
        <v>13</v>
      </c>
      <c r="I101" s="81">
        <f>I10+I95</f>
        <v>115122</v>
      </c>
    </row>
    <row r="102" spans="1:9" ht="23.1" customHeight="1" x14ac:dyDescent="0.2">
      <c r="A102" s="141"/>
      <c r="B102" s="142"/>
      <c r="C102" s="146"/>
      <c r="D102" s="24" t="s">
        <v>16</v>
      </c>
      <c r="E102" s="25">
        <f>E11</f>
        <v>949</v>
      </c>
      <c r="F102" s="25">
        <f>F11</f>
        <v>0</v>
      </c>
      <c r="G102" s="25">
        <f>G11</f>
        <v>949</v>
      </c>
      <c r="H102" s="25">
        <f>H11</f>
        <v>0</v>
      </c>
      <c r="I102" s="27">
        <f>I11</f>
        <v>949</v>
      </c>
    </row>
    <row r="103" spans="1:9" ht="23.1" customHeight="1" thickBot="1" x14ac:dyDescent="0.25">
      <c r="A103" s="200"/>
      <c r="B103" s="201"/>
      <c r="C103" s="204" t="s">
        <v>20</v>
      </c>
      <c r="D103" s="181"/>
      <c r="E103" s="47">
        <f>E101+E102</f>
        <v>116071</v>
      </c>
      <c r="F103" s="91">
        <f>F101+F102</f>
        <v>0</v>
      </c>
      <c r="G103" s="91">
        <f>G101+G102</f>
        <v>116058</v>
      </c>
      <c r="H103" s="91">
        <f t="shared" ref="H103:I103" si="4">H101+H102</f>
        <v>13</v>
      </c>
      <c r="I103" s="51">
        <f t="shared" si="4"/>
        <v>116071</v>
      </c>
    </row>
    <row r="104" spans="1:9" ht="23.1" customHeight="1" x14ac:dyDescent="0.2">
      <c r="A104" s="216" t="s">
        <v>21</v>
      </c>
      <c r="B104" s="217"/>
      <c r="C104" s="218"/>
      <c r="D104" s="89" t="s">
        <v>18</v>
      </c>
      <c r="E104" s="90">
        <f>E15+E96</f>
        <v>711732</v>
      </c>
      <c r="F104" s="79">
        <f>F15+F96</f>
        <v>7247</v>
      </c>
      <c r="G104" s="79">
        <f>G15+G96</f>
        <v>718945</v>
      </c>
      <c r="H104" s="79">
        <f>H15</f>
        <v>34</v>
      </c>
      <c r="I104" s="81">
        <f>I15+I96</f>
        <v>718979</v>
      </c>
    </row>
    <row r="105" spans="1:9" ht="23.1" customHeight="1" x14ac:dyDescent="0.2">
      <c r="A105" s="121"/>
      <c r="B105" s="122"/>
      <c r="C105" s="123"/>
      <c r="D105" s="92" t="s">
        <v>19</v>
      </c>
      <c r="E105" s="39">
        <f>E16</f>
        <v>319671</v>
      </c>
      <c r="F105" s="93">
        <f>F16</f>
        <v>12230</v>
      </c>
      <c r="G105" s="93">
        <f>G16</f>
        <v>331899</v>
      </c>
      <c r="H105" s="94">
        <f>H16</f>
        <v>2</v>
      </c>
      <c r="I105" s="95">
        <f>I16</f>
        <v>331901</v>
      </c>
    </row>
    <row r="106" spans="1:9" ht="23.1" customHeight="1" thickBot="1" x14ac:dyDescent="0.25">
      <c r="A106" s="219"/>
      <c r="B106" s="220"/>
      <c r="C106" s="221"/>
      <c r="D106" s="96" t="s">
        <v>22</v>
      </c>
      <c r="E106" s="47">
        <f>E104+E105</f>
        <v>1031403</v>
      </c>
      <c r="F106" s="91">
        <f t="shared" ref="F106:I106" si="5">F104+F105</f>
        <v>19477</v>
      </c>
      <c r="G106" s="91">
        <f t="shared" si="5"/>
        <v>1050844</v>
      </c>
      <c r="H106" s="97">
        <f t="shared" si="5"/>
        <v>36</v>
      </c>
      <c r="I106" s="51">
        <f t="shared" si="5"/>
        <v>1050880</v>
      </c>
    </row>
    <row r="107" spans="1:9" ht="23.1" customHeight="1" thickBot="1" x14ac:dyDescent="0.25">
      <c r="A107" s="205" t="s">
        <v>76</v>
      </c>
      <c r="B107" s="206"/>
      <c r="C107" s="206"/>
      <c r="D107" s="207"/>
      <c r="E107" s="65">
        <f>E88+E95+E96</f>
        <v>1248297</v>
      </c>
      <c r="F107" s="65">
        <f>F88+F95+F96</f>
        <v>19718</v>
      </c>
      <c r="G107" s="65">
        <f>G88+G95+G96</f>
        <v>1267965</v>
      </c>
      <c r="H107" s="65">
        <f>H88</f>
        <v>50</v>
      </c>
      <c r="I107" s="69">
        <f>I88+I95+I96</f>
        <v>1268015</v>
      </c>
    </row>
    <row r="108" spans="1:9" ht="23.1" customHeight="1" thickBot="1" x14ac:dyDescent="0.25">
      <c r="A108" s="205" t="s">
        <v>77</v>
      </c>
      <c r="B108" s="206"/>
      <c r="C108" s="206"/>
      <c r="D108" s="207"/>
      <c r="E108" s="66">
        <f>E89+E95+E96</f>
        <v>1957422</v>
      </c>
      <c r="F108" s="66">
        <f>F89+F95+F96</f>
        <v>19775</v>
      </c>
      <c r="G108" s="67" t="s">
        <v>34</v>
      </c>
      <c r="H108" s="67" t="s">
        <v>34</v>
      </c>
      <c r="I108" s="69">
        <f>I89+I95+I96</f>
        <v>1977197</v>
      </c>
    </row>
    <row r="109" spans="1:9" ht="23.1" customHeight="1" thickBot="1" x14ac:dyDescent="0.25">
      <c r="A109" s="205" t="s">
        <v>84</v>
      </c>
      <c r="B109" s="206"/>
      <c r="C109" s="206"/>
      <c r="D109" s="207"/>
      <c r="E109" s="98">
        <f>IF(I106=0,0,IF(I104=0,0,I104/I106))</f>
        <v>0.68416850639464066</v>
      </c>
      <c r="F109" s="88"/>
      <c r="G109" s="88"/>
      <c r="H109" s="88"/>
      <c r="I109" s="88"/>
    </row>
    <row r="110" spans="1:9" ht="22.05" customHeight="1" x14ac:dyDescent="0.2">
      <c r="A110" s="99"/>
      <c r="B110" s="99"/>
      <c r="C110" s="100"/>
      <c r="D110" s="100"/>
      <c r="E110" s="100"/>
      <c r="F110" s="100"/>
      <c r="G110" s="100"/>
      <c r="H110" s="100"/>
      <c r="I110" s="100"/>
    </row>
    <row r="111" spans="1:9" ht="22.05" customHeight="1" x14ac:dyDescent="0.2">
      <c r="A111" s="99"/>
      <c r="B111" s="99"/>
      <c r="C111" s="100"/>
      <c r="D111" s="100"/>
      <c r="E111" s="100"/>
      <c r="F111" s="100"/>
      <c r="G111" s="100"/>
      <c r="H111" s="100"/>
      <c r="I111" s="100"/>
    </row>
    <row r="112" spans="1:9" ht="22.05" hidden="1" customHeight="1" x14ac:dyDescent="0.2">
      <c r="A112" s="99"/>
      <c r="B112" s="99"/>
      <c r="C112" s="100"/>
      <c r="D112" s="100"/>
      <c r="E112" s="100"/>
      <c r="F112" s="100"/>
      <c r="G112" s="100"/>
      <c r="H112" s="100"/>
      <c r="I112" s="100"/>
    </row>
    <row r="113" spans="1:9" ht="32.25" hidden="1" customHeight="1" x14ac:dyDescent="0.2">
      <c r="A113" s="99"/>
      <c r="B113" s="99"/>
      <c r="C113" s="100"/>
      <c r="D113" s="100"/>
      <c r="E113" s="100"/>
      <c r="F113" s="100"/>
      <c r="G113" s="100"/>
      <c r="H113" s="100"/>
      <c r="I113" s="100"/>
    </row>
    <row r="114" spans="1:9" hidden="1" x14ac:dyDescent="0.2">
      <c r="A114" s="88"/>
      <c r="B114" s="88"/>
      <c r="C114" s="88"/>
      <c r="D114" s="88"/>
      <c r="E114" s="88"/>
      <c r="F114" s="88"/>
      <c r="G114" s="88"/>
      <c r="H114" s="88"/>
      <c r="I114" s="88"/>
    </row>
    <row r="115" spans="1:9" hidden="1" x14ac:dyDescent="0.2">
      <c r="A115" s="88"/>
      <c r="B115" s="88"/>
      <c r="C115" s="88"/>
      <c r="D115" s="88"/>
      <c r="E115" s="88"/>
      <c r="F115" s="88"/>
      <c r="G115" s="88"/>
      <c r="H115" s="88"/>
      <c r="I115" s="88"/>
    </row>
    <row r="116" spans="1:9" ht="28.2" x14ac:dyDescent="0.35">
      <c r="A116" s="133" t="str">
        <f>A1</f>
        <v>検査関係業務量報告</v>
      </c>
      <c r="B116" s="133"/>
      <c r="C116" s="133"/>
      <c r="D116" s="133"/>
      <c r="E116" s="133"/>
      <c r="F116" s="133"/>
      <c r="G116" s="133"/>
      <c r="H116" s="133"/>
      <c r="I116" s="133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82" t="str">
        <f>IF(I3="","",I3)</f>
        <v/>
      </c>
    </row>
    <row r="119" spans="1:9" ht="23.25" customHeight="1" x14ac:dyDescent="0.2">
      <c r="A119" s="135" t="str">
        <f>A4</f>
        <v>令和 8年 4月</v>
      </c>
      <c r="B119" s="183"/>
      <c r="C119" s="183"/>
      <c r="D119" s="183"/>
      <c r="E119" s="183"/>
      <c r="F119" s="183"/>
      <c r="G119" s="183"/>
      <c r="H119" s="183"/>
      <c r="I119" s="182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2" t="s">
        <v>86</v>
      </c>
    </row>
    <row r="123" spans="1:9" ht="18.75" customHeight="1" thickBot="1" x14ac:dyDescent="0.25">
      <c r="A123" s="136" t="s">
        <v>7</v>
      </c>
      <c r="B123" s="137"/>
      <c r="C123" s="137"/>
      <c r="D123" s="138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10" t="s">
        <v>73</v>
      </c>
      <c r="B124" s="211"/>
      <c r="C124" s="212"/>
      <c r="D124" s="213"/>
      <c r="E124" s="90">
        <f>E29</f>
        <v>411860</v>
      </c>
      <c r="F124" s="90">
        <f>F29</f>
        <v>0</v>
      </c>
      <c r="G124" s="80" t="s">
        <v>34</v>
      </c>
      <c r="H124" s="80" t="s">
        <v>34</v>
      </c>
      <c r="I124" s="81">
        <f>I29</f>
        <v>411860</v>
      </c>
    </row>
    <row r="125" spans="1:9" ht="18.75" customHeight="1" x14ac:dyDescent="0.2">
      <c r="A125" s="157"/>
      <c r="B125" s="158"/>
      <c r="C125" s="132" t="s">
        <v>87</v>
      </c>
      <c r="D125" s="131"/>
      <c r="E125" s="25">
        <v>199</v>
      </c>
      <c r="F125" s="26">
        <v>0</v>
      </c>
      <c r="G125" s="36" t="s">
        <v>34</v>
      </c>
      <c r="H125" s="36" t="s">
        <v>34</v>
      </c>
      <c r="I125" s="27">
        <v>199</v>
      </c>
    </row>
    <row r="126" spans="1:9" ht="19.05" customHeight="1" thickBot="1" x14ac:dyDescent="0.25">
      <c r="A126" s="214"/>
      <c r="B126" s="215"/>
      <c r="C126" s="204" t="s">
        <v>88</v>
      </c>
      <c r="D126" s="181"/>
      <c r="E126" s="97">
        <f>E124-E125</f>
        <v>411661</v>
      </c>
      <c r="F126" s="97">
        <f>F124-F125</f>
        <v>0</v>
      </c>
      <c r="G126" s="49" t="s">
        <v>34</v>
      </c>
      <c r="H126" s="49" t="s">
        <v>34</v>
      </c>
      <c r="I126" s="51">
        <f>I124-I125</f>
        <v>411661</v>
      </c>
    </row>
    <row r="127" spans="1:9" ht="9.75" customHeight="1" x14ac:dyDescent="0.2">
      <c r="A127" s="88"/>
      <c r="B127" s="88"/>
      <c r="C127" s="88"/>
      <c r="D127" s="88"/>
      <c r="E127" s="88"/>
      <c r="F127" s="88"/>
      <c r="G127" s="88"/>
      <c r="H127" s="88"/>
      <c r="I127" s="88"/>
    </row>
    <row r="128" spans="1:9" ht="18" customHeight="1" thickBot="1" x14ac:dyDescent="0.25">
      <c r="A128" s="101" t="s">
        <v>89</v>
      </c>
      <c r="B128" s="101"/>
      <c r="C128" s="101"/>
      <c r="D128" s="88"/>
      <c r="E128" s="88"/>
      <c r="F128" s="88"/>
      <c r="G128" s="88"/>
      <c r="H128" s="88"/>
      <c r="I128" s="102"/>
    </row>
    <row r="129" spans="1:9" ht="22.05" customHeight="1" x14ac:dyDescent="0.2">
      <c r="A129" s="103"/>
      <c r="B129" s="104"/>
      <c r="C129" s="230" t="s">
        <v>90</v>
      </c>
      <c r="D129" s="231"/>
      <c r="E129" s="232" t="s">
        <v>91</v>
      </c>
      <c r="F129" s="230" t="s">
        <v>92</v>
      </c>
      <c r="G129" s="231"/>
      <c r="H129" s="234" t="s">
        <v>20</v>
      </c>
      <c r="I129" s="235"/>
    </row>
    <row r="130" spans="1:9" ht="22.05" customHeight="1" thickBot="1" x14ac:dyDescent="0.25">
      <c r="A130" s="105"/>
      <c r="B130" s="106"/>
      <c r="C130" s="107" t="s">
        <v>93</v>
      </c>
      <c r="D130" s="108" t="s">
        <v>94</v>
      </c>
      <c r="E130" s="233"/>
      <c r="F130" s="109" t="s">
        <v>93</v>
      </c>
      <c r="G130" s="110" t="s">
        <v>94</v>
      </c>
      <c r="H130" s="236"/>
      <c r="I130" s="237"/>
    </row>
    <row r="131" spans="1:9" ht="22.05" customHeight="1" x14ac:dyDescent="0.2">
      <c r="A131" s="238" t="s">
        <v>95</v>
      </c>
      <c r="B131" s="239"/>
      <c r="C131" s="111">
        <v>1154284</v>
      </c>
      <c r="D131" s="112">
        <v>89028</v>
      </c>
      <c r="E131" s="113">
        <v>12629</v>
      </c>
      <c r="F131" s="111">
        <v>574</v>
      </c>
      <c r="G131" s="112">
        <v>1</v>
      </c>
      <c r="H131" s="240">
        <f>SUM(C131:G131)</f>
        <v>1256516</v>
      </c>
      <c r="I131" s="241"/>
    </row>
    <row r="132" spans="1:9" ht="22.05" customHeight="1" thickBot="1" x14ac:dyDescent="0.25">
      <c r="A132" s="222" t="s">
        <v>96</v>
      </c>
      <c r="B132" s="223"/>
      <c r="C132" s="114">
        <v>285</v>
      </c>
      <c r="D132" s="47">
        <v>0</v>
      </c>
      <c r="E132" s="115">
        <v>0</v>
      </c>
      <c r="F132" s="114">
        <v>0</v>
      </c>
      <c r="G132" s="47">
        <v>0</v>
      </c>
      <c r="H132" s="224">
        <f>SUM(C132:G132)</f>
        <v>285</v>
      </c>
      <c r="I132" s="225"/>
    </row>
    <row r="133" spans="1:9" ht="22.05" customHeight="1" thickBot="1" x14ac:dyDescent="0.25">
      <c r="A133" s="226" t="s">
        <v>97</v>
      </c>
      <c r="B133" s="227"/>
      <c r="C133" s="116">
        <v>7490020300</v>
      </c>
      <c r="D133" s="87">
        <v>643541700</v>
      </c>
      <c r="E133" s="116">
        <v>63981000</v>
      </c>
      <c r="F133" s="117">
        <v>1664600</v>
      </c>
      <c r="G133" s="69">
        <v>4400</v>
      </c>
      <c r="H133" s="228">
        <v>8199212000</v>
      </c>
      <c r="I133" s="229"/>
    </row>
    <row r="134" spans="1:9" ht="22.05" customHeight="1" x14ac:dyDescent="0.2">
      <c r="A134" s="99"/>
      <c r="B134" s="99"/>
      <c r="C134" s="100"/>
      <c r="D134" s="100"/>
      <c r="E134" s="100"/>
      <c r="F134" s="100"/>
      <c r="G134" s="100"/>
      <c r="H134" s="100"/>
      <c r="I134" s="100"/>
    </row>
    <row r="135" spans="1:9" ht="22.05" customHeight="1" x14ac:dyDescent="0.2">
      <c r="A135" s="99"/>
      <c r="B135" s="99"/>
      <c r="C135" s="100"/>
      <c r="D135" s="100"/>
      <c r="E135" s="100"/>
      <c r="F135" s="100"/>
      <c r="G135" s="100"/>
      <c r="H135" s="100"/>
      <c r="I135" s="100"/>
    </row>
    <row r="136" spans="1:9" ht="22.05" customHeight="1" x14ac:dyDescent="0.2">
      <c r="A136" s="99"/>
      <c r="B136" s="99"/>
      <c r="C136" s="100"/>
      <c r="D136" s="100"/>
      <c r="E136" s="100"/>
      <c r="F136" s="100"/>
      <c r="G136" s="100"/>
      <c r="H136" s="100"/>
      <c r="I136" s="100"/>
    </row>
    <row r="137" spans="1:9" ht="22.05" customHeight="1" x14ac:dyDescent="0.2">
      <c r="A137" s="99"/>
      <c r="B137" s="99"/>
      <c r="C137" s="100"/>
      <c r="D137" s="100"/>
      <c r="E137" s="100"/>
      <c r="F137" s="100"/>
      <c r="G137" s="100"/>
      <c r="H137" s="100"/>
      <c r="I137" s="100"/>
    </row>
    <row r="138" spans="1:9" ht="22.05" customHeight="1" x14ac:dyDescent="0.2">
      <c r="A138" s="99"/>
      <c r="B138" s="99"/>
      <c r="C138" s="100"/>
      <c r="D138" s="100"/>
      <c r="E138" s="100"/>
      <c r="F138" s="100"/>
      <c r="G138" s="100"/>
      <c r="H138" s="100"/>
      <c r="I138" s="100"/>
    </row>
    <row r="139" spans="1:9" ht="22.05" customHeight="1" x14ac:dyDescent="0.2">
      <c r="A139" s="99"/>
      <c r="B139" s="99"/>
      <c r="C139" s="100"/>
      <c r="D139" s="100"/>
      <c r="E139" s="100"/>
      <c r="F139" s="100"/>
      <c r="G139" s="100"/>
      <c r="H139" s="100"/>
      <c r="I139" s="100"/>
    </row>
    <row r="140" spans="1:9" ht="22.05" customHeight="1" x14ac:dyDescent="0.2">
      <c r="A140" s="99"/>
      <c r="B140" s="99"/>
      <c r="C140" s="100"/>
      <c r="D140" s="100"/>
      <c r="E140" s="100"/>
      <c r="F140" s="100"/>
      <c r="G140" s="100"/>
      <c r="H140" s="100"/>
      <c r="I140" s="100"/>
    </row>
    <row r="141" spans="1:9" ht="22.05" customHeight="1" x14ac:dyDescent="0.2">
      <c r="A141" s="99"/>
      <c r="B141" s="99"/>
      <c r="C141" s="100"/>
      <c r="D141" s="100"/>
      <c r="E141" s="100"/>
      <c r="F141" s="100"/>
      <c r="G141" s="100"/>
      <c r="H141" s="100"/>
      <c r="I141" s="100"/>
    </row>
    <row r="142" spans="1:9" ht="22.05" customHeight="1" x14ac:dyDescent="0.2">
      <c r="A142" s="99"/>
      <c r="B142" s="99"/>
      <c r="C142" s="100"/>
      <c r="D142" s="100"/>
      <c r="E142" s="100"/>
      <c r="F142" s="100"/>
      <c r="G142" s="100"/>
      <c r="H142" s="100"/>
      <c r="I142" s="100"/>
    </row>
    <row r="143" spans="1:9" ht="22.05" customHeight="1" x14ac:dyDescent="0.2">
      <c r="A143" s="99"/>
      <c r="B143" s="99"/>
      <c r="C143" s="100"/>
      <c r="D143" s="100"/>
      <c r="E143" s="100"/>
      <c r="F143" s="100"/>
      <c r="G143" s="100"/>
      <c r="H143" s="100"/>
      <c r="I143" s="100"/>
    </row>
    <row r="144" spans="1:9" ht="22.05" customHeight="1" x14ac:dyDescent="0.2">
      <c r="A144" s="99"/>
      <c r="B144" s="99"/>
      <c r="C144" s="100"/>
      <c r="D144" s="100"/>
      <c r="E144" s="100"/>
      <c r="F144" s="100"/>
      <c r="G144" s="100"/>
      <c r="H144" s="100"/>
      <c r="I144" s="100"/>
    </row>
    <row r="145" spans="1:9" ht="22.05" customHeight="1" x14ac:dyDescent="0.2">
      <c r="A145" s="99"/>
      <c r="B145" s="99"/>
      <c r="C145" s="100"/>
      <c r="D145" s="100"/>
      <c r="E145" s="100"/>
      <c r="F145" s="100"/>
      <c r="G145" s="100"/>
      <c r="H145" s="100"/>
      <c r="I145" s="100"/>
    </row>
    <row r="146" spans="1:9" ht="22.05" customHeight="1" x14ac:dyDescent="0.2">
      <c r="A146" s="99"/>
      <c r="B146" s="99"/>
      <c r="C146" s="100"/>
      <c r="D146" s="100"/>
      <c r="E146" s="100"/>
      <c r="F146" s="100"/>
      <c r="G146" s="100"/>
      <c r="H146" s="100"/>
      <c r="I146" s="100"/>
    </row>
    <row r="147" spans="1:9" ht="22.05" customHeight="1" x14ac:dyDescent="0.2">
      <c r="A147" s="99"/>
      <c r="B147" s="99"/>
      <c r="C147" s="100"/>
      <c r="D147" s="100"/>
      <c r="E147" s="100"/>
      <c r="F147" s="100"/>
      <c r="G147" s="100"/>
      <c r="H147" s="100"/>
      <c r="I147" s="100"/>
    </row>
    <row r="148" spans="1:9" ht="22.05" customHeight="1" x14ac:dyDescent="0.2">
      <c r="A148" s="99"/>
      <c r="B148" s="99"/>
      <c r="C148" s="100"/>
      <c r="D148" s="100"/>
      <c r="E148" s="100"/>
      <c r="F148" s="100"/>
      <c r="G148" s="100"/>
      <c r="H148" s="100"/>
      <c r="I148" s="100"/>
    </row>
    <row r="149" spans="1:9" ht="22.05" customHeight="1" x14ac:dyDescent="0.2">
      <c r="A149" s="99"/>
      <c r="B149" s="99"/>
      <c r="C149" s="100"/>
      <c r="D149" s="100"/>
      <c r="E149" s="100"/>
      <c r="F149" s="100"/>
      <c r="G149" s="100"/>
      <c r="H149" s="100"/>
      <c r="I149" s="100"/>
    </row>
    <row r="150" spans="1:9" ht="22.05" customHeight="1" x14ac:dyDescent="0.2">
      <c r="A150" s="99"/>
      <c r="B150" s="99"/>
      <c r="C150" s="100"/>
      <c r="D150" s="100"/>
      <c r="E150" s="100"/>
      <c r="F150" s="100"/>
      <c r="G150" s="100"/>
      <c r="H150" s="100"/>
      <c r="I150" s="100"/>
    </row>
    <row r="151" spans="1:9" ht="22.05" customHeight="1" x14ac:dyDescent="0.2">
      <c r="A151" s="99"/>
      <c r="B151" s="99"/>
      <c r="C151" s="100"/>
      <c r="D151" s="100"/>
      <c r="E151" s="100"/>
      <c r="F151" s="100"/>
      <c r="G151" s="100"/>
      <c r="H151" s="100"/>
      <c r="I151" s="100"/>
    </row>
    <row r="152" spans="1:9" ht="22.05" customHeight="1" x14ac:dyDescent="0.2">
      <c r="A152" s="99"/>
      <c r="B152" s="99"/>
      <c r="C152" s="100"/>
      <c r="D152" s="100"/>
      <c r="E152" s="100"/>
      <c r="F152" s="100"/>
      <c r="G152" s="100"/>
      <c r="H152" s="100"/>
      <c r="I152" s="100"/>
    </row>
    <row r="153" spans="1:9" ht="22.05" customHeight="1" x14ac:dyDescent="0.2">
      <c r="A153" s="99"/>
      <c r="B153" s="99"/>
      <c r="C153" s="100"/>
      <c r="D153" s="100"/>
      <c r="E153" s="100"/>
      <c r="F153" s="100"/>
      <c r="G153" s="100"/>
      <c r="H153" s="100"/>
      <c r="I153" s="100"/>
    </row>
    <row r="154" spans="1:9" ht="22.05" customHeight="1" x14ac:dyDescent="0.2">
      <c r="A154" s="99"/>
      <c r="B154" s="99"/>
      <c r="C154" s="100"/>
      <c r="D154" s="100"/>
      <c r="E154" s="100"/>
      <c r="F154" s="100"/>
      <c r="G154" s="100"/>
      <c r="H154" s="100"/>
      <c r="I154" s="100"/>
    </row>
    <row r="155" spans="1:9" ht="22.05" customHeight="1" x14ac:dyDescent="0.2">
      <c r="A155" s="99"/>
      <c r="B155" s="99"/>
      <c r="C155" s="100"/>
      <c r="D155" s="100"/>
      <c r="E155" s="100"/>
      <c r="F155" s="100"/>
      <c r="G155" s="100"/>
      <c r="H155" s="100"/>
      <c r="I155" s="100"/>
    </row>
    <row r="156" spans="1:9" ht="22.05" customHeight="1" x14ac:dyDescent="0.2">
      <c r="A156" s="99"/>
      <c r="B156" s="99"/>
      <c r="C156" s="100"/>
      <c r="D156" s="100"/>
      <c r="E156" s="100"/>
      <c r="F156" s="100"/>
      <c r="G156" s="100"/>
      <c r="H156" s="100"/>
      <c r="I156" s="100"/>
    </row>
    <row r="157" spans="1:9" ht="22.05" customHeight="1" x14ac:dyDescent="0.2">
      <c r="A157" s="99"/>
      <c r="B157" s="99"/>
      <c r="C157" s="100"/>
      <c r="D157" s="100"/>
      <c r="E157" s="100"/>
      <c r="F157" s="100"/>
      <c r="G157" s="100"/>
      <c r="H157" s="100"/>
      <c r="I157" s="100"/>
    </row>
    <row r="158" spans="1:9" ht="22.05" customHeight="1" x14ac:dyDescent="0.2">
      <c r="A158" s="99"/>
      <c r="B158" s="99"/>
      <c r="C158" s="100"/>
      <c r="D158" s="100"/>
      <c r="E158" s="100"/>
      <c r="F158" s="100"/>
      <c r="G158" s="100"/>
      <c r="H158" s="100"/>
      <c r="I158" s="100"/>
    </row>
    <row r="159" spans="1:9" ht="22.05" customHeight="1" x14ac:dyDescent="0.2">
      <c r="A159" s="99"/>
      <c r="B159" s="99"/>
      <c r="C159" s="100"/>
      <c r="D159" s="100"/>
      <c r="E159" s="100"/>
      <c r="F159" s="100"/>
      <c r="G159" s="100"/>
      <c r="H159" s="100"/>
      <c r="I159" s="100"/>
    </row>
    <row r="160" spans="1:9" ht="22.05" customHeight="1" x14ac:dyDescent="0.2">
      <c r="A160" s="99"/>
      <c r="B160" s="99"/>
      <c r="C160" s="100"/>
      <c r="D160" s="100"/>
      <c r="E160" s="100"/>
      <c r="F160" s="100"/>
      <c r="G160" s="100"/>
      <c r="H160" s="100"/>
      <c r="I160" s="100"/>
    </row>
    <row r="161" spans="1:9" ht="22.05" customHeight="1" x14ac:dyDescent="0.2">
      <c r="A161" s="99"/>
      <c r="B161" s="99"/>
      <c r="C161" s="100"/>
      <c r="D161" s="100"/>
      <c r="E161" s="100"/>
      <c r="F161" s="100"/>
      <c r="G161" s="100"/>
      <c r="H161" s="100"/>
      <c r="I161" s="100"/>
    </row>
    <row r="162" spans="1:9" ht="22.05" customHeight="1" x14ac:dyDescent="0.2">
      <c r="A162" s="99"/>
      <c r="B162" s="99"/>
      <c r="C162" s="100"/>
      <c r="D162" s="100"/>
      <c r="E162" s="100"/>
      <c r="F162" s="100"/>
      <c r="G162" s="100"/>
      <c r="H162" s="100"/>
      <c r="I162" s="100"/>
    </row>
    <row r="163" spans="1:9" ht="22.05" customHeight="1" x14ac:dyDescent="0.2">
      <c r="A163" s="99"/>
      <c r="B163" s="99"/>
      <c r="C163" s="100"/>
      <c r="D163" s="100"/>
      <c r="E163" s="100"/>
      <c r="F163" s="100"/>
      <c r="G163" s="100"/>
      <c r="H163" s="100"/>
      <c r="I163" s="100"/>
    </row>
    <row r="164" spans="1:9" ht="22.05" customHeight="1" x14ac:dyDescent="0.2">
      <c r="A164" s="99"/>
      <c r="B164" s="99"/>
      <c r="C164" s="100"/>
      <c r="D164" s="100"/>
      <c r="E164" s="100"/>
      <c r="F164" s="100"/>
      <c r="G164" s="100"/>
      <c r="H164" s="100"/>
      <c r="I164" s="100"/>
    </row>
    <row r="165" spans="1:9" ht="22.05" customHeight="1" x14ac:dyDescent="0.2">
      <c r="A165" s="99"/>
      <c r="B165" s="99"/>
      <c r="C165" s="100"/>
      <c r="D165" s="100"/>
      <c r="E165" s="100"/>
      <c r="F165" s="100"/>
      <c r="G165" s="100"/>
      <c r="H165" s="100"/>
      <c r="I165" s="100"/>
    </row>
    <row r="166" spans="1:9" ht="22.05" customHeight="1" x14ac:dyDescent="0.2">
      <c r="A166" s="99"/>
      <c r="B166" s="99"/>
      <c r="C166" s="100"/>
      <c r="D166" s="100"/>
      <c r="E166" s="100"/>
      <c r="F166" s="100"/>
      <c r="G166" s="100"/>
      <c r="H166" s="100"/>
      <c r="I166" s="100"/>
    </row>
    <row r="167" spans="1:9" ht="22.05" customHeight="1" x14ac:dyDescent="0.2">
      <c r="A167" s="99"/>
      <c r="B167" s="99"/>
      <c r="C167" s="100"/>
      <c r="D167" s="100"/>
      <c r="E167" s="100"/>
      <c r="F167" s="100"/>
      <c r="G167" s="100"/>
      <c r="H167" s="100"/>
      <c r="I167" s="100"/>
    </row>
    <row r="168" spans="1:9" ht="22.05" customHeight="1" x14ac:dyDescent="0.2">
      <c r="A168" s="99"/>
      <c r="B168" s="99"/>
      <c r="C168" s="100"/>
      <c r="D168" s="100"/>
      <c r="E168" s="100"/>
      <c r="F168" s="100"/>
      <c r="G168" s="100"/>
      <c r="H168" s="100"/>
      <c r="I168" s="100"/>
    </row>
    <row r="169" spans="1:9" ht="22.05" customHeight="1" x14ac:dyDescent="0.2">
      <c r="A169" s="99"/>
      <c r="B169" s="99"/>
      <c r="C169" s="100"/>
      <c r="D169" s="100"/>
      <c r="E169" s="100"/>
      <c r="F169" s="100"/>
      <c r="G169" s="100"/>
      <c r="H169" s="100"/>
      <c r="I169" s="100"/>
    </row>
    <row r="170" spans="1:9" ht="22.05" customHeight="1" x14ac:dyDescent="0.2">
      <c r="A170" s="99"/>
      <c r="B170" s="99"/>
      <c r="C170" s="100"/>
      <c r="D170" s="100"/>
      <c r="E170" s="100"/>
      <c r="F170" s="100"/>
      <c r="G170" s="100"/>
      <c r="H170" s="100"/>
      <c r="I170" s="100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8" man="1"/>
    <brk id="1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業務量</vt:lpstr>
      <vt:lpstr>業務量!Print_Area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2026-05-11T05:25:01Z</cp:lastPrinted>
  <dcterms:created xsi:type="dcterms:W3CDTF">2026-05-11T00:38:51Z</dcterms:created>
  <dcterms:modified xsi:type="dcterms:W3CDTF">2026-05-11T05:31:21Z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