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mznfsxre7snhfc\share\01_本部用\07_検査部（部内共有）\01_部内共有\01_部内共有\03_HP更新用データ格納\00_統計情報データ格納\17_R7年度\9_12月\01_業務量\"/>
    </mc:Choice>
  </mc:AlternateContent>
  <xr:revisionPtr revIDLastSave="0" documentId="13_ncr:1_{4DE4B8A2-7989-47A1-9EC4-04B1C1BFD0AE}" xr6:coauthVersionLast="47" xr6:coauthVersionMax="47" xr10:uidLastSave="{00000000-0000-0000-0000-000000000000}"/>
  <bookViews>
    <workbookView xWindow="0" yWindow="-16320" windowWidth="29040" windowHeight="15720" firstSheet="1" activeTab="8" xr2:uid="{888D4DB8-063C-4D49-AD81-9C1EDBE4E9C2}"/>
  </bookViews>
  <sheets>
    <sheet name="令和7年4月" sheetId="1" r:id="rId1"/>
    <sheet name="令和7年5月" sheetId="2" r:id="rId2"/>
    <sheet name="令和7年6月" sheetId="3" r:id="rId3"/>
    <sheet name="令和7年7月" sheetId="4" r:id="rId4"/>
    <sheet name="令和7年8月" sheetId="5" r:id="rId5"/>
    <sheet name="令和7年9月" sheetId="6" r:id="rId6"/>
    <sheet name="令和7年10月" sheetId="9" r:id="rId7"/>
    <sheet name="令和7年11月" sheetId="8" r:id="rId8"/>
    <sheet name="令和7年12月" sheetId="12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cal_index_size" localSheetId="6">[1]!cal_index_size</definedName>
    <definedName name="cal_index_size" localSheetId="7">[1]!cal_index_size</definedName>
    <definedName name="cal_index_size" localSheetId="8">[1]!cal_index_size</definedName>
    <definedName name="cal_index_size" localSheetId="0">[1]!cal_index_size</definedName>
    <definedName name="cal_index_size" localSheetId="1">[1]!cal_index_size</definedName>
    <definedName name="cal_index_size" localSheetId="2">[1]!cal_index_size</definedName>
    <definedName name="cal_index_size" localSheetId="3">[1]!cal_index_size</definedName>
    <definedName name="cal_index_size" localSheetId="4">[1]!cal_index_size</definedName>
    <definedName name="cal_index_size" localSheetId="5">[1]!cal_index_size</definedName>
    <definedName name="cal_index_size">[1]!cal_index_size</definedName>
    <definedName name="cal_table_size" localSheetId="6">[1]!cal_table_size</definedName>
    <definedName name="cal_table_size" localSheetId="7">[1]!cal_table_size</definedName>
    <definedName name="cal_table_size" localSheetId="8">[1]!cal_table_size</definedName>
    <definedName name="cal_table_size" localSheetId="0">[1]!cal_table_size</definedName>
    <definedName name="cal_table_size" localSheetId="1">[1]!cal_table_size</definedName>
    <definedName name="cal_table_size" localSheetId="2">[1]!cal_table_size</definedName>
    <definedName name="cal_table_size" localSheetId="3">[1]!cal_table_size</definedName>
    <definedName name="cal_table_size" localSheetId="4">[1]!cal_table_size</definedName>
    <definedName name="cal_table_size" localSheetId="5">[1]!cal_table_size</definedName>
    <definedName name="cal_table_size">[1]!cal_table_size</definedName>
    <definedName name="CULC.cal_index_size" localSheetId="6">[2]!CULC.cal_index_size</definedName>
    <definedName name="CULC.cal_index_size" localSheetId="7">[2]!CULC.cal_index_size</definedName>
    <definedName name="CULC.cal_index_size" localSheetId="8">[2]!CULC.cal_index_size</definedName>
    <definedName name="CULC.cal_index_size" localSheetId="0">[2]!CULC.cal_index_size</definedName>
    <definedName name="CULC.cal_index_size" localSheetId="1">[2]!CULC.cal_index_size</definedName>
    <definedName name="CULC.cal_index_size" localSheetId="2">[2]!CULC.cal_index_size</definedName>
    <definedName name="CULC.cal_index_size" localSheetId="3">[2]!CULC.cal_index_size</definedName>
    <definedName name="CULC.cal_index_size" localSheetId="4">[2]!CULC.cal_index_size</definedName>
    <definedName name="CULC.cal_index_size" localSheetId="5">[2]!CULC.cal_index_size</definedName>
    <definedName name="CULC.cal_index_size">[2]!CULC.cal_index_size</definedName>
    <definedName name="HIDUKE" localSheetId="6">#REF!,#REF!,#REF!</definedName>
    <definedName name="HIDUKE" localSheetId="7">#REF!,#REF!,#REF!</definedName>
    <definedName name="HIDUKE" localSheetId="8">#REF!,#REF!,#REF!</definedName>
    <definedName name="HIDUKE" localSheetId="0">#REF!,#REF!,#REF!</definedName>
    <definedName name="HIDUKE" localSheetId="1">#REF!,#REF!,#REF!</definedName>
    <definedName name="HIDUKE" localSheetId="2">#REF!,#REF!,#REF!</definedName>
    <definedName name="HIDUKE" localSheetId="3">#REF!,#REF!,#REF!</definedName>
    <definedName name="HIDUKE" localSheetId="4">#REF!,#REF!,#REF!</definedName>
    <definedName name="HIDUKE" localSheetId="5">#REF!,#REF!,#REF!</definedName>
    <definedName name="HIDUKE">#REF!,#REF!,#REF!</definedName>
    <definedName name="_xlnm.Print_Area" localSheetId="6">令和7年10月!$A$1:$I$171</definedName>
    <definedName name="_xlnm.Print_Area" localSheetId="7">令和7年11月!$A$1:$I$171</definedName>
    <definedName name="_xlnm.Print_Area" localSheetId="8">令和7年12月!$A$1:$I$171</definedName>
    <definedName name="_xlnm.Print_Area" localSheetId="0">令和7年4月!$A$1:$I$170</definedName>
    <definedName name="_xlnm.Print_Area" localSheetId="1">令和7年5月!$A$1:$I$170</definedName>
    <definedName name="_xlnm.Print_Area" localSheetId="2">令和7年6月!$A$1:$I$170</definedName>
    <definedName name="_xlnm.Print_Area" localSheetId="3">令和7年7月!$A$1:$I$170</definedName>
    <definedName name="_xlnm.Print_Area" localSheetId="4">令和7年8月!$A$1:$I$171</definedName>
    <definedName name="_xlnm.Print_Area" localSheetId="5">令和7年9月!$A$1:$I$171</definedName>
    <definedName name="センタ時リスト出力">'[3]６．センタ化時のレコード数'!$D$78</definedName>
    <definedName name="センタ時一般車諸元情報">'[3]６．センタ化時のレコード数'!$D$49</definedName>
    <definedName name="センタ時一般車諸元履歴">'[3]６．センタ化時のレコード数'!$D$104</definedName>
    <definedName name="センタ時仮払い出し">'[3]６．センタ化時のレコード数'!$D$111</definedName>
    <definedName name="センタ時業務量統計">'[3]６．センタ化時のレコード数'!$D$10</definedName>
    <definedName name="センタ時指示状況">'[3]６．センタ化時のレコード数'!$D$84</definedName>
    <definedName name="センタ時指示範囲">'[3]６．センタ化時のレコード数'!$D$90</definedName>
    <definedName name="センタ時車両">'[3]６．センタ化時のレコード数'!$D$43</definedName>
    <definedName name="センタ時車両履歴">'[3]６．センタ化時のレコード数'!$D$97</definedName>
    <definedName name="センタ時送受信管理">'[3]６．センタ化時のレコード数'!$D$34</definedName>
    <definedName name="センタ時復元車両番号">'[3]６．センタ化時のレコード数'!$D$117</definedName>
    <definedName name="センタ時保有関係業務量">'[3]６．センタ化時のレコード数'!$D$19</definedName>
    <definedName name="センタ時保有車両数統計">'[3]６．センタ化時のレコード数'!$D$27</definedName>
    <definedName name="ワイドに" localSheetId="6">[4]!ワイドに</definedName>
    <definedName name="ワイドに" localSheetId="7">[4]!ワイドに</definedName>
    <definedName name="ワイドに" localSheetId="8">[4]!ワイドに</definedName>
    <definedName name="ワイドに" localSheetId="0">[4]!ワイドに</definedName>
    <definedName name="ワイドに" localSheetId="1">[4]!ワイドに</definedName>
    <definedName name="ワイドに" localSheetId="2">[4]!ワイドに</definedName>
    <definedName name="ワイドに" localSheetId="3">[4]!ワイドに</definedName>
    <definedName name="ワイドに" localSheetId="4">[4]!ワイドに</definedName>
    <definedName name="ワイドに" localSheetId="5">[4]!ワイドに</definedName>
    <definedName name="ワイドに">[4]!ワイドに</definedName>
    <definedName name="見やすく" localSheetId="6">[4]!見やすく</definedName>
    <definedName name="見やすく" localSheetId="7">[4]!見やすく</definedName>
    <definedName name="見やすく" localSheetId="8">[4]!見やすく</definedName>
    <definedName name="見やすく" localSheetId="0">[4]!見やすく</definedName>
    <definedName name="見やすく" localSheetId="1">[4]!見やすく</definedName>
    <definedName name="見やすく" localSheetId="2">[4]!見やすく</definedName>
    <definedName name="見やすく" localSheetId="3">[4]!見やすく</definedName>
    <definedName name="見やすく" localSheetId="4">[4]!見やすく</definedName>
    <definedName name="見やすく" localSheetId="5">[4]!見やすく</definedName>
    <definedName name="見やすく">[4]!見やすく</definedName>
    <definedName name="増加量業務量統計">'[3]７．レコードの増加量'!$D$10</definedName>
    <definedName name="増加量指示範囲">'[3]７．レコードの増加量'!$D$39</definedName>
    <definedName name="増加量保有関係業務量">'[3]７．レコードの増加量'!$D$19</definedName>
    <definedName name="増加量保有車両数統計">'[3]７．レコードの増加量'!$D$27</definedName>
    <definedName name="平成２０年度末リスト出力">'[3]８．平成２０年度末のレコード数'!$D$46</definedName>
    <definedName name="平成２０年度末一般車諸元情報">'[3]８．平成２０年度末のレコード数'!$D$17</definedName>
    <definedName name="平成２０年度末一般車諸元履歴">'[3]８．平成２０年度末のレコード数'!$D$61</definedName>
    <definedName name="平成２０年度末車両">'[3]８．平成２０年度末のレコード数'!$D$11</definedName>
    <definedName name="平成２０年度末車両履歴">'[3]８．平成２０年度末のレコード数'!$D$54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2" i="12" l="1"/>
  <c r="H131" i="12"/>
  <c r="I124" i="12"/>
  <c r="I126" i="12" s="1"/>
  <c r="F124" i="12"/>
  <c r="F126" i="12" s="1"/>
  <c r="E124" i="12"/>
  <c r="E126" i="12" s="1"/>
  <c r="A120" i="12"/>
  <c r="A119" i="12"/>
  <c r="I118" i="12"/>
  <c r="A116" i="12"/>
  <c r="H105" i="12"/>
  <c r="G105" i="12"/>
  <c r="F105" i="12"/>
  <c r="E105" i="12"/>
  <c r="E106" i="12" s="1"/>
  <c r="H104" i="12"/>
  <c r="H106" i="12" s="1"/>
  <c r="G104" i="12"/>
  <c r="F104" i="12"/>
  <c r="E104" i="12"/>
  <c r="H102" i="12"/>
  <c r="G102" i="12"/>
  <c r="F102" i="12"/>
  <c r="E102" i="12"/>
  <c r="H101" i="12"/>
  <c r="G101" i="12"/>
  <c r="F101" i="12"/>
  <c r="E101" i="12"/>
  <c r="I97" i="12"/>
  <c r="I96" i="12"/>
  <c r="I95" i="12"/>
  <c r="I86" i="12"/>
  <c r="F86" i="12"/>
  <c r="E86" i="12"/>
  <c r="I81" i="12"/>
  <c r="F81" i="12"/>
  <c r="E81" i="12"/>
  <c r="H76" i="12"/>
  <c r="G76" i="12"/>
  <c r="I76" i="12" s="1"/>
  <c r="F76" i="12"/>
  <c r="E76" i="12"/>
  <c r="I75" i="12"/>
  <c r="I74" i="12"/>
  <c r="I73" i="12"/>
  <c r="I72" i="12"/>
  <c r="H71" i="12"/>
  <c r="G71" i="12"/>
  <c r="I71" i="12" s="1"/>
  <c r="F71" i="12"/>
  <c r="E71" i="12"/>
  <c r="I70" i="12"/>
  <c r="I69" i="12"/>
  <c r="I68" i="12"/>
  <c r="I67" i="12"/>
  <c r="I66" i="12"/>
  <c r="I65" i="12"/>
  <c r="I64" i="12"/>
  <c r="F64" i="12"/>
  <c r="E64" i="12"/>
  <c r="A59" i="12"/>
  <c r="A58" i="12"/>
  <c r="I57" i="12"/>
  <c r="A55" i="12"/>
  <c r="I52" i="12"/>
  <c r="I47" i="12"/>
  <c r="I42" i="12"/>
  <c r="I40" i="12"/>
  <c r="I39" i="12"/>
  <c r="H37" i="12"/>
  <c r="G37" i="12"/>
  <c r="I37" i="12" s="1"/>
  <c r="F37" i="12"/>
  <c r="E37" i="12"/>
  <c r="I36" i="12"/>
  <c r="I35" i="12"/>
  <c r="I34" i="12"/>
  <c r="I33" i="12"/>
  <c r="I28" i="12"/>
  <c r="F28" i="12"/>
  <c r="E28" i="12"/>
  <c r="I25" i="12"/>
  <c r="I24" i="12"/>
  <c r="I23" i="12"/>
  <c r="I22" i="12"/>
  <c r="H21" i="12"/>
  <c r="G21" i="12"/>
  <c r="I21" i="12" s="1"/>
  <c r="F21" i="12"/>
  <c r="E21" i="12"/>
  <c r="I20" i="12"/>
  <c r="I19" i="12"/>
  <c r="H17" i="12"/>
  <c r="H88" i="12" s="1"/>
  <c r="H107" i="12" s="1"/>
  <c r="G17" i="12"/>
  <c r="F17" i="12"/>
  <c r="E17" i="12"/>
  <c r="I16" i="12"/>
  <c r="I105" i="12" s="1"/>
  <c r="I15" i="12"/>
  <c r="H14" i="12"/>
  <c r="G14" i="12"/>
  <c r="I14" i="12" s="1"/>
  <c r="F14" i="12"/>
  <c r="E14" i="12"/>
  <c r="I13" i="12"/>
  <c r="I12" i="12"/>
  <c r="I11" i="12"/>
  <c r="I102" i="12" s="1"/>
  <c r="I10" i="12"/>
  <c r="F106" i="12" l="1"/>
  <c r="H103" i="12"/>
  <c r="F89" i="12"/>
  <c r="F108" i="12" s="1"/>
  <c r="E103" i="12"/>
  <c r="F103" i="12"/>
  <c r="I104" i="12"/>
  <c r="I106" i="12" s="1"/>
  <c r="E109" i="12" s="1"/>
  <c r="G103" i="12"/>
  <c r="E89" i="12"/>
  <c r="E108" i="12" s="1"/>
  <c r="E88" i="12"/>
  <c r="E107" i="12" s="1"/>
  <c r="F88" i="12"/>
  <c r="F107" i="12" s="1"/>
  <c r="I101" i="12"/>
  <c r="I103" i="12" s="1"/>
  <c r="I17" i="12"/>
  <c r="I89" i="12" s="1"/>
  <c r="I108" i="12" s="1"/>
  <c r="G106" i="12"/>
  <c r="I90" i="12"/>
  <c r="E91" i="12" s="1"/>
  <c r="G88" i="12"/>
  <c r="G107" i="12" s="1"/>
  <c r="I88" i="12" l="1"/>
  <c r="I107" i="12" s="1"/>
  <c r="H132" i="9" l="1"/>
  <c r="H131" i="9"/>
  <c r="I124" i="9"/>
  <c r="I126" i="9" s="1"/>
  <c r="F124" i="9"/>
  <c r="F126" i="9" s="1"/>
  <c r="E124" i="9"/>
  <c r="E126" i="9" s="1"/>
  <c r="A120" i="9"/>
  <c r="A119" i="9"/>
  <c r="I118" i="9"/>
  <c r="A116" i="9"/>
  <c r="H105" i="9"/>
  <c r="G105" i="9"/>
  <c r="F105" i="9"/>
  <c r="E105" i="9"/>
  <c r="E106" i="9" s="1"/>
  <c r="H104" i="9"/>
  <c r="G104" i="9"/>
  <c r="F104" i="9"/>
  <c r="E104" i="9"/>
  <c r="H102" i="9"/>
  <c r="G102" i="9"/>
  <c r="F102" i="9"/>
  <c r="E102" i="9"/>
  <c r="H101" i="9"/>
  <c r="G101" i="9"/>
  <c r="G103" i="9" s="1"/>
  <c r="F101" i="9"/>
  <c r="F103" i="9" s="1"/>
  <c r="E101" i="9"/>
  <c r="E103" i="9" s="1"/>
  <c r="I97" i="9"/>
  <c r="I96" i="9"/>
  <c r="I95" i="9"/>
  <c r="I86" i="9"/>
  <c r="F86" i="9"/>
  <c r="E86" i="9"/>
  <c r="I81" i="9"/>
  <c r="F81" i="9"/>
  <c r="E81" i="9"/>
  <c r="H76" i="9"/>
  <c r="G76" i="9"/>
  <c r="I76" i="9" s="1"/>
  <c r="F76" i="9"/>
  <c r="E76" i="9"/>
  <c r="I75" i="9"/>
  <c r="I74" i="9"/>
  <c r="I73" i="9"/>
  <c r="I72" i="9"/>
  <c r="H71" i="9"/>
  <c r="G71" i="9"/>
  <c r="I71" i="9" s="1"/>
  <c r="F71" i="9"/>
  <c r="E71" i="9"/>
  <c r="I70" i="9"/>
  <c r="I69" i="9"/>
  <c r="I68" i="9"/>
  <c r="I67" i="9"/>
  <c r="I66" i="9"/>
  <c r="I65" i="9"/>
  <c r="I64" i="9"/>
  <c r="F64" i="9"/>
  <c r="E64" i="9"/>
  <c r="A59" i="9"/>
  <c r="A58" i="9"/>
  <c r="I57" i="9"/>
  <c r="A55" i="9"/>
  <c r="I52" i="9"/>
  <c r="I47" i="9"/>
  <c r="I42" i="9"/>
  <c r="I40" i="9"/>
  <c r="I39" i="9"/>
  <c r="H37" i="9"/>
  <c r="G37" i="9"/>
  <c r="I37" i="9" s="1"/>
  <c r="F37" i="9"/>
  <c r="E37" i="9"/>
  <c r="I36" i="9"/>
  <c r="I35" i="9"/>
  <c r="I34" i="9"/>
  <c r="I33" i="9"/>
  <c r="I28" i="9"/>
  <c r="F28" i="9"/>
  <c r="E28" i="9"/>
  <c r="I25" i="9"/>
  <c r="I24" i="9"/>
  <c r="I23" i="9"/>
  <c r="I22" i="9"/>
  <c r="H21" i="9"/>
  <c r="G21" i="9"/>
  <c r="I21" i="9" s="1"/>
  <c r="F21" i="9"/>
  <c r="E21" i="9"/>
  <c r="I20" i="9"/>
  <c r="I19" i="9"/>
  <c r="H17" i="9"/>
  <c r="G17" i="9"/>
  <c r="F17" i="9"/>
  <c r="E17" i="9"/>
  <c r="I16" i="9"/>
  <c r="I105" i="9" s="1"/>
  <c r="I15" i="9"/>
  <c r="I104" i="9" s="1"/>
  <c r="H14" i="9"/>
  <c r="G14" i="9"/>
  <c r="I14" i="9" s="1"/>
  <c r="F14" i="9"/>
  <c r="E14" i="9"/>
  <c r="I13" i="9"/>
  <c r="I12" i="9"/>
  <c r="I11" i="9"/>
  <c r="I102" i="9" s="1"/>
  <c r="I10" i="9"/>
  <c r="E89" i="9" l="1"/>
  <c r="E108" i="9" s="1"/>
  <c r="F89" i="9"/>
  <c r="F108" i="9" s="1"/>
  <c r="H88" i="9"/>
  <c r="H107" i="9" s="1"/>
  <c r="I106" i="9"/>
  <c r="E109" i="9" s="1"/>
  <c r="F106" i="9"/>
  <c r="G106" i="9"/>
  <c r="H103" i="9"/>
  <c r="H106" i="9"/>
  <c r="I101" i="9"/>
  <c r="I103" i="9" s="1"/>
  <c r="I90" i="9"/>
  <c r="E91" i="9" s="1"/>
  <c r="I17" i="9"/>
  <c r="I88" i="9" s="1"/>
  <c r="I107" i="9" s="1"/>
  <c r="I89" i="9"/>
  <c r="I108" i="9" s="1"/>
  <c r="E88" i="9"/>
  <c r="E107" i="9" s="1"/>
  <c r="F88" i="9"/>
  <c r="F107" i="9" s="1"/>
  <c r="G88" i="9"/>
  <c r="G107" i="9" s="1"/>
  <c r="H132" i="8" l="1"/>
  <c r="H131" i="8"/>
  <c r="I124" i="8"/>
  <c r="I126" i="8" s="1"/>
  <c r="F124" i="8"/>
  <c r="F126" i="8" s="1"/>
  <c r="E124" i="8"/>
  <c r="E126" i="8" s="1"/>
  <c r="A120" i="8"/>
  <c r="A119" i="8"/>
  <c r="I118" i="8"/>
  <c r="A116" i="8"/>
  <c r="H105" i="8"/>
  <c r="G105" i="8"/>
  <c r="F105" i="8"/>
  <c r="E105" i="8"/>
  <c r="H104" i="8"/>
  <c r="G104" i="8"/>
  <c r="F104" i="8"/>
  <c r="E104" i="8"/>
  <c r="H102" i="8"/>
  <c r="G102" i="8"/>
  <c r="F102" i="8"/>
  <c r="E102" i="8"/>
  <c r="H101" i="8"/>
  <c r="G101" i="8"/>
  <c r="F101" i="8"/>
  <c r="E101" i="8"/>
  <c r="I97" i="8"/>
  <c r="I96" i="8"/>
  <c r="I95" i="8"/>
  <c r="I86" i="8"/>
  <c r="F86" i="8"/>
  <c r="E86" i="8"/>
  <c r="I81" i="8"/>
  <c r="F81" i="8"/>
  <c r="E81" i="8"/>
  <c r="H76" i="8"/>
  <c r="G76" i="8"/>
  <c r="I76" i="8" s="1"/>
  <c r="F76" i="8"/>
  <c r="E76" i="8"/>
  <c r="I75" i="8"/>
  <c r="I74" i="8"/>
  <c r="I73" i="8"/>
  <c r="I72" i="8"/>
  <c r="H71" i="8"/>
  <c r="G71" i="8"/>
  <c r="I71" i="8" s="1"/>
  <c r="F71" i="8"/>
  <c r="E71" i="8"/>
  <c r="I70" i="8"/>
  <c r="I69" i="8"/>
  <c r="I68" i="8"/>
  <c r="I67" i="8"/>
  <c r="I66" i="8"/>
  <c r="I65" i="8"/>
  <c r="I64" i="8"/>
  <c r="F64" i="8"/>
  <c r="E64" i="8"/>
  <c r="A59" i="8"/>
  <c r="A58" i="8"/>
  <c r="I57" i="8"/>
  <c r="A55" i="8"/>
  <c r="I52" i="8"/>
  <c r="I47" i="8"/>
  <c r="I42" i="8"/>
  <c r="I40" i="8"/>
  <c r="I39" i="8"/>
  <c r="H37" i="8"/>
  <c r="G37" i="8"/>
  <c r="I37" i="8" s="1"/>
  <c r="F37" i="8"/>
  <c r="E37" i="8"/>
  <c r="I36" i="8"/>
  <c r="I35" i="8"/>
  <c r="I34" i="8"/>
  <c r="I33" i="8"/>
  <c r="I28" i="8"/>
  <c r="F28" i="8"/>
  <c r="E28" i="8"/>
  <c r="I25" i="8"/>
  <c r="I24" i="8"/>
  <c r="I23" i="8"/>
  <c r="I22" i="8"/>
  <c r="H21" i="8"/>
  <c r="G21" i="8"/>
  <c r="I21" i="8" s="1"/>
  <c r="F21" i="8"/>
  <c r="E21" i="8"/>
  <c r="I20" i="8"/>
  <c r="I19" i="8"/>
  <c r="H17" i="8"/>
  <c r="G17" i="8"/>
  <c r="F17" i="8"/>
  <c r="E17" i="8"/>
  <c r="I16" i="8"/>
  <c r="I105" i="8" s="1"/>
  <c r="I15" i="8"/>
  <c r="I104" i="8" s="1"/>
  <c r="H14" i="8"/>
  <c r="G14" i="8"/>
  <c r="I14" i="8" s="1"/>
  <c r="F14" i="8"/>
  <c r="E14" i="8"/>
  <c r="I13" i="8"/>
  <c r="I12" i="8"/>
  <c r="I11" i="8"/>
  <c r="I102" i="8" s="1"/>
  <c r="I10" i="8"/>
  <c r="E106" i="8" l="1"/>
  <c r="F106" i="8"/>
  <c r="G106" i="8"/>
  <c r="E103" i="8"/>
  <c r="F103" i="8"/>
  <c r="G103" i="8"/>
  <c r="H103" i="8"/>
  <c r="E88" i="8"/>
  <c r="E107" i="8" s="1"/>
  <c r="F88" i="8"/>
  <c r="F107" i="8" s="1"/>
  <c r="I17" i="8"/>
  <c r="I89" i="8" s="1"/>
  <c r="I108" i="8" s="1"/>
  <c r="I106" i="8"/>
  <c r="E109" i="8" s="1"/>
  <c r="H106" i="8"/>
  <c r="I101" i="8"/>
  <c r="I103" i="8" s="1"/>
  <c r="I90" i="8"/>
  <c r="E91" i="8" s="1"/>
  <c r="H88" i="8"/>
  <c r="H107" i="8" s="1"/>
  <c r="E89" i="8"/>
  <c r="E108" i="8" s="1"/>
  <c r="F89" i="8"/>
  <c r="F108" i="8" s="1"/>
  <c r="G88" i="8"/>
  <c r="G107" i="8" s="1"/>
  <c r="I88" i="8" l="1"/>
  <c r="I107" i="8" s="1"/>
  <c r="H132" i="6" l="1"/>
  <c r="H131" i="6"/>
  <c r="I124" i="6"/>
  <c r="I126" i="6" s="1"/>
  <c r="F124" i="6"/>
  <c r="F126" i="6" s="1"/>
  <c r="E124" i="6"/>
  <c r="E126" i="6" s="1"/>
  <c r="A120" i="6"/>
  <c r="A119" i="6"/>
  <c r="I118" i="6"/>
  <c r="A116" i="6"/>
  <c r="H105" i="6"/>
  <c r="G105" i="6"/>
  <c r="F105" i="6"/>
  <c r="E105" i="6"/>
  <c r="H104" i="6"/>
  <c r="G104" i="6"/>
  <c r="F104" i="6"/>
  <c r="E104" i="6"/>
  <c r="H102" i="6"/>
  <c r="G102" i="6"/>
  <c r="F102" i="6"/>
  <c r="E102" i="6"/>
  <c r="I101" i="6"/>
  <c r="H101" i="6"/>
  <c r="H103" i="6" s="1"/>
  <c r="G101" i="6"/>
  <c r="F101" i="6"/>
  <c r="E101" i="6"/>
  <c r="I97" i="6"/>
  <c r="I96" i="6"/>
  <c r="I95" i="6"/>
  <c r="I86" i="6"/>
  <c r="F86" i="6"/>
  <c r="E86" i="6"/>
  <c r="I81" i="6"/>
  <c r="F81" i="6"/>
  <c r="E81" i="6"/>
  <c r="H76" i="6"/>
  <c r="G76" i="6"/>
  <c r="F76" i="6"/>
  <c r="E76" i="6"/>
  <c r="I75" i="6"/>
  <c r="I74" i="6"/>
  <c r="I73" i="6"/>
  <c r="I72" i="6"/>
  <c r="H71" i="6"/>
  <c r="G71" i="6"/>
  <c r="I71" i="6" s="1"/>
  <c r="F71" i="6"/>
  <c r="E71" i="6"/>
  <c r="I70" i="6"/>
  <c r="I69" i="6"/>
  <c r="I68" i="6"/>
  <c r="I67" i="6"/>
  <c r="I66" i="6"/>
  <c r="I65" i="6"/>
  <c r="I64" i="6"/>
  <c r="F64" i="6"/>
  <c r="E64" i="6"/>
  <c r="A59" i="6"/>
  <c r="A58" i="6"/>
  <c r="I57" i="6"/>
  <c r="A55" i="6"/>
  <c r="I52" i="6"/>
  <c r="I47" i="6"/>
  <c r="I42" i="6"/>
  <c r="I40" i="6"/>
  <c r="I39" i="6"/>
  <c r="H37" i="6"/>
  <c r="G37" i="6"/>
  <c r="I37" i="6" s="1"/>
  <c r="F37" i="6"/>
  <c r="E37" i="6"/>
  <c r="I36" i="6"/>
  <c r="I35" i="6"/>
  <c r="I34" i="6"/>
  <c r="I33" i="6"/>
  <c r="I28" i="6"/>
  <c r="F28" i="6"/>
  <c r="E28" i="6"/>
  <c r="I25" i="6"/>
  <c r="I24" i="6"/>
  <c r="I23" i="6"/>
  <c r="I22" i="6"/>
  <c r="H21" i="6"/>
  <c r="G21" i="6"/>
  <c r="I21" i="6" s="1"/>
  <c r="F21" i="6"/>
  <c r="E21" i="6"/>
  <c r="I20" i="6"/>
  <c r="I19" i="6"/>
  <c r="H17" i="6"/>
  <c r="G17" i="6"/>
  <c r="F17" i="6"/>
  <c r="E17" i="6"/>
  <c r="I16" i="6"/>
  <c r="I105" i="6" s="1"/>
  <c r="I15" i="6"/>
  <c r="I104" i="6" s="1"/>
  <c r="H14" i="6"/>
  <c r="G14" i="6"/>
  <c r="F14" i="6"/>
  <c r="F88" i="6" s="1"/>
  <c r="F107" i="6" s="1"/>
  <c r="E14" i="6"/>
  <c r="I13" i="6"/>
  <c r="I12" i="6"/>
  <c r="I11" i="6"/>
  <c r="I102" i="6" s="1"/>
  <c r="I10" i="6"/>
  <c r="F89" i="6" l="1"/>
  <c r="F108" i="6" s="1"/>
  <c r="E106" i="6"/>
  <c r="E88" i="6"/>
  <c r="E107" i="6" s="1"/>
  <c r="G103" i="6"/>
  <c r="E89" i="6"/>
  <c r="E108" i="6" s="1"/>
  <c r="F106" i="6"/>
  <c r="G106" i="6"/>
  <c r="E103" i="6"/>
  <c r="H106" i="6"/>
  <c r="I76" i="6"/>
  <c r="F103" i="6"/>
  <c r="G88" i="6"/>
  <c r="G107" i="6" s="1"/>
  <c r="H88" i="6"/>
  <c r="H107" i="6" s="1"/>
  <c r="I17" i="6"/>
  <c r="I106" i="6"/>
  <c r="E109" i="6" s="1"/>
  <c r="I103" i="6"/>
  <c r="I14" i="6"/>
  <c r="I90" i="6"/>
  <c r="E91" i="6" s="1"/>
  <c r="H132" i="5"/>
  <c r="H131" i="5"/>
  <c r="I124" i="5"/>
  <c r="I126" i="5" s="1"/>
  <c r="F124" i="5"/>
  <c r="F126" i="5" s="1"/>
  <c r="E124" i="5"/>
  <c r="E126" i="5" s="1"/>
  <c r="A120" i="5"/>
  <c r="A119" i="5"/>
  <c r="I118" i="5"/>
  <c r="A116" i="5"/>
  <c r="H105" i="5"/>
  <c r="G105" i="5"/>
  <c r="F105" i="5"/>
  <c r="E105" i="5"/>
  <c r="H104" i="5"/>
  <c r="G104" i="5"/>
  <c r="F104" i="5"/>
  <c r="F106" i="5" s="1"/>
  <c r="E104" i="5"/>
  <c r="E106" i="5" s="1"/>
  <c r="H102" i="5"/>
  <c r="G102" i="5"/>
  <c r="F102" i="5"/>
  <c r="E102" i="5"/>
  <c r="H101" i="5"/>
  <c r="G101" i="5"/>
  <c r="F101" i="5"/>
  <c r="E101" i="5"/>
  <c r="I97" i="5"/>
  <c r="I96" i="5"/>
  <c r="I95" i="5"/>
  <c r="I86" i="5"/>
  <c r="F86" i="5"/>
  <c r="E86" i="5"/>
  <c r="I81" i="5"/>
  <c r="F81" i="5"/>
  <c r="E81" i="5"/>
  <c r="H76" i="5"/>
  <c r="G76" i="5"/>
  <c r="F76" i="5"/>
  <c r="E76" i="5"/>
  <c r="I75" i="5"/>
  <c r="I74" i="5"/>
  <c r="I73" i="5"/>
  <c r="I72" i="5"/>
  <c r="H71" i="5"/>
  <c r="G71" i="5"/>
  <c r="F71" i="5"/>
  <c r="E71" i="5"/>
  <c r="I70" i="5"/>
  <c r="I69" i="5"/>
  <c r="I68" i="5"/>
  <c r="I67" i="5"/>
  <c r="I66" i="5"/>
  <c r="I65" i="5"/>
  <c r="I64" i="5"/>
  <c r="F64" i="5"/>
  <c r="E64" i="5"/>
  <c r="A59" i="5"/>
  <c r="A58" i="5"/>
  <c r="I57" i="5"/>
  <c r="A55" i="5"/>
  <c r="I52" i="5"/>
  <c r="I47" i="5"/>
  <c r="I42" i="5"/>
  <c r="I40" i="5"/>
  <c r="I39" i="5"/>
  <c r="H37" i="5"/>
  <c r="G37" i="5"/>
  <c r="I37" i="5" s="1"/>
  <c r="F37" i="5"/>
  <c r="E37" i="5"/>
  <c r="I36" i="5"/>
  <c r="I35" i="5"/>
  <c r="I34" i="5"/>
  <c r="I33" i="5"/>
  <c r="I28" i="5"/>
  <c r="F28" i="5"/>
  <c r="E28" i="5"/>
  <c r="I25" i="5"/>
  <c r="I24" i="5"/>
  <c r="I23" i="5"/>
  <c r="I22" i="5"/>
  <c r="H21" i="5"/>
  <c r="G21" i="5"/>
  <c r="F21" i="5"/>
  <c r="E21" i="5"/>
  <c r="I20" i="5"/>
  <c r="I19" i="5"/>
  <c r="H17" i="5"/>
  <c r="G17" i="5"/>
  <c r="F17" i="5"/>
  <c r="E17" i="5"/>
  <c r="E88" i="5" s="1"/>
  <c r="E107" i="5" s="1"/>
  <c r="I16" i="5"/>
  <c r="I105" i="5" s="1"/>
  <c r="I15" i="5"/>
  <c r="H14" i="5"/>
  <c r="G14" i="5"/>
  <c r="F14" i="5"/>
  <c r="E14" i="5"/>
  <c r="I13" i="5"/>
  <c r="I12" i="5"/>
  <c r="I11" i="5"/>
  <c r="I10" i="5"/>
  <c r="I17" i="5" l="1"/>
  <c r="G106" i="5"/>
  <c r="H106" i="5"/>
  <c r="I101" i="5"/>
  <c r="I21" i="5"/>
  <c r="F103" i="5"/>
  <c r="I104" i="5"/>
  <c r="F89" i="5"/>
  <c r="F108" i="5" s="1"/>
  <c r="G103" i="5"/>
  <c r="I89" i="6"/>
  <c r="I108" i="6" s="1"/>
  <c r="I88" i="6"/>
  <c r="I107" i="6" s="1"/>
  <c r="E89" i="5"/>
  <c r="E108" i="5" s="1"/>
  <c r="I90" i="5"/>
  <c r="E91" i="5" s="1"/>
  <c r="E103" i="5"/>
  <c r="I76" i="5"/>
  <c r="F88" i="5"/>
  <c r="F107" i="5" s="1"/>
  <c r="I14" i="5"/>
  <c r="H103" i="5"/>
  <c r="H88" i="5"/>
  <c r="H107" i="5" s="1"/>
  <c r="I71" i="5"/>
  <c r="I106" i="5"/>
  <c r="E109" i="5" s="1"/>
  <c r="I102" i="5"/>
  <c r="G88" i="5"/>
  <c r="G107" i="5" s="1"/>
  <c r="I88" i="5" l="1"/>
  <c r="I107" i="5" s="1"/>
  <c r="I103" i="5"/>
  <c r="I89" i="5"/>
  <c r="I108" i="5" s="1"/>
  <c r="H132" i="4"/>
  <c r="H131" i="4"/>
  <c r="I124" i="4"/>
  <c r="I126" i="4" s="1"/>
  <c r="F124" i="4"/>
  <c r="F126" i="4" s="1"/>
  <c r="E124" i="4"/>
  <c r="E126" i="4" s="1"/>
  <c r="A120" i="4"/>
  <c r="A119" i="4"/>
  <c r="I118" i="4"/>
  <c r="A116" i="4"/>
  <c r="H105" i="4"/>
  <c r="G105" i="4"/>
  <c r="F105" i="4"/>
  <c r="E105" i="4"/>
  <c r="H104" i="4"/>
  <c r="G104" i="4"/>
  <c r="F104" i="4"/>
  <c r="E104" i="4"/>
  <c r="H102" i="4"/>
  <c r="G102" i="4"/>
  <c r="F102" i="4"/>
  <c r="E102" i="4"/>
  <c r="H101" i="4"/>
  <c r="G101" i="4"/>
  <c r="F101" i="4"/>
  <c r="E101" i="4"/>
  <c r="I97" i="4"/>
  <c r="I96" i="4"/>
  <c r="I95" i="4"/>
  <c r="I86" i="4"/>
  <c r="F86" i="4"/>
  <c r="E86" i="4"/>
  <c r="I81" i="4"/>
  <c r="F81" i="4"/>
  <c r="E81" i="4"/>
  <c r="H76" i="4"/>
  <c r="G76" i="4"/>
  <c r="F76" i="4"/>
  <c r="E76" i="4"/>
  <c r="I75" i="4"/>
  <c r="I74" i="4"/>
  <c r="I73" i="4"/>
  <c r="I72" i="4"/>
  <c r="H71" i="4"/>
  <c r="G71" i="4"/>
  <c r="F71" i="4"/>
  <c r="E71" i="4"/>
  <c r="I70" i="4"/>
  <c r="I69" i="4"/>
  <c r="I68" i="4"/>
  <c r="I67" i="4"/>
  <c r="I66" i="4"/>
  <c r="I65" i="4"/>
  <c r="I64" i="4"/>
  <c r="F64" i="4"/>
  <c r="E64" i="4"/>
  <c r="A59" i="4"/>
  <c r="A58" i="4"/>
  <c r="I57" i="4"/>
  <c r="A55" i="4"/>
  <c r="I52" i="4"/>
  <c r="I47" i="4"/>
  <c r="I42" i="4"/>
  <c r="I40" i="4"/>
  <c r="I39" i="4"/>
  <c r="H37" i="4"/>
  <c r="G37" i="4"/>
  <c r="I37" i="4" s="1"/>
  <c r="F37" i="4"/>
  <c r="E37" i="4"/>
  <c r="I36" i="4"/>
  <c r="I35" i="4"/>
  <c r="I34" i="4"/>
  <c r="I33" i="4"/>
  <c r="I28" i="4"/>
  <c r="F28" i="4"/>
  <c r="E28" i="4"/>
  <c r="I25" i="4"/>
  <c r="I24" i="4"/>
  <c r="I23" i="4"/>
  <c r="I22" i="4"/>
  <c r="H21" i="4"/>
  <c r="G21" i="4"/>
  <c r="F21" i="4"/>
  <c r="E21" i="4"/>
  <c r="I20" i="4"/>
  <c r="I19" i="4"/>
  <c r="H17" i="4"/>
  <c r="G17" i="4"/>
  <c r="F17" i="4"/>
  <c r="E17" i="4"/>
  <c r="I16" i="4"/>
  <c r="I105" i="4" s="1"/>
  <c r="I15" i="4"/>
  <c r="H14" i="4"/>
  <c r="G14" i="4"/>
  <c r="I14" i="4" s="1"/>
  <c r="F14" i="4"/>
  <c r="E14" i="4"/>
  <c r="I13" i="4"/>
  <c r="I12" i="4"/>
  <c r="I11" i="4"/>
  <c r="I102" i="4" s="1"/>
  <c r="I10" i="4"/>
  <c r="I17" i="4" l="1"/>
  <c r="F103" i="4"/>
  <c r="E88" i="4"/>
  <c r="E107" i="4" s="1"/>
  <c r="F106" i="4"/>
  <c r="H106" i="4"/>
  <c r="G103" i="4"/>
  <c r="I101" i="4"/>
  <c r="I103" i="4" s="1"/>
  <c r="E106" i="4"/>
  <c r="E103" i="4"/>
  <c r="G106" i="4"/>
  <c r="H103" i="4"/>
  <c r="I76" i="4"/>
  <c r="F88" i="4"/>
  <c r="F107" i="4" s="1"/>
  <c r="H88" i="4"/>
  <c r="H107" i="4" s="1"/>
  <c r="I21" i="4"/>
  <c r="E89" i="4"/>
  <c r="E108" i="4" s="1"/>
  <c r="I71" i="4"/>
  <c r="I104" i="4"/>
  <c r="I106" i="4" s="1"/>
  <c r="E109" i="4" s="1"/>
  <c r="F89" i="4"/>
  <c r="F108" i="4" s="1"/>
  <c r="I90" i="4"/>
  <c r="E91" i="4" s="1"/>
  <c r="G88" i="4"/>
  <c r="G107" i="4" s="1"/>
  <c r="H132" i="3"/>
  <c r="H131" i="3"/>
  <c r="I124" i="3"/>
  <c r="I126" i="3" s="1"/>
  <c r="F124" i="3"/>
  <c r="F126" i="3" s="1"/>
  <c r="E124" i="3"/>
  <c r="E126" i="3" s="1"/>
  <c r="A120" i="3"/>
  <c r="A119" i="3"/>
  <c r="I118" i="3"/>
  <c r="A116" i="3"/>
  <c r="H105" i="3"/>
  <c r="G105" i="3"/>
  <c r="F105" i="3"/>
  <c r="E105" i="3"/>
  <c r="H104" i="3"/>
  <c r="G104" i="3"/>
  <c r="G106" i="3" s="1"/>
  <c r="F104" i="3"/>
  <c r="E104" i="3"/>
  <c r="H102" i="3"/>
  <c r="G102" i="3"/>
  <c r="F102" i="3"/>
  <c r="E102" i="3"/>
  <c r="H101" i="3"/>
  <c r="G101" i="3"/>
  <c r="G103" i="3" s="1"/>
  <c r="F101" i="3"/>
  <c r="F103" i="3" s="1"/>
  <c r="E101" i="3"/>
  <c r="E103" i="3" s="1"/>
  <c r="I97" i="3"/>
  <c r="I96" i="3"/>
  <c r="I95" i="3"/>
  <c r="I86" i="3"/>
  <c r="F86" i="3"/>
  <c r="E86" i="3"/>
  <c r="I81" i="3"/>
  <c r="F81" i="3"/>
  <c r="E81" i="3"/>
  <c r="H76" i="3"/>
  <c r="G76" i="3"/>
  <c r="I76" i="3" s="1"/>
  <c r="F76" i="3"/>
  <c r="E76" i="3"/>
  <c r="I75" i="3"/>
  <c r="I74" i="3"/>
  <c r="I73" i="3"/>
  <c r="I72" i="3"/>
  <c r="H71" i="3"/>
  <c r="G71" i="3"/>
  <c r="F71" i="3"/>
  <c r="E71" i="3"/>
  <c r="I70" i="3"/>
  <c r="I69" i="3"/>
  <c r="I68" i="3"/>
  <c r="I67" i="3"/>
  <c r="I66" i="3"/>
  <c r="I65" i="3"/>
  <c r="I64" i="3"/>
  <c r="F64" i="3"/>
  <c r="E64" i="3"/>
  <c r="A59" i="3"/>
  <c r="A58" i="3"/>
  <c r="I57" i="3"/>
  <c r="A55" i="3"/>
  <c r="I52" i="3"/>
  <c r="I47" i="3"/>
  <c r="I42" i="3"/>
  <c r="I40" i="3"/>
  <c r="I39" i="3"/>
  <c r="H37" i="3"/>
  <c r="G37" i="3"/>
  <c r="F37" i="3"/>
  <c r="E37" i="3"/>
  <c r="I36" i="3"/>
  <c r="I35" i="3"/>
  <c r="I34" i="3"/>
  <c r="I33" i="3"/>
  <c r="I28" i="3"/>
  <c r="F28" i="3"/>
  <c r="E28" i="3"/>
  <c r="I25" i="3"/>
  <c r="I24" i="3"/>
  <c r="I23" i="3"/>
  <c r="I22" i="3"/>
  <c r="H21" i="3"/>
  <c r="G21" i="3"/>
  <c r="I21" i="3" s="1"/>
  <c r="F21" i="3"/>
  <c r="E21" i="3"/>
  <c r="I20" i="3"/>
  <c r="I19" i="3"/>
  <c r="H17" i="3"/>
  <c r="G17" i="3"/>
  <c r="I17" i="3" s="1"/>
  <c r="F17" i="3"/>
  <c r="E17" i="3"/>
  <c r="I16" i="3"/>
  <c r="I105" i="3" s="1"/>
  <c r="I15" i="3"/>
  <c r="H14" i="3"/>
  <c r="G14" i="3"/>
  <c r="F14" i="3"/>
  <c r="E14" i="3"/>
  <c r="I13" i="3"/>
  <c r="I12" i="3"/>
  <c r="I11" i="3"/>
  <c r="I10" i="3"/>
  <c r="I89" i="4" l="1"/>
  <c r="I108" i="4" s="1"/>
  <c r="E106" i="3"/>
  <c r="F106" i="3"/>
  <c r="I101" i="3"/>
  <c r="E88" i="3"/>
  <c r="E107" i="3" s="1"/>
  <c r="E89" i="3"/>
  <c r="E108" i="3" s="1"/>
  <c r="F89" i="3"/>
  <c r="F108" i="3" s="1"/>
  <c r="H103" i="3"/>
  <c r="I71" i="3"/>
  <c r="I104" i="3"/>
  <c r="I106" i="3" s="1"/>
  <c r="E109" i="3" s="1"/>
  <c r="I88" i="4"/>
  <c r="I107" i="4" s="1"/>
  <c r="I37" i="3"/>
  <c r="G88" i="3"/>
  <c r="G107" i="3" s="1"/>
  <c r="H88" i="3"/>
  <c r="H107" i="3" s="1"/>
  <c r="H106" i="3"/>
  <c r="I90" i="3"/>
  <c r="E91" i="3" s="1"/>
  <c r="I14" i="3"/>
  <c r="I102" i="3"/>
  <c r="I103" i="3" s="1"/>
  <c r="F88" i="3"/>
  <c r="F107" i="3" s="1"/>
  <c r="I89" i="3" l="1"/>
  <c r="I108" i="3" s="1"/>
  <c r="I88" i="3"/>
  <c r="I107" i="3" s="1"/>
  <c r="H133" i="2"/>
  <c r="H132" i="2"/>
  <c r="H131" i="2"/>
  <c r="I124" i="2"/>
  <c r="I126" i="2" s="1"/>
  <c r="F124" i="2"/>
  <c r="F126" i="2" s="1"/>
  <c r="E124" i="2"/>
  <c r="E126" i="2" s="1"/>
  <c r="A120" i="2"/>
  <c r="A119" i="2"/>
  <c r="I118" i="2"/>
  <c r="A116" i="2"/>
  <c r="H105" i="2"/>
  <c r="G105" i="2"/>
  <c r="F105" i="2"/>
  <c r="E105" i="2"/>
  <c r="H104" i="2"/>
  <c r="G104" i="2"/>
  <c r="G106" i="2" s="1"/>
  <c r="F104" i="2"/>
  <c r="F106" i="2" s="1"/>
  <c r="E104" i="2"/>
  <c r="E106" i="2" s="1"/>
  <c r="H102" i="2"/>
  <c r="G102" i="2"/>
  <c r="G103" i="2" s="1"/>
  <c r="F102" i="2"/>
  <c r="E102" i="2"/>
  <c r="H101" i="2"/>
  <c r="G101" i="2"/>
  <c r="F101" i="2"/>
  <c r="E101" i="2"/>
  <c r="I97" i="2"/>
  <c r="I96" i="2"/>
  <c r="I95" i="2"/>
  <c r="I86" i="2"/>
  <c r="F86" i="2"/>
  <c r="E86" i="2"/>
  <c r="I81" i="2"/>
  <c r="F81" i="2"/>
  <c r="E81" i="2"/>
  <c r="H76" i="2"/>
  <c r="G76" i="2"/>
  <c r="F76" i="2"/>
  <c r="E76" i="2"/>
  <c r="I75" i="2"/>
  <c r="I74" i="2"/>
  <c r="I73" i="2"/>
  <c r="I72" i="2"/>
  <c r="H71" i="2"/>
  <c r="G71" i="2"/>
  <c r="I71" i="2" s="1"/>
  <c r="F71" i="2"/>
  <c r="E71" i="2"/>
  <c r="I70" i="2"/>
  <c r="I69" i="2"/>
  <c r="I68" i="2"/>
  <c r="I67" i="2"/>
  <c r="I66" i="2"/>
  <c r="I65" i="2"/>
  <c r="I64" i="2"/>
  <c r="F64" i="2"/>
  <c r="E64" i="2"/>
  <c r="A59" i="2"/>
  <c r="A58" i="2"/>
  <c r="I57" i="2"/>
  <c r="A55" i="2"/>
  <c r="I52" i="2"/>
  <c r="I47" i="2"/>
  <c r="I42" i="2"/>
  <c r="I40" i="2"/>
  <c r="I39" i="2"/>
  <c r="H37" i="2"/>
  <c r="G37" i="2"/>
  <c r="I37" i="2" s="1"/>
  <c r="F37" i="2"/>
  <c r="E37" i="2"/>
  <c r="I36" i="2"/>
  <c r="I35" i="2"/>
  <c r="I34" i="2"/>
  <c r="I33" i="2"/>
  <c r="I28" i="2"/>
  <c r="F28" i="2"/>
  <c r="E28" i="2"/>
  <c r="I25" i="2"/>
  <c r="I24" i="2"/>
  <c r="I23" i="2"/>
  <c r="I22" i="2"/>
  <c r="H21" i="2"/>
  <c r="G21" i="2"/>
  <c r="F21" i="2"/>
  <c r="E21" i="2"/>
  <c r="I20" i="2"/>
  <c r="I19" i="2"/>
  <c r="H17" i="2"/>
  <c r="G17" i="2"/>
  <c r="I17" i="2" s="1"/>
  <c r="F17" i="2"/>
  <c r="F88" i="2" s="1"/>
  <c r="F107" i="2" s="1"/>
  <c r="E17" i="2"/>
  <c r="I16" i="2"/>
  <c r="I105" i="2" s="1"/>
  <c r="I15" i="2"/>
  <c r="H14" i="2"/>
  <c r="G14" i="2"/>
  <c r="I14" i="2" s="1"/>
  <c r="F14" i="2"/>
  <c r="E14" i="2"/>
  <c r="I13" i="2"/>
  <c r="I12" i="2"/>
  <c r="I11" i="2"/>
  <c r="I10" i="2"/>
  <c r="H132" i="1"/>
  <c r="H131" i="1"/>
  <c r="I124" i="1"/>
  <c r="I126" i="1" s="1"/>
  <c r="F124" i="1"/>
  <c r="F126" i="1" s="1"/>
  <c r="E124" i="1"/>
  <c r="E126" i="1" s="1"/>
  <c r="A120" i="1"/>
  <c r="A119" i="1"/>
  <c r="I118" i="1"/>
  <c r="A116" i="1"/>
  <c r="H105" i="1"/>
  <c r="G105" i="1"/>
  <c r="F105" i="1"/>
  <c r="E105" i="1"/>
  <c r="H104" i="1"/>
  <c r="G104" i="1"/>
  <c r="F104" i="1"/>
  <c r="E104" i="1"/>
  <c r="H102" i="1"/>
  <c r="G102" i="1"/>
  <c r="F102" i="1"/>
  <c r="E102" i="1"/>
  <c r="H101" i="1"/>
  <c r="G101" i="1"/>
  <c r="F101" i="1"/>
  <c r="E101" i="1"/>
  <c r="I97" i="1"/>
  <c r="I96" i="1"/>
  <c r="I95" i="1"/>
  <c r="I86" i="1"/>
  <c r="F86" i="1"/>
  <c r="E86" i="1"/>
  <c r="I81" i="1"/>
  <c r="F81" i="1"/>
  <c r="E81" i="1"/>
  <c r="H76" i="1"/>
  <c r="G76" i="1"/>
  <c r="F76" i="1"/>
  <c r="E76" i="1"/>
  <c r="I75" i="1"/>
  <c r="I74" i="1"/>
  <c r="I73" i="1"/>
  <c r="I72" i="1"/>
  <c r="H71" i="1"/>
  <c r="G71" i="1"/>
  <c r="F71" i="1"/>
  <c r="E71" i="1"/>
  <c r="I70" i="1"/>
  <c r="I69" i="1"/>
  <c r="I68" i="1"/>
  <c r="I67" i="1"/>
  <c r="I66" i="1"/>
  <c r="I65" i="1"/>
  <c r="I64" i="1"/>
  <c r="F64" i="1"/>
  <c r="E64" i="1"/>
  <c r="A59" i="1"/>
  <c r="A58" i="1"/>
  <c r="I57" i="1"/>
  <c r="A55" i="1"/>
  <c r="I52" i="1"/>
  <c r="I47" i="1"/>
  <c r="I42" i="1"/>
  <c r="I40" i="1"/>
  <c r="I39" i="1"/>
  <c r="H37" i="1"/>
  <c r="G37" i="1"/>
  <c r="F37" i="1"/>
  <c r="E37" i="1"/>
  <c r="I36" i="1"/>
  <c r="I35" i="1"/>
  <c r="I34" i="1"/>
  <c r="I33" i="1"/>
  <c r="I28" i="1"/>
  <c r="F28" i="1"/>
  <c r="E28" i="1"/>
  <c r="I25" i="1"/>
  <c r="I24" i="1"/>
  <c r="I23" i="1"/>
  <c r="I22" i="1"/>
  <c r="H21" i="1"/>
  <c r="G21" i="1"/>
  <c r="F21" i="1"/>
  <c r="E21" i="1"/>
  <c r="I20" i="1"/>
  <c r="I19" i="1"/>
  <c r="H17" i="1"/>
  <c r="G17" i="1"/>
  <c r="F17" i="1"/>
  <c r="E17" i="1"/>
  <c r="I16" i="1"/>
  <c r="I105" i="1" s="1"/>
  <c r="I15" i="1"/>
  <c r="H14" i="1"/>
  <c r="G14" i="1"/>
  <c r="F14" i="1"/>
  <c r="E14" i="1"/>
  <c r="I13" i="1"/>
  <c r="I12" i="1"/>
  <c r="I11" i="1"/>
  <c r="I102" i="1" s="1"/>
  <c r="I10" i="1"/>
  <c r="H106" i="2" l="1"/>
  <c r="I101" i="2"/>
  <c r="E103" i="2"/>
  <c r="I21" i="1"/>
  <c r="I76" i="2"/>
  <c r="I90" i="2"/>
  <c r="E91" i="2" s="1"/>
  <c r="E88" i="2"/>
  <c r="E107" i="2" s="1"/>
  <c r="F103" i="2"/>
  <c r="H103" i="2"/>
  <c r="H88" i="2"/>
  <c r="H107" i="2" s="1"/>
  <c r="I21" i="2"/>
  <c r="I88" i="2" s="1"/>
  <c r="I107" i="2" s="1"/>
  <c r="E89" i="2"/>
  <c r="E108" i="2" s="1"/>
  <c r="I104" i="2"/>
  <c r="I106" i="2" s="1"/>
  <c r="E109" i="2" s="1"/>
  <c r="F89" i="2"/>
  <c r="F108" i="2" s="1"/>
  <c r="I102" i="2"/>
  <c r="G88" i="2"/>
  <c r="G107" i="2" s="1"/>
  <c r="E103" i="1"/>
  <c r="I17" i="1"/>
  <c r="E106" i="1"/>
  <c r="H103" i="1"/>
  <c r="I14" i="1"/>
  <c r="I71" i="1"/>
  <c r="I76" i="1"/>
  <c r="H106" i="1"/>
  <c r="E89" i="1"/>
  <c r="E108" i="1" s="1"/>
  <c r="F89" i="1"/>
  <c r="F108" i="1" s="1"/>
  <c r="G103" i="1"/>
  <c r="I37" i="1"/>
  <c r="H88" i="1"/>
  <c r="H107" i="1" s="1"/>
  <c r="I101" i="1"/>
  <c r="I103" i="1" s="1"/>
  <c r="I104" i="1"/>
  <c r="I106" i="1" s="1"/>
  <c r="E109" i="1" s="1"/>
  <c r="I90" i="1"/>
  <c r="E91" i="1" s="1"/>
  <c r="F103" i="1"/>
  <c r="F106" i="1"/>
  <c r="E88" i="1"/>
  <c r="E107" i="1" s="1"/>
  <c r="G106" i="1"/>
  <c r="F88" i="1"/>
  <c r="F107" i="1" s="1"/>
  <c r="G88" i="1"/>
  <c r="G107" i="1" s="1"/>
  <c r="I103" i="2" l="1"/>
  <c r="I89" i="2"/>
  <c r="I108" i="2" s="1"/>
  <c r="I88" i="1"/>
  <c r="I107" i="1" s="1"/>
  <c r="I89" i="1"/>
  <c r="I108" i="1" s="1"/>
</calcChain>
</file>

<file path=xl/sharedStrings.xml><?xml version="1.0" encoding="utf-8"?>
<sst xmlns="http://schemas.openxmlformats.org/spreadsheetml/2006/main" count="2286" uniqueCount="106">
  <si>
    <t>検査関係業務量報告</t>
    <phoneticPr fontId="3"/>
  </si>
  <si>
    <t/>
  </si>
  <si>
    <t>令和 7年 4月</t>
    <phoneticPr fontId="3"/>
  </si>
  <si>
    <t>全国計</t>
    <phoneticPr fontId="3"/>
  </si>
  <si>
    <t>１．業務量統計</t>
    <rPh sb="2" eb="4">
      <t>ギョウム</t>
    </rPh>
    <rPh sb="4" eb="5">
      <t>リョウ</t>
    </rPh>
    <rPh sb="5" eb="7">
      <t>トウケイ</t>
    </rPh>
    <phoneticPr fontId="3"/>
  </si>
  <si>
    <t>（１／３）</t>
    <phoneticPr fontId="3"/>
  </si>
  <si>
    <t>★　業務量統計（窓口申請）</t>
    <rPh sb="2" eb="5">
      <t>ギョウムリョウ</t>
    </rPh>
    <rPh sb="8" eb="10">
      <t>マドグチ</t>
    </rPh>
    <rPh sb="10" eb="12">
      <t>シンセイ</t>
    </rPh>
    <phoneticPr fontId="3"/>
  </si>
  <si>
    <t>項　　　目</t>
    <phoneticPr fontId="3"/>
  </si>
  <si>
    <t>[本所]</t>
    <rPh sb="1" eb="3">
      <t>ホンジョ</t>
    </rPh>
    <phoneticPr fontId="3"/>
  </si>
  <si>
    <t>[出張計]</t>
    <rPh sb="1" eb="3">
      <t>シュッチョウ</t>
    </rPh>
    <rPh sb="3" eb="4">
      <t>ケイ</t>
    </rPh>
    <phoneticPr fontId="3"/>
  </si>
  <si>
    <t>有料件数</t>
  </si>
  <si>
    <t>無料件数</t>
  </si>
  <si>
    <t>件 数</t>
    <phoneticPr fontId="3"/>
  </si>
  <si>
    <t>新規検査</t>
    <rPh sb="0" eb="2">
      <t>シンキ</t>
    </rPh>
    <rPh sb="2" eb="4">
      <t>ケンサ</t>
    </rPh>
    <phoneticPr fontId="3"/>
  </si>
  <si>
    <t>新車新規</t>
  </si>
  <si>
    <t>型式指定</t>
  </si>
  <si>
    <t>持込</t>
    <phoneticPr fontId="3"/>
  </si>
  <si>
    <t>中古新規</t>
  </si>
  <si>
    <t>指定整備</t>
  </si>
  <si>
    <t>持込</t>
  </si>
  <si>
    <t>計</t>
    <rPh sb="0" eb="1">
      <t>ケイ</t>
    </rPh>
    <phoneticPr fontId="3"/>
  </si>
  <si>
    <t>継続検査</t>
    <phoneticPr fontId="3"/>
  </si>
  <si>
    <t>計</t>
  </si>
  <si>
    <t>臨時検査</t>
    <rPh sb="0" eb="2">
      <t>リンジ</t>
    </rPh>
    <rPh sb="2" eb="4">
      <t>ケンサ</t>
    </rPh>
    <phoneticPr fontId="3"/>
  </si>
  <si>
    <t>－</t>
  </si>
  <si>
    <t>予備検査</t>
  </si>
  <si>
    <t>構造変更</t>
  </si>
  <si>
    <t>［転入］</t>
    <phoneticPr fontId="3"/>
  </si>
  <si>
    <t>[管轄内転入]</t>
    <rPh sb="1" eb="3">
      <t>カンカツ</t>
    </rPh>
    <rPh sb="3" eb="4">
      <t>ナイ</t>
    </rPh>
    <rPh sb="4" eb="6">
      <t>テンニュウ</t>
    </rPh>
    <phoneticPr fontId="3"/>
  </si>
  <si>
    <t>［番号変更］</t>
    <rPh sb="1" eb="3">
      <t>バンゴウ</t>
    </rPh>
    <rPh sb="3" eb="5">
      <t>ヘンコウ</t>
    </rPh>
    <phoneticPr fontId="3"/>
  </si>
  <si>
    <t>予備検書換</t>
    <rPh sb="0" eb="5">
      <t>ヨビケンカキカエ</t>
    </rPh>
    <phoneticPr fontId="3"/>
  </si>
  <si>
    <t>新車</t>
    <rPh sb="0" eb="2">
      <t>シンシャ</t>
    </rPh>
    <phoneticPr fontId="3"/>
  </si>
  <si>
    <t>中古</t>
    <rPh sb="0" eb="2">
      <t>チュウコ</t>
    </rPh>
    <phoneticPr fontId="3"/>
  </si>
  <si>
    <t>記録変更</t>
    <rPh sb="0" eb="2">
      <t>キロク</t>
    </rPh>
    <rPh sb="2" eb="4">
      <t>ヘンコウ</t>
    </rPh>
    <phoneticPr fontId="3"/>
  </si>
  <si>
    <t>－</t>
    <phoneticPr fontId="3"/>
  </si>
  <si>
    <t>再交付</t>
    <phoneticPr fontId="3"/>
  </si>
  <si>
    <t>検査証</t>
    <phoneticPr fontId="3"/>
  </si>
  <si>
    <t>検査標章</t>
    <phoneticPr fontId="3"/>
  </si>
  <si>
    <t>予備検査証</t>
    <phoneticPr fontId="3"/>
  </si>
  <si>
    <t>限定検査証</t>
    <phoneticPr fontId="3"/>
  </si>
  <si>
    <t>所有者変更記録</t>
    <rPh sb="0" eb="3">
      <t>ショユウシャ</t>
    </rPh>
    <rPh sb="3" eb="5">
      <t>ヘンコウ</t>
    </rPh>
    <rPh sb="5" eb="7">
      <t>キロク</t>
    </rPh>
    <phoneticPr fontId="3"/>
  </si>
  <si>
    <t>検査記録事項証明（現在証明）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ゲンザイ</t>
    </rPh>
    <rPh sb="11" eb="13">
      <t>ショウメイ</t>
    </rPh>
    <phoneticPr fontId="3"/>
  </si>
  <si>
    <t>検査記録事項証明（詳細証明）</t>
    <rPh sb="0" eb="2">
      <t>ケンサ</t>
    </rPh>
    <rPh sb="2" eb="4">
      <t>キロク</t>
    </rPh>
    <rPh sb="4" eb="6">
      <t>ジコウ</t>
    </rPh>
    <rPh sb="6" eb="8">
      <t>ショウメイ</t>
    </rPh>
    <rPh sb="9" eb="11">
      <t>ショウサイ</t>
    </rPh>
    <rPh sb="11" eb="13">
      <t>ショウメイ</t>
    </rPh>
    <phoneticPr fontId="3"/>
  </si>
  <si>
    <t xml:space="preserve">検査証
返納届                                                                                                                                                                                                 </t>
    <rPh sb="0" eb="2">
      <t>ケンサ</t>
    </rPh>
    <rPh sb="2" eb="3">
      <t>ショウ</t>
    </rPh>
    <rPh sb="4" eb="6">
      <t>ヘンノウ</t>
    </rPh>
    <rPh sb="6" eb="7">
      <t>トド</t>
    </rPh>
    <phoneticPr fontId="3"/>
  </si>
  <si>
    <t>返納証明書交付</t>
    <rPh sb="0" eb="2">
      <t>ヘンノウ</t>
    </rPh>
    <rPh sb="2" eb="5">
      <t>ショウメイショ</t>
    </rPh>
    <rPh sb="5" eb="7">
      <t>コウフ</t>
    </rPh>
    <phoneticPr fontId="3"/>
  </si>
  <si>
    <t>解体届</t>
    <rPh sb="0" eb="2">
      <t>カイタイ</t>
    </rPh>
    <rPh sb="2" eb="3">
      <t>トド</t>
    </rPh>
    <phoneticPr fontId="3"/>
  </si>
  <si>
    <t>重量税還付</t>
    <rPh sb="0" eb="3">
      <t>ジュウリョウゼイ</t>
    </rPh>
    <rPh sb="3" eb="5">
      <t>カンプ</t>
    </rPh>
    <phoneticPr fontId="3"/>
  </si>
  <si>
    <t>滅失届</t>
    <rPh sb="0" eb="2">
      <t>メッシツ</t>
    </rPh>
    <rPh sb="2" eb="3">
      <t>トド</t>
    </rPh>
    <phoneticPr fontId="3"/>
  </si>
  <si>
    <t>用途廃止届</t>
    <rPh sb="0" eb="2">
      <t>ヨウト</t>
    </rPh>
    <rPh sb="2" eb="4">
      <t>ハイシ</t>
    </rPh>
    <rPh sb="4" eb="5">
      <t>トド</t>
    </rPh>
    <phoneticPr fontId="3"/>
  </si>
  <si>
    <r>
      <t>輸出届</t>
    </r>
    <r>
      <rPr>
        <sz val="10"/>
        <rFont val="ＭＳ ゴシック"/>
        <family val="3"/>
        <charset val="128"/>
      </rPr>
      <t>（輸出予定届出証明書交付）</t>
    </r>
    <rPh sb="0" eb="2">
      <t>ユシュツ</t>
    </rPh>
    <rPh sb="2" eb="3">
      <t>トド</t>
    </rPh>
    <rPh sb="4" eb="6">
      <t>ユシュツ</t>
    </rPh>
    <rPh sb="6" eb="8">
      <t>ヨテイ</t>
    </rPh>
    <rPh sb="8" eb="10">
      <t>トドケデ</t>
    </rPh>
    <rPh sb="10" eb="13">
      <t>ショウメイショ</t>
    </rPh>
    <rPh sb="13" eb="15">
      <t>コウフ</t>
    </rPh>
    <phoneticPr fontId="3"/>
  </si>
  <si>
    <t>一時使用中止</t>
    <rPh sb="0" eb="2">
      <t>イチジ</t>
    </rPh>
    <rPh sb="2" eb="4">
      <t>シヨウ</t>
    </rPh>
    <rPh sb="4" eb="6">
      <t>チュウシ</t>
    </rPh>
    <phoneticPr fontId="3"/>
  </si>
  <si>
    <t>滅失届</t>
  </si>
  <si>
    <t>用途廃止届</t>
  </si>
  <si>
    <t>輸出予定届出証明書返納</t>
    <rPh sb="0" eb="2">
      <t>ユシュツ</t>
    </rPh>
    <rPh sb="2" eb="4">
      <t>ヨテイ</t>
    </rPh>
    <rPh sb="4" eb="5">
      <t>トドケ</t>
    </rPh>
    <rPh sb="5" eb="6">
      <t>デ</t>
    </rPh>
    <rPh sb="6" eb="8">
      <t>ショウメイ</t>
    </rPh>
    <rPh sb="8" eb="9">
      <t>ショ</t>
    </rPh>
    <rPh sb="9" eb="11">
      <t>ヘンノウ</t>
    </rPh>
    <phoneticPr fontId="3"/>
  </si>
  <si>
    <t>再輸入見込届出</t>
    <rPh sb="0" eb="1">
      <t>サイ</t>
    </rPh>
    <rPh sb="1" eb="3">
      <t>ユニュウ</t>
    </rPh>
    <rPh sb="3" eb="5">
      <t>ミコ</t>
    </rPh>
    <rPh sb="5" eb="6">
      <t>トド</t>
    </rPh>
    <rPh sb="6" eb="7">
      <t>デ</t>
    </rPh>
    <phoneticPr fontId="3"/>
  </si>
  <si>
    <t>（２／３）</t>
    <phoneticPr fontId="3"/>
  </si>
  <si>
    <t>[限定
検査証
交付]</t>
    <rPh sb="8" eb="10">
      <t>コウフ</t>
    </rPh>
    <phoneticPr fontId="3"/>
  </si>
  <si>
    <t>[新規検査]</t>
    <rPh sb="1" eb="3">
      <t>シンキ</t>
    </rPh>
    <rPh sb="3" eb="5">
      <t>ケンサ</t>
    </rPh>
    <phoneticPr fontId="3"/>
  </si>
  <si>
    <t>[継続検査]</t>
    <rPh sb="1" eb="3">
      <t>ケイゾク</t>
    </rPh>
    <rPh sb="3" eb="5">
      <t>ケンサ</t>
    </rPh>
    <phoneticPr fontId="3"/>
  </si>
  <si>
    <t>[予備検査]</t>
    <rPh sb="1" eb="3">
      <t>ヨビ</t>
    </rPh>
    <rPh sb="3" eb="5">
      <t>ケンサ</t>
    </rPh>
    <phoneticPr fontId="3"/>
  </si>
  <si>
    <t>[限定
検査証
提示]</t>
    <phoneticPr fontId="3"/>
  </si>
  <si>
    <t>[新規検査]</t>
    <phoneticPr fontId="3"/>
  </si>
  <si>
    <t>指定整備</t>
    <phoneticPr fontId="3"/>
  </si>
  <si>
    <t>[継続検査]</t>
    <phoneticPr fontId="3"/>
  </si>
  <si>
    <t>[予備検査]</t>
    <phoneticPr fontId="3"/>
  </si>
  <si>
    <t>再申請
件数</t>
    <phoneticPr fontId="3"/>
  </si>
  <si>
    <t>新規検査</t>
    <phoneticPr fontId="3"/>
  </si>
  <si>
    <t>予備検査</t>
    <rPh sb="0" eb="2">
      <t>ヨビ</t>
    </rPh>
    <rPh sb="2" eb="4">
      <t>ケンサ</t>
    </rPh>
    <phoneticPr fontId="3"/>
  </si>
  <si>
    <t>構造変更</t>
    <rPh sb="0" eb="2">
      <t>コウゾウ</t>
    </rPh>
    <rPh sb="2" eb="4">
      <t>ヘンコウ</t>
    </rPh>
    <phoneticPr fontId="3"/>
  </si>
  <si>
    <t>再検査(不合格)
件数</t>
    <rPh sb="4" eb="7">
      <t>フゴウカク</t>
    </rPh>
    <phoneticPr fontId="3"/>
  </si>
  <si>
    <t>予備検査</t>
    <phoneticPr fontId="3"/>
  </si>
  <si>
    <t>媒体
申請
件数</t>
    <rPh sb="0" eb="2">
      <t>バイタイ</t>
    </rPh>
    <rPh sb="3" eb="5">
      <t>シンセイ</t>
    </rPh>
    <rPh sb="6" eb="8">
      <t>ケンスウ</t>
    </rPh>
    <phoneticPr fontId="3"/>
  </si>
  <si>
    <t>電子証明書</t>
    <rPh sb="0" eb="2">
      <t>デンシ</t>
    </rPh>
    <rPh sb="2" eb="5">
      <t>ショウメイショ</t>
    </rPh>
    <phoneticPr fontId="3"/>
  </si>
  <si>
    <t>記録変更</t>
    <phoneticPr fontId="3"/>
  </si>
  <si>
    <t>検査証返納</t>
    <rPh sb="0" eb="2">
      <t>ケンサ</t>
    </rPh>
    <rPh sb="2" eb="3">
      <t>ショウ</t>
    </rPh>
    <rPh sb="3" eb="5">
      <t>ヘンノウ</t>
    </rPh>
    <phoneticPr fontId="3"/>
  </si>
  <si>
    <t>車両番号標板交付件数</t>
    <rPh sb="0" eb="2">
      <t>シャリョウ</t>
    </rPh>
    <rPh sb="2" eb="4">
      <t>バンゴウ</t>
    </rPh>
    <rPh sb="4" eb="5">
      <t>ヒョウ</t>
    </rPh>
    <rPh sb="5" eb="6">
      <t>バン</t>
    </rPh>
    <rPh sb="6" eb="8">
      <t>コウフ</t>
    </rPh>
    <rPh sb="8" eb="10">
      <t>ケンスウ</t>
    </rPh>
    <phoneticPr fontId="3"/>
  </si>
  <si>
    <t>検　査　合　計</t>
    <phoneticPr fontId="3"/>
  </si>
  <si>
    <t>申　請　合　計</t>
    <rPh sb="0" eb="1">
      <t>サル</t>
    </rPh>
    <rPh sb="2" eb="3">
      <t>ショウ</t>
    </rPh>
    <phoneticPr fontId="3"/>
  </si>
  <si>
    <t>持　込　合　計</t>
    <rPh sb="0" eb="1">
      <t>モチ</t>
    </rPh>
    <rPh sb="2" eb="3">
      <t>コミ</t>
    </rPh>
    <rPh sb="4" eb="5">
      <t>ゴウ</t>
    </rPh>
    <rPh sb="6" eb="7">
      <t>ケイ</t>
    </rPh>
    <phoneticPr fontId="3"/>
  </si>
  <si>
    <t>再検査率</t>
    <rPh sb="0" eb="3">
      <t>サイケンサ</t>
    </rPh>
    <rPh sb="3" eb="4">
      <t>リツ</t>
    </rPh>
    <phoneticPr fontId="3"/>
  </si>
  <si>
    <t>★　業務量統計（軽自動車OSS申請）</t>
    <rPh sb="2" eb="5">
      <t>ギョウムリョウ</t>
    </rPh>
    <rPh sb="8" eb="12">
      <t>ケイジドウシャ</t>
    </rPh>
    <rPh sb="15" eb="17">
      <t>シンセイ</t>
    </rPh>
    <phoneticPr fontId="3"/>
  </si>
  <si>
    <t>新車新規</t>
    <phoneticPr fontId="3"/>
  </si>
  <si>
    <t>記録等事務代行</t>
    <rPh sb="0" eb="2">
      <t>キロク</t>
    </rPh>
    <rPh sb="2" eb="3">
      <t>トウ</t>
    </rPh>
    <rPh sb="3" eb="7">
      <t>ジムダイコウ</t>
    </rPh>
    <phoneticPr fontId="14"/>
  </si>
  <si>
    <t>★　業務量統計（窓口申請＋軽自動車OSS申請）</t>
    <rPh sb="2" eb="5">
      <t>ギョウムリョウ</t>
    </rPh>
    <rPh sb="8" eb="10">
      <t>マドグチ</t>
    </rPh>
    <rPh sb="10" eb="12">
      <t>シンセイ</t>
    </rPh>
    <rPh sb="13" eb="14">
      <t>ケイ</t>
    </rPh>
    <rPh sb="14" eb="17">
      <t>ジドウシャ</t>
    </rPh>
    <rPh sb="20" eb="22">
      <t>シンセイ</t>
    </rPh>
    <phoneticPr fontId="3"/>
  </si>
  <si>
    <t>指定整備率</t>
    <rPh sb="0" eb="2">
      <t>シテイ</t>
    </rPh>
    <rPh sb="2" eb="4">
      <t>セイビ</t>
    </rPh>
    <rPh sb="4" eb="5">
      <t>リツ</t>
    </rPh>
    <phoneticPr fontId="3"/>
  </si>
  <si>
    <t>（３／３）</t>
    <phoneticPr fontId="3"/>
  </si>
  <si>
    <t>★　業務量統計（詳細）</t>
    <rPh sb="2" eb="5">
      <t>ギョウムリョウ</t>
    </rPh>
    <phoneticPr fontId="3"/>
  </si>
  <si>
    <t>申出記変</t>
    <rPh sb="0" eb="2">
      <t>モウシデ</t>
    </rPh>
    <rPh sb="2" eb="3">
      <t>キ</t>
    </rPh>
    <rPh sb="3" eb="4">
      <t>ヘン</t>
    </rPh>
    <phoneticPr fontId="3"/>
  </si>
  <si>
    <t>通常申請</t>
    <rPh sb="0" eb="2">
      <t>ツウジョウ</t>
    </rPh>
    <rPh sb="2" eb="4">
      <t>シンセイ</t>
    </rPh>
    <phoneticPr fontId="3"/>
  </si>
  <si>
    <t>２．重量税統計（窓口申請＋軽自動車OSS申請）</t>
    <phoneticPr fontId="3"/>
  </si>
  <si>
    <t>自家用</t>
    <rPh sb="0" eb="3">
      <t>ジカヨウ</t>
    </rPh>
    <phoneticPr fontId="3"/>
  </si>
  <si>
    <t>事業用</t>
    <rPh sb="0" eb="3">
      <t>ジギョウヨウ</t>
    </rPh>
    <phoneticPr fontId="3"/>
  </si>
  <si>
    <t>駐留軍</t>
    <rPh sb="0" eb="3">
      <t>チュウリュウグン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</si>
  <si>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</si>
  <si>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</si>
  <si>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件数</t>
    <rPh sb="0" eb="2">
      <t>ケンスウ</t>
    </rPh>
    <phoneticPr fontId="3"/>
  </si>
  <si>
    <t>非課税</t>
    <rPh sb="0" eb="3">
      <t>ヒカゼイ</t>
    </rPh>
    <phoneticPr fontId="3"/>
  </si>
  <si>
    <t>重量税</t>
    <rPh sb="0" eb="3">
      <t>ジュウリョウゼイ</t>
    </rPh>
    <phoneticPr fontId="3"/>
  </si>
  <si>
    <t>令和 7年 5月</t>
    <phoneticPr fontId="3"/>
  </si>
  <si>
    <t>令和 7年 6月</t>
    <phoneticPr fontId="3"/>
  </si>
  <si>
    <t>令和 7年 7月</t>
    <phoneticPr fontId="3"/>
  </si>
  <si>
    <t>令和 7年 8月</t>
    <phoneticPr fontId="3"/>
  </si>
  <si>
    <t>令和 7年 9月</t>
    <phoneticPr fontId="3"/>
  </si>
  <si>
    <t>令和 7年10月</t>
    <phoneticPr fontId="3"/>
  </si>
  <si>
    <t>令和 7年11月</t>
    <phoneticPr fontId="3"/>
  </si>
  <si>
    <t>令和 7年12月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</si>
</sst>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%"/>
    <numFmt numFmtId="178" formatCode="#,##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2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3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3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>
      <alignment vertical="center"/>
    </xf>
  </cellStyleXfs>
  <cellXfs count="260">
    <xf numFmtId="0" fontId="0" fillId="0" borderId="0" xfId="0"/>
    <xf numFmtId="176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vertical="top"/>
    </xf>
    <xf numFmtId="0" fontId="4" fillId="0" borderId="0" xfId="0" applyFont="1"/>
    <xf numFmtId="0" fontId="8" fillId="0" borderId="0" xfId="0" applyFont="1" applyAlignment="1">
      <alignment horizontal="justify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justify" vertical="top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justify" vertical="center"/>
    </xf>
    <xf numFmtId="3" fontId="4" fillId="0" borderId="11" xfId="0" applyNumberFormat="1" applyFont="1" applyBorder="1" applyAlignment="1">
      <alignment horizontal="right" vertical="center" shrinkToFit="1"/>
    </xf>
    <xf numFmtId="3" fontId="4" fillId="0" borderId="12" xfId="0" applyNumberFormat="1" applyFont="1" applyBorder="1" applyAlignment="1">
      <alignment horizontal="right" vertical="center" shrinkToFit="1"/>
    </xf>
    <xf numFmtId="3" fontId="4" fillId="0" borderId="10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3" fontId="4" fillId="0" borderId="16" xfId="0" applyNumberFormat="1" applyFont="1" applyBorder="1" applyAlignment="1">
      <alignment horizontal="right" vertical="center" shrinkToFit="1"/>
    </xf>
    <xf numFmtId="3" fontId="4" fillId="0" borderId="17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right" vertical="center" shrinkToFit="1"/>
    </xf>
    <xf numFmtId="3" fontId="4" fillId="0" borderId="26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3" fontId="4" fillId="0" borderId="28" xfId="0" applyNumberFormat="1" applyFont="1" applyBorder="1" applyAlignment="1">
      <alignment horizontal="right" vertical="center" shrinkToFit="1"/>
    </xf>
    <xf numFmtId="0" fontId="4" fillId="0" borderId="21" xfId="0" applyFont="1" applyBorder="1" applyAlignment="1">
      <alignment horizontal="justify" vertical="center"/>
    </xf>
    <xf numFmtId="3" fontId="4" fillId="0" borderId="17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justify" vertical="center"/>
    </xf>
    <xf numFmtId="0" fontId="4" fillId="0" borderId="32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3" fontId="4" fillId="0" borderId="27" xfId="0" applyNumberFormat="1" applyFont="1" applyBorder="1" applyAlignment="1">
      <alignment horizontal="right" vertical="center" shrinkToFit="1"/>
    </xf>
    <xf numFmtId="3" fontId="4" fillId="0" borderId="22" xfId="0" applyNumberFormat="1" applyFont="1" applyBorder="1" applyAlignment="1">
      <alignment horizontal="center" vertical="center" shrinkToFit="1"/>
    </xf>
    <xf numFmtId="3" fontId="4" fillId="0" borderId="2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3" fontId="4" fillId="0" borderId="39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center" vertical="center" shrinkToFit="1"/>
    </xf>
    <xf numFmtId="3" fontId="4" fillId="0" borderId="41" xfId="0" applyNumberFormat="1" applyFont="1" applyBorder="1" applyAlignment="1">
      <alignment horizontal="center" vertical="center" shrinkToFit="1"/>
    </xf>
    <xf numFmtId="3" fontId="4" fillId="0" borderId="43" xfId="0" applyNumberFormat="1" applyFont="1" applyBorder="1" applyAlignment="1">
      <alignment horizontal="right" vertical="center" shrinkToFit="1"/>
    </xf>
    <xf numFmtId="3" fontId="4" fillId="0" borderId="28" xfId="0" applyNumberFormat="1" applyFont="1" applyBorder="1" applyAlignment="1">
      <alignment vertical="center" shrinkToFit="1"/>
    </xf>
    <xf numFmtId="3" fontId="4" fillId="0" borderId="20" xfId="0" applyNumberFormat="1" applyFont="1" applyBorder="1" applyAlignment="1">
      <alignment vertical="center" shrinkToFit="1"/>
    </xf>
    <xf numFmtId="0" fontId="4" fillId="0" borderId="15" xfId="0" applyFont="1" applyBorder="1" applyAlignment="1">
      <alignment vertical="center"/>
    </xf>
    <xf numFmtId="3" fontId="4" fillId="0" borderId="26" xfId="0" applyNumberFormat="1" applyFont="1" applyBorder="1" applyAlignment="1">
      <alignment vertical="center" shrinkToFit="1"/>
    </xf>
    <xf numFmtId="3" fontId="4" fillId="0" borderId="17" xfId="0" applyNumberFormat="1" applyFont="1" applyBorder="1" applyAlignment="1">
      <alignment vertical="center" shrinkToFit="1"/>
    </xf>
    <xf numFmtId="3" fontId="4" fillId="0" borderId="30" xfId="0" applyNumberFormat="1" applyFont="1" applyBorder="1" applyAlignment="1">
      <alignment horizontal="right" vertical="center" shrinkToFit="1"/>
    </xf>
    <xf numFmtId="3" fontId="4" fillId="0" borderId="18" xfId="0" applyNumberFormat="1" applyFont="1" applyBorder="1" applyAlignment="1">
      <alignment horizontal="right" vertical="center" shrinkToFit="1"/>
    </xf>
    <xf numFmtId="3" fontId="4" fillId="0" borderId="35" xfId="0" applyNumberFormat="1" applyFont="1" applyBorder="1" applyAlignment="1">
      <alignment horizontal="right" vertical="center" shrinkToFit="1"/>
    </xf>
    <xf numFmtId="0" fontId="12" fillId="0" borderId="15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3" fontId="4" fillId="0" borderId="20" xfId="0" applyNumberFormat="1" applyFont="1" applyBorder="1" applyAlignment="1">
      <alignment horizontal="center"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3" fontId="4" fillId="0" borderId="45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3" fontId="4" fillId="0" borderId="45" xfId="0" applyNumberFormat="1" applyFont="1" applyBorder="1" applyAlignment="1">
      <alignment horizontal="center" vertical="center" shrinkToFit="1"/>
    </xf>
    <xf numFmtId="3" fontId="4" fillId="0" borderId="46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177" fontId="4" fillId="0" borderId="6" xfId="1" applyNumberFormat="1" applyFont="1" applyBorder="1" applyAlignment="1">
      <alignment horizontal="right" vertical="center" shrinkToFit="1"/>
    </xf>
    <xf numFmtId="177" fontId="4" fillId="0" borderId="0" xfId="1" applyNumberFormat="1" applyFont="1" applyFill="1" applyBorder="1" applyAlignment="1" applyProtection="1">
      <alignment horizontal="right" vertical="center" shrinkToFit="1"/>
      <protection hidden="1"/>
    </xf>
    <xf numFmtId="0" fontId="8" fillId="0" borderId="0" xfId="2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45" xfId="2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3" fontId="4" fillId="0" borderId="47" xfId="0" applyNumberFormat="1" applyFont="1" applyBorder="1" applyAlignment="1">
      <alignment horizontal="right" vertical="center" shrinkToFit="1"/>
    </xf>
    <xf numFmtId="3" fontId="4" fillId="0" borderId="50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right" vertical="center" shrinkToFit="1"/>
    </xf>
    <xf numFmtId="3" fontId="4" fillId="0" borderId="51" xfId="0" applyNumberFormat="1" applyFont="1" applyBorder="1" applyAlignment="1">
      <alignment horizontal="center" vertical="center" shrinkToFit="1"/>
    </xf>
    <xf numFmtId="3" fontId="4" fillId="0" borderId="52" xfId="0" applyNumberFormat="1" applyFont="1" applyBorder="1" applyAlignment="1">
      <alignment horizontal="right" vertical="center" shrinkToFit="1"/>
    </xf>
    <xf numFmtId="0" fontId="4" fillId="0" borderId="55" xfId="0" applyFont="1" applyBorder="1" applyAlignment="1">
      <alignment vertical="center"/>
    </xf>
    <xf numFmtId="0" fontId="4" fillId="0" borderId="43" xfId="0" applyFont="1" applyBorder="1" applyAlignment="1">
      <alignment vertical="center" shrinkToFit="1"/>
    </xf>
    <xf numFmtId="3" fontId="4" fillId="0" borderId="54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right" vertical="center" shrinkToFit="1"/>
    </xf>
    <xf numFmtId="3" fontId="4" fillId="0" borderId="56" xfId="0" applyNumberFormat="1" applyFont="1" applyBorder="1" applyAlignment="1">
      <alignment horizontal="center" vertical="center" shrinkToFit="1"/>
    </xf>
    <xf numFmtId="3" fontId="4" fillId="0" borderId="57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0" fontId="4" fillId="0" borderId="52" xfId="0" applyFont="1" applyBorder="1" applyAlignment="1">
      <alignment horizontal="justify" vertical="center"/>
    </xf>
    <xf numFmtId="3" fontId="4" fillId="0" borderId="59" xfId="0" applyNumberFormat="1" applyFont="1" applyBorder="1" applyAlignment="1">
      <alignment horizontal="right" vertical="center" shrinkToFit="1"/>
    </xf>
    <xf numFmtId="3" fontId="4" fillId="0" borderId="42" xfId="0" applyNumberFormat="1" applyFont="1" applyBorder="1" applyAlignment="1">
      <alignment horizontal="right" vertical="center" shrinkToFit="1"/>
    </xf>
    <xf numFmtId="0" fontId="4" fillId="0" borderId="61" xfId="0" applyFont="1" applyBorder="1" applyAlignment="1">
      <alignment horizontal="justify" vertical="center"/>
    </xf>
    <xf numFmtId="3" fontId="4" fillId="0" borderId="32" xfId="0" applyNumberFormat="1" applyFont="1" applyBorder="1" applyAlignment="1">
      <alignment horizontal="right" vertical="center" shrinkToFit="1"/>
    </xf>
    <xf numFmtId="3" fontId="4" fillId="0" borderId="14" xfId="0" applyNumberFormat="1" applyFont="1" applyBorder="1" applyAlignment="1">
      <alignment horizontal="right" vertical="center" shrinkToFit="1"/>
    </xf>
    <xf numFmtId="3" fontId="4" fillId="0" borderId="61" xfId="0" applyNumberFormat="1" applyFont="1" applyBorder="1" applyAlignment="1">
      <alignment horizontal="right" vertical="center" shrinkToFit="1"/>
    </xf>
    <xf numFmtId="0" fontId="4" fillId="0" borderId="43" xfId="0" applyFont="1" applyBorder="1" applyAlignment="1">
      <alignment horizontal="justify" vertical="center"/>
    </xf>
    <xf numFmtId="3" fontId="4" fillId="0" borderId="63" xfId="0" applyNumberFormat="1" applyFont="1" applyBorder="1" applyAlignment="1">
      <alignment horizontal="right" vertical="center" shrinkToFit="1"/>
    </xf>
    <xf numFmtId="177" fontId="4" fillId="0" borderId="6" xfId="1" applyNumberFormat="1" applyFont="1" applyFill="1" applyBorder="1" applyAlignment="1">
      <alignment horizontal="right" vertical="center" shrinkToFit="1"/>
    </xf>
    <xf numFmtId="0" fontId="5" fillId="0" borderId="0" xfId="0" applyFont="1" applyAlignment="1">
      <alignment horizontal="justify" vertical="center"/>
    </xf>
    <xf numFmtId="178" fontId="15" fillId="0" borderId="0" xfId="0" applyNumberFormat="1" applyFont="1" applyAlignment="1">
      <alignment horizontal="right" vertical="center" shrinkToFit="1"/>
    </xf>
    <xf numFmtId="0" fontId="8" fillId="0" borderId="62" xfId="0" applyFont="1" applyBorder="1" applyAlignment="1">
      <alignment vertical="center"/>
    </xf>
    <xf numFmtId="0" fontId="11" fillId="0" borderId="0" xfId="0" applyFont="1"/>
    <xf numFmtId="0" fontId="9" fillId="0" borderId="7" xfId="0" applyFont="1" applyBorder="1" applyAlignment="1">
      <alignment horizontal="justify" vertical="center"/>
    </xf>
    <xf numFmtId="0" fontId="13" fillId="0" borderId="60" xfId="0" applyFont="1" applyBorder="1" applyAlignment="1">
      <alignment horizontal="justify" vertical="center"/>
    </xf>
    <xf numFmtId="0" fontId="9" fillId="0" borderId="13" xfId="0" applyFont="1" applyBorder="1" applyAlignment="1">
      <alignment horizontal="center" vertical="center"/>
    </xf>
    <xf numFmtId="0" fontId="13" fillId="0" borderId="69" xfId="0" applyFont="1" applyBorder="1" applyAlignment="1">
      <alignment horizontal="justify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41" xfId="0" applyNumberFormat="1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35" xfId="0" applyNumberFormat="1" applyFont="1" applyBorder="1" applyAlignment="1">
      <alignment horizontal="center" vertical="center"/>
    </xf>
    <xf numFmtId="3" fontId="4" fillId="0" borderId="64" xfId="0" applyNumberFormat="1" applyFont="1" applyBorder="1" applyAlignment="1">
      <alignment horizontal="right" vertical="center" shrinkToFit="1"/>
    </xf>
    <xf numFmtId="3" fontId="4" fillId="0" borderId="60" xfId="0" applyNumberFormat="1" applyFont="1" applyBorder="1" applyAlignment="1">
      <alignment horizontal="right" vertical="center" shrinkToFit="1"/>
    </xf>
    <xf numFmtId="3" fontId="4" fillId="0" borderId="68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70" xfId="0" applyNumberFormat="1" applyFont="1" applyBorder="1" applyAlignment="1">
      <alignment horizontal="right" vertical="center" shrinkToFit="1"/>
    </xf>
    <xf numFmtId="3" fontId="4" fillId="0" borderId="44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3" fontId="4" fillId="0" borderId="62" xfId="0" applyNumberFormat="1" applyFont="1" applyBorder="1" applyAlignment="1">
      <alignment horizontal="right" vertical="center" shrinkToFit="1"/>
    </xf>
    <xf numFmtId="3" fontId="4" fillId="0" borderId="53" xfId="0" applyNumberFormat="1" applyFont="1" applyBorder="1" applyAlignment="1">
      <alignment horizontal="right" vertical="center" shrinkToFit="1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21" xfId="0" applyNumberFormat="1" applyFont="1" applyBorder="1" applyAlignment="1">
      <alignment horizontal="right" vertical="center" shrinkToFit="1"/>
    </xf>
    <xf numFmtId="3" fontId="4" fillId="0" borderId="71" xfId="0" applyNumberFormat="1" applyFont="1" applyBorder="1" applyAlignment="1">
      <alignment horizontal="right" vertical="center" shrinkToFit="1"/>
    </xf>
    <xf numFmtId="3" fontId="4" fillId="0" borderId="13" xfId="0" applyNumberFormat="1" applyFont="1" applyBorder="1" applyAlignment="1">
      <alignment horizontal="right" vertical="center" shrinkToFit="1"/>
    </xf>
    <xf numFmtId="3" fontId="4" fillId="0" borderId="19" xfId="0" applyNumberFormat="1" applyFont="1" applyBorder="1" applyAlignment="1">
      <alignment horizontal="right" vertical="center" shrinkToFit="1"/>
    </xf>
    <xf numFmtId="3" fontId="4" fillId="0" borderId="46" xfId="0" applyNumberFormat="1" applyFont="1" applyBorder="1" applyAlignment="1">
      <alignment horizontal="right" vertical="center" shrinkToFit="1"/>
    </xf>
    <xf numFmtId="3" fontId="4" fillId="0" borderId="15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8" fontId="5" fillId="0" borderId="36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justify" vertical="center"/>
    </xf>
    <xf numFmtId="0" fontId="4" fillId="0" borderId="24" xfId="0" applyFont="1" applyBorder="1" applyAlignment="1">
      <alignment horizontal="justify" vertical="center"/>
    </xf>
    <xf numFmtId="0" fontId="4" fillId="0" borderId="25" xfId="0" applyFont="1" applyBorder="1" applyAlignment="1">
      <alignment horizontal="justify" vertical="center"/>
    </xf>
    <xf numFmtId="0" fontId="4" fillId="0" borderId="13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4" xfId="0" applyFont="1" applyBorder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4" fillId="0" borderId="27" xfId="0" applyFont="1" applyBorder="1" applyAlignment="1">
      <alignment horizontal="justify" vertical="center"/>
    </xf>
    <xf numFmtId="0" fontId="4" fillId="0" borderId="11" xfId="0" applyFont="1" applyBorder="1" applyAlignment="1">
      <alignment horizontal="justify" vertical="center"/>
    </xf>
    <xf numFmtId="0" fontId="4" fillId="0" borderId="28" xfId="0" applyFont="1" applyBorder="1" applyAlignment="1">
      <alignment horizontal="justify" vertical="center"/>
    </xf>
    <xf numFmtId="0" fontId="12" fillId="0" borderId="22" xfId="0" applyFont="1" applyBorder="1" applyAlignment="1">
      <alignment horizontal="justify" vertical="center"/>
    </xf>
    <xf numFmtId="0" fontId="4" fillId="0" borderId="29" xfId="0" applyFont="1" applyBorder="1" applyAlignment="1">
      <alignment horizontal="justify" vertical="center"/>
    </xf>
    <xf numFmtId="0" fontId="4" fillId="0" borderId="18" xfId="0" applyFont="1" applyBorder="1" applyAlignment="1">
      <alignment horizontal="justify" vertical="center"/>
    </xf>
    <xf numFmtId="0" fontId="4" fillId="0" borderId="15" xfId="0" applyFont="1" applyBorder="1" applyAlignment="1">
      <alignment horizontal="justify" vertical="center"/>
    </xf>
    <xf numFmtId="0" fontId="4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center"/>
    </xf>
    <xf numFmtId="49" fontId="11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justify" vertical="center"/>
    </xf>
    <xf numFmtId="0" fontId="4" fillId="0" borderId="21" xfId="0" applyFont="1" applyBorder="1" applyAlignment="1">
      <alignment horizontal="justify" vertical="center"/>
    </xf>
    <xf numFmtId="0" fontId="4" fillId="0" borderId="23" xfId="0" quotePrefix="1" applyFont="1" applyBorder="1" applyAlignment="1">
      <alignment horizontal="justify" vertical="center"/>
    </xf>
    <xf numFmtId="0" fontId="4" fillId="0" borderId="30" xfId="0" applyFont="1" applyBorder="1" applyAlignment="1">
      <alignment horizontal="justify" vertical="center"/>
    </xf>
    <xf numFmtId="0" fontId="4" fillId="0" borderId="31" xfId="0" applyFont="1" applyBorder="1" applyAlignment="1">
      <alignment horizontal="justify" vertical="center"/>
    </xf>
    <xf numFmtId="0" fontId="4" fillId="0" borderId="32" xfId="0" applyFont="1" applyBorder="1" applyAlignment="1">
      <alignment horizontal="justify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" fillId="0" borderId="21" xfId="0" applyFont="1" applyBorder="1"/>
    <xf numFmtId="0" fontId="4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justify" vertical="center"/>
    </xf>
    <xf numFmtId="0" fontId="4" fillId="0" borderId="17" xfId="0" quotePrefix="1" applyFont="1" applyBorder="1" applyAlignment="1">
      <alignment horizontal="justify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1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64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51" xfId="0" applyFont="1" applyBorder="1" applyAlignment="1">
      <alignment horizontal="justify" vertical="center"/>
    </xf>
    <xf numFmtId="0" fontId="4" fillId="0" borderId="52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56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6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53" xfId="0" applyFont="1" applyBorder="1" applyAlignment="1">
      <alignment horizontal="justify" vertical="center"/>
    </xf>
    <xf numFmtId="0" fontId="4" fillId="0" borderId="62" xfId="0" applyFont="1" applyBorder="1" applyAlignment="1">
      <alignment horizontal="justify" vertical="center"/>
    </xf>
    <xf numFmtId="0" fontId="4" fillId="0" borderId="54" xfId="0" applyFont="1" applyBorder="1" applyAlignment="1">
      <alignment horizontal="justify" vertical="center"/>
    </xf>
    <xf numFmtId="0" fontId="5" fillId="0" borderId="38" xfId="0" applyFont="1" applyBorder="1" applyAlignment="1">
      <alignment horizontal="justify" vertical="center"/>
    </xf>
    <xf numFmtId="0" fontId="5" fillId="0" borderId="40" xfId="0" applyFont="1" applyBorder="1" applyAlignment="1">
      <alignment horizontal="justify" vertical="center"/>
    </xf>
    <xf numFmtId="3" fontId="4" fillId="0" borderId="38" xfId="0" applyNumberFormat="1" applyFont="1" applyBorder="1" applyAlignment="1">
      <alignment horizontal="right" vertical="center" shrinkToFit="1"/>
    </xf>
    <xf numFmtId="3" fontId="4" fillId="0" borderId="40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/>
    </xf>
    <xf numFmtId="3" fontId="4" fillId="0" borderId="1" xfId="0" applyNumberFormat="1" applyFont="1" applyBorder="1" applyAlignment="1">
      <alignment horizontal="right" vertical="center" shrinkToFit="1"/>
    </xf>
    <xf numFmtId="3" fontId="4" fillId="0" borderId="3" xfId="0" applyNumberFormat="1" applyFont="1" applyBorder="1" applyAlignment="1">
      <alignment horizontal="right" vertical="center" shrinkToFi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178" fontId="5" fillId="0" borderId="68" xfId="0" applyNumberFormat="1" applyFont="1" applyBorder="1" applyAlignment="1">
      <alignment horizontal="center" vertical="center"/>
    </xf>
    <xf numFmtId="178" fontId="5" fillId="0" borderId="58" xfId="0" applyNumberFormat="1" applyFont="1" applyBorder="1" applyAlignment="1">
      <alignment horizontal="center" vertical="center"/>
    </xf>
    <xf numFmtId="178" fontId="11" fillId="0" borderId="7" xfId="0" applyNumberFormat="1" applyFont="1" applyBorder="1" applyAlignment="1">
      <alignment horizontal="center" vertical="center"/>
    </xf>
    <xf numFmtId="178" fontId="11" fillId="0" borderId="49" xfId="0" applyNumberFormat="1" applyFont="1" applyBorder="1" applyAlignment="1">
      <alignment horizontal="center" vertical="center"/>
    </xf>
    <xf numFmtId="178" fontId="11" fillId="0" borderId="53" xfId="0" applyNumberFormat="1" applyFont="1" applyBorder="1" applyAlignment="1">
      <alignment horizontal="center" vertical="center"/>
    </xf>
    <xf numFmtId="178" fontId="11" fillId="0" borderId="69" xfId="0" applyNumberFormat="1" applyFont="1" applyBorder="1" applyAlignment="1">
      <alignment horizontal="center" vertical="center"/>
    </xf>
    <xf numFmtId="0" fontId="5" fillId="0" borderId="66" xfId="0" applyFont="1" applyBorder="1" applyAlignment="1">
      <alignment horizontal="justify" vertical="center"/>
    </xf>
    <xf numFmtId="0" fontId="5" fillId="0" borderId="67" xfId="0" applyFont="1" applyBorder="1" applyAlignment="1">
      <alignment horizontal="justify" vertical="center"/>
    </xf>
    <xf numFmtId="3" fontId="4" fillId="0" borderId="66" xfId="0" applyNumberFormat="1" applyFont="1" applyBorder="1" applyAlignment="1">
      <alignment horizontal="right" vertical="center" shrinkToFit="1"/>
    </xf>
    <xf numFmtId="3" fontId="4" fillId="0" borderId="67" xfId="0" applyNumberFormat="1" applyFont="1" applyBorder="1" applyAlignment="1">
      <alignment horizontal="right" vertical="center" shrinkToFit="1"/>
    </xf>
    <xf numFmtId="3" fontId="4" fillId="0" borderId="41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0" fontId="5" fillId="0" borderId="72" xfId="0" applyFont="1" applyBorder="1" applyAlignment="1">
      <alignment horizontal="center" vertical="center"/>
    </xf>
    <xf numFmtId="178" fontId="11" fillId="0" borderId="48" xfId="0" applyNumberFormat="1" applyFont="1" applyBorder="1" applyAlignment="1">
      <alignment horizontal="center" vertical="center"/>
    </xf>
    <xf numFmtId="178" fontId="11" fillId="0" borderId="55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Book1" xfId="2" xr:uid="{417872FD-349C-4267-B353-958AFF8907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\&#23481;&#37327;&#35211;&#31309;\&#35211;&#31309;&#25903;&#255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23481;&#37327;\&#32034;&#24341;\&#24773;&#22577;&#21029;&#65403;&#65392;&#65418;&#65438;&#21029;INDEX&#23481;&#37327;1.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tinum\01_&#12503;&#12525;&#12472;&#12455;&#12463;&#12488;&#12304;&#31038;&#22806;&#31192;(&#12503;&#12525;&#12472;&#12455;&#12463;&#12488;&#38480;&#12426;)&#12305;\05%20&#27425;&#26399;&#38651;&#31639;&#12471;&#12473;&#12486;&#12512;\02%20&#35201;&#20214;&#23450;&#32681;\&#26041;&#24335;\&#12475;&#12531;&#12479;&#12495;&#12540;&#12489;&#36984;&#23450;&#35201;&#20214;\&#12475;&#12531;&#12479;&#12495;&#12540;&#12489;&#26908;&#35342;&#12398;&#35201;&#20214;03022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f-ns-004\&#65315;&#65295;&#65316;&#22806;\&#35373;&#35336;&#38306;&#36899;\&#26041;&#24335;&#65319;\&#65411;&#65438;&#65392;&#65408;&#20998;&#26512;\&#65432;&#65422;&#65439;&#65404;&#65438;&#65412;&#65432;\&#12450;&#12488;&#12522;&#12499;&#12517;&#12540;&#12488;&#19968;&#35239;&#31532;9.1&#29256;\&#21442;&#29031;&#29992;&#65317;&#65330;&#22259;&#65288;&#20849;&#36890;&#12384;&#12369;&#21512;&#2030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mznfsxre7snhfc\share\01_&#26412;&#37096;&#29992;\03_&#26412;&#37096;&#20869;&#20849;&#26377;\07_&#26908;&#26619;&#37096;&#65288;&#26412;&#37096;&#20869;&#20849;&#26377;&#65289;\05_&#26908;&#26619;&#20225;&#30011;&#35506;\100_&#26908;&#26619;&#38306;&#20418;&#26989;&#21209;&#37327;&#12539;&#20445;&#26377;&#25968;\&#26989;&#21209;&#37327;&#12539;&#20445;&#26377;&#25968;(&#30906;&#23450;&#20516;&#65289;\&#20196;&#21644;07&#24180;&#24230;\&#20196;&#21644;7&#24180;12&#26376;\20260120_&#26989;&#21209;&#37327;&#20462;&#27491;&#24460;&#20986;&#21147;\&#26908;&#26619;&#38306;&#20418;&#26989;&#21209;&#37327;&#22577;&#21578;202512.xlsx" TargetMode="External"/><Relationship Id="rId1" Type="http://schemas.openxmlformats.org/officeDocument/2006/relationships/externalLinkPath" Target="/01_&#26412;&#37096;&#29992;/03_&#26412;&#37096;&#20869;&#20849;&#26377;/07_&#26908;&#26619;&#37096;&#65288;&#26412;&#37096;&#20869;&#20849;&#26377;&#65289;/05_&#26908;&#26619;&#20225;&#30011;&#35506;/100_&#26908;&#26619;&#38306;&#20418;&#26989;&#21209;&#37327;&#12539;&#20445;&#26377;&#25968;/&#26989;&#21209;&#37327;&#12539;&#20445;&#26377;&#25968;(&#30906;&#23450;&#20516;&#65289;/&#20196;&#21644;07&#24180;&#24230;/&#20196;&#21644;7&#24180;12&#26376;/20260120_&#26989;&#21209;&#37327;&#20462;&#27491;&#24460;&#20986;&#21147;/&#26908;&#26619;&#38306;&#20418;&#26989;&#21209;&#37327;&#22577;&#21578;2025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支援"/>
      <sheetName val="Sheet1"/>
      <sheetName val="業務（自動）_NET"/>
      <sheetName val="業務（自動）_JOB"/>
      <sheetName val="環境"/>
      <sheetName val="SI0実施環境構築手順"/>
      <sheetName val="SI0実施手順"/>
      <sheetName val="SI0 ソース修正手順"/>
      <sheetName val="SI0 ソース修正手順(18時以降)"/>
      <sheetName val="添付資料1"/>
      <sheetName val="添付資料2"/>
      <sheetName val="添付資料3"/>
      <sheetName val="ＩＦ項目一覧"/>
      <sheetName val="ＩＦ項目説明"/>
      <sheetName val="日付について"/>
      <sheetName val="方向性"/>
      <sheetName val="検討課題一覧"/>
      <sheetName val="ドメイン定義書"/>
      <sheetName val="ドメイン定義書（様式）"/>
      <sheetName val="テーブル一覧"/>
      <sheetName val="テーブル一覧(世代)"/>
      <sheetName val="テーブル一覧(世代) (作成中)"/>
      <sheetName val="インプット条件（継続検査）"/>
      <sheetName val="コード編集"/>
      <sheetName val="入力データ編集sheet"/>
      <sheetName val="案件リスト"/>
      <sheetName val="パラメータ"/>
      <sheetName val="観点マスタ"/>
      <sheetName val="リスト"/>
      <sheetName val="Main"/>
      <sheetName val="Matrix"/>
      <sheetName val="指標値"/>
      <sheetName val="Work"/>
      <sheetName val="レビュー記録"/>
      <sheetName val="要望・課題・QA一覧"/>
      <sheetName val="No.7"/>
      <sheetName val="No.10"/>
      <sheetName val="備考"/>
      <sheetName val="Sheet3"/>
      <sheetName val="プルダウン項目対照表"/>
      <sheetName val="Reference"/>
      <sheetName val="分類項目"/>
      <sheetName val="リスト情報"/>
      <sheetName val="リストボックス"/>
    </sheetNames>
    <definedNames>
      <definedName name="cal_index_size"/>
      <definedName name="cal_table_siz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情報別ｻｰﾊﾞ別INDEX容量1.5"/>
      <sheetName val="前提条件一覧ひながた"/>
      <sheetName val="前提条件一覧記入例"/>
      <sheetName val="要因・前提条件パターン分類表"/>
      <sheetName val="共同利用システム修正⇒目的別手順書（間接入力）"/>
      <sheetName val="（別紙１）変更内容"/>
      <sheetName val="預り資産共通明細＿日次・月次"/>
      <sheetName val="Sheet1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日付ﾃｰﾌﾞﾙ"/>
      <sheetName val="COMP-TBL"/>
      <sheetName val="情報別ｻｰﾊﾞ別INDEX容量1.5.xls"/>
      <sheetName val="%E6%83%85%E5%A0%B1%E5%88%A5%EF%"/>
      <sheetName val="#REF"/>
      <sheetName val="次期システム（受託）"/>
      <sheetName val="現行DB一覧2(CT)"/>
      <sheetName val="入力"/>
      <sheetName val="社員リスト"/>
      <sheetName val="株式随時発注"/>
      <sheetName val="メイン"/>
    </sheetNames>
    <definedNames>
      <definedName name="CULC.cal_index_siz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改版履歴"/>
      <sheetName val="１．システム構成概要"/>
      <sheetName val="２．年間業務量予測・保有車両数予測"/>
      <sheetName val="３．平均月ピーク日業務毎時間別業務量予測"/>
      <sheetName val="４．ピーク月ピーク日業務毎時間別業務量予測"/>
      <sheetName val="５．ＤＢ使用量概算"/>
      <sheetName val="６．センタ化時のレコード数"/>
      <sheetName val="７．レコードの増加量"/>
      <sheetName val="８．平成２０年度末のレコード数"/>
      <sheetName val="９．処理モデル"/>
      <sheetName val="９．１処理概要（新規登録）"/>
      <sheetName val="９．２処理概要（継続検査)"/>
      <sheetName val="９．３処理概要(記入申請)"/>
      <sheetName val="９．４処理概要（構造変更)"/>
      <sheetName val="９．５処理概要（再交付)"/>
      <sheetName val="９．６処理概要（返納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D10">
            <v>130911</v>
          </cell>
        </row>
        <row r="19">
          <cell r="D19">
            <v>2094576</v>
          </cell>
        </row>
        <row r="27">
          <cell r="D27">
            <v>48048</v>
          </cell>
        </row>
        <row r="34">
          <cell r="D34">
            <v>1870</v>
          </cell>
        </row>
        <row r="43">
          <cell r="D43">
            <v>21676000</v>
          </cell>
        </row>
        <row r="49">
          <cell r="D49">
            <v>2167600</v>
          </cell>
        </row>
        <row r="78">
          <cell r="D78">
            <v>7083056.7200000007</v>
          </cell>
        </row>
        <row r="84">
          <cell r="D84">
            <v>8736</v>
          </cell>
        </row>
        <row r="90">
          <cell r="D90">
            <v>8736</v>
          </cell>
        </row>
        <row r="97">
          <cell r="D97">
            <v>0</v>
          </cell>
        </row>
        <row r="104">
          <cell r="D104">
            <v>0</v>
          </cell>
        </row>
        <row r="111">
          <cell r="D111">
            <v>0</v>
          </cell>
        </row>
        <row r="117">
          <cell r="D117">
            <v>0</v>
          </cell>
        </row>
      </sheetData>
      <sheetData sheetId="8">
        <row r="10">
          <cell r="D10">
            <v>47604</v>
          </cell>
        </row>
        <row r="19">
          <cell r="D19">
            <v>761664</v>
          </cell>
        </row>
        <row r="27">
          <cell r="D27">
            <v>17472</v>
          </cell>
        </row>
        <row r="39">
          <cell r="D39">
            <v>8736</v>
          </cell>
        </row>
      </sheetData>
      <sheetData sheetId="9">
        <row r="11">
          <cell r="D11">
            <v>40284961.399999999</v>
          </cell>
        </row>
        <row r="17">
          <cell r="D17">
            <v>4028496.14</v>
          </cell>
        </row>
        <row r="46">
          <cell r="D46">
            <v>21437821.039999999</v>
          </cell>
        </row>
        <row r="54">
          <cell r="D54">
            <v>88966981.082000002</v>
          </cell>
        </row>
        <row r="61">
          <cell r="D61">
            <v>8896698.1082000006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用ＥＲ図（共通だけ合体）"/>
      <sheetName val="Sheet3"/>
      <sheetName val="基幹DB対応シート"/>
      <sheetName val="調査シート作成用マクロ"/>
      <sheetName val="Sheet5"/>
      <sheetName val="マクロ"/>
      <sheetName val="Sheet1"/>
      <sheetName val="マスターシート"/>
      <sheetName val="入力テーブルの一覧"/>
      <sheetName val="テーブル作成時の考慮点"/>
      <sheetName val="参考　並び順検討"/>
      <sheetName val="資料１　内部資料（検討資料再鑑後再修正）"/>
      <sheetName val="資料２　内部資料（検討資料再鑑後再修正）"/>
      <sheetName val="資料２　内部資料（検討資料再鑑後修正）  "/>
      <sheetName val="資料１　内部資料（項目ベース再鑑前） "/>
      <sheetName val="資料２　内部資料（検討資料再鑑前）"/>
      <sheetName val="資料１　内部資料（項目ベース再鑑前） (2)"/>
      <sheetName val="資料２　内部資料（コメント入り検討資料） "/>
      <sheetName val="作業用（変更するときはまずこれから）"/>
      <sheetName val="マスターシート（作業用）"/>
      <sheetName val="口座開設実績情報＿日次"/>
      <sheetName val="商品ファンド情報＿日次"/>
      <sheetName val="投信定時定額購入情報＿日次"/>
      <sheetName val="合体"/>
      <sheetName val="債券保護預り明細情報＿日次・月次"/>
      <sheetName val="外貨固定性預金明細情報＿日次・月次"/>
      <sheetName val="外貨流動性預金口座情報＿日次・月次"/>
      <sheetName val="債券保護預り口座情報＿日次・月次"/>
      <sheetName val="債券銘柄情報＿月次･日次"/>
      <sheetName val="顧客生命保険明細情報＿日次"/>
      <sheetName val="顧客別残高情報＿日次"/>
      <sheetName val="投信顧客別商品情報＿日次"/>
      <sheetName val="投信顧客口座情報＿日次"/>
      <sheetName val="投信ファンドマスタ情報＿日次"/>
      <sheetName val="銘柄別残高情報＿日次"/>
      <sheetName val="ユニット保有残高情報＿日次"/>
      <sheetName val="店顧客＿インデクス＿日次"/>
      <sheetName val="顧客＿共通属性＿月次"/>
      <sheetName val="Sheet2"/>
      <sheetName val="共同利用システム修正⇒目的別手順書（間接入力）"/>
      <sheetName val="（別紙１）変更内容"/>
      <sheetName val="１"/>
      <sheetName val="２"/>
      <sheetName val="３"/>
      <sheetName val="４"/>
      <sheetName val="５"/>
      <sheetName val="６"/>
      <sheetName val="７"/>
      <sheetName val="８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"/>
      <sheetName val="１８"/>
      <sheetName val="１９"/>
      <sheetName val="２０"/>
      <sheetName val="２１"/>
      <sheetName val="別紙１（全体ｼｽﾃﾑ構成）"/>
      <sheetName val="別紙２｢営業店収益管理表｣項目別編集一覧"/>
      <sheetName val="別紙３（全体概要ﾌﾛｰ1）"/>
      <sheetName val="別紙３（全体概要ﾌﾛｰ2）"/>
      <sheetName val="データ授受一覧"/>
      <sheetName val="table詳細"/>
      <sheetName val="設定項目"/>
      <sheetName val="その他"/>
      <sheetName val="会社"/>
      <sheetName val="参照シート"/>
      <sheetName val="定数"/>
      <sheetName val="定義"/>
      <sheetName val="参照用ＥＲ図（共通だけ合体）.xls"/>
      <sheetName val="%E5%8F%82%E7%85%A7%E7%94%A8%EF%"/>
      <sheetName val="リストボックス一覧"/>
      <sheetName val="【印刷不要】work_一覧"/>
      <sheetName val="大分類"/>
      <sheetName val="リスト"/>
      <sheetName val="工数算出基準"/>
      <sheetName val="工数算出基礎数値"/>
      <sheetName val="データシート"/>
      <sheetName val="（別紙２）ｃｓｖレイアウト"/>
      <sheetName val="設定シート"/>
      <sheetName val="SSA構成図"/>
      <sheetName val="SB(東亜ゴム)（４Ｕ）"/>
      <sheetName val="030319部別科目別"/>
      <sheetName val="ＳＳＰ"/>
      <sheetName val="ドメイン"/>
      <sheetName val="委託先ｺｰﾄﾞ対比表"/>
      <sheetName val="データ項目一覧"/>
      <sheetName val="依頼-削除不可"/>
      <sheetName val="#REF"/>
      <sheetName val="レコード名"/>
      <sheetName val="カテゴリ"/>
      <sheetName val="論理データ型"/>
      <sheetName val="選択肢"/>
    </sheetNames>
    <definedNames>
      <definedName name="ワイドに"/>
      <definedName name="見やすく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業務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19CFA-3DA1-4EC9-B6AF-A1F80EF16E1A}">
  <dimension ref="A1:I171"/>
  <sheetViews>
    <sheetView zoomScale="70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80526</v>
      </c>
      <c r="F10" s="20">
        <v>0</v>
      </c>
      <c r="G10" s="20">
        <v>80521</v>
      </c>
      <c r="H10" s="20">
        <v>5</v>
      </c>
      <c r="I10" s="21">
        <f t="shared" ref="I10:I17" si="0">SUM(G10:H10)</f>
        <v>80526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834</v>
      </c>
      <c r="F11" s="26">
        <v>0</v>
      </c>
      <c r="G11" s="26">
        <v>833</v>
      </c>
      <c r="H11" s="26">
        <v>1</v>
      </c>
      <c r="I11" s="27">
        <f t="shared" si="0"/>
        <v>834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34372</v>
      </c>
      <c r="F12" s="26">
        <v>0</v>
      </c>
      <c r="G12" s="26">
        <v>34372</v>
      </c>
      <c r="H12" s="26">
        <v>0</v>
      </c>
      <c r="I12" s="27">
        <f t="shared" si="0"/>
        <v>34372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42728</v>
      </c>
      <c r="F13" s="26">
        <v>0</v>
      </c>
      <c r="G13" s="26">
        <v>42728</v>
      </c>
      <c r="H13" s="26">
        <v>0</v>
      </c>
      <c r="I13" s="27">
        <f t="shared" si="0"/>
        <v>42728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158460</v>
      </c>
      <c r="F14" s="26">
        <f>SUM(F10:F13)</f>
        <v>0</v>
      </c>
      <c r="G14" s="26">
        <f>SUM(G10:G13)</f>
        <v>158454</v>
      </c>
      <c r="H14" s="26">
        <f>SUM(H10:H13)</f>
        <v>6</v>
      </c>
      <c r="I14" s="27">
        <f t="shared" si="0"/>
        <v>158460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264589</v>
      </c>
      <c r="F15" s="26">
        <v>4993</v>
      </c>
      <c r="G15" s="26">
        <v>269566</v>
      </c>
      <c r="H15" s="26">
        <v>16</v>
      </c>
      <c r="I15" s="27">
        <f t="shared" si="0"/>
        <v>269582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335199</v>
      </c>
      <c r="F16" s="26">
        <v>12555</v>
      </c>
      <c r="G16" s="26">
        <v>347748</v>
      </c>
      <c r="H16" s="26">
        <v>6</v>
      </c>
      <c r="I16" s="27">
        <f t="shared" si="0"/>
        <v>347754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599788</v>
      </c>
      <c r="F17" s="26">
        <f>SUM(F15:F16)</f>
        <v>17548</v>
      </c>
      <c r="G17" s="26">
        <f>SUM(G15:G16)</f>
        <v>617314</v>
      </c>
      <c r="H17" s="25">
        <f>SUM(H15:H16)</f>
        <v>22</v>
      </c>
      <c r="I17" s="27">
        <f t="shared" si="0"/>
        <v>617336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913</v>
      </c>
      <c r="F19" s="26">
        <v>16</v>
      </c>
      <c r="G19" s="26">
        <v>929</v>
      </c>
      <c r="H19" s="26">
        <v>0</v>
      </c>
      <c r="I19" s="27">
        <f t="shared" ref="I19:I25" si="1">SUM(G19:H19)</f>
        <v>929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14427</v>
      </c>
      <c r="F20" s="26">
        <v>189</v>
      </c>
      <c r="G20" s="26">
        <v>14616</v>
      </c>
      <c r="H20" s="26">
        <v>0</v>
      </c>
      <c r="I20" s="27">
        <f t="shared" si="1"/>
        <v>14616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15340</v>
      </c>
      <c r="F21" s="26">
        <f>SUM(F19:F20)</f>
        <v>205</v>
      </c>
      <c r="G21" s="26">
        <f>SUM(G19:G20)</f>
        <v>15545</v>
      </c>
      <c r="H21" s="25">
        <f>SUM(H19:H20)</f>
        <v>0</v>
      </c>
      <c r="I21" s="27">
        <f t="shared" si="1"/>
        <v>15545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1000</v>
      </c>
      <c r="F22" s="26">
        <v>0</v>
      </c>
      <c r="G22" s="26">
        <v>1000</v>
      </c>
      <c r="H22" s="26">
        <v>0</v>
      </c>
      <c r="I22" s="27">
        <f t="shared" si="1"/>
        <v>1000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21</v>
      </c>
      <c r="F23" s="26">
        <v>0</v>
      </c>
      <c r="G23" s="26">
        <v>21</v>
      </c>
      <c r="H23" s="26">
        <v>0</v>
      </c>
      <c r="I23" s="27">
        <f t="shared" si="1"/>
        <v>21</v>
      </c>
    </row>
    <row r="24" spans="1:9" ht="23.1" customHeight="1" x14ac:dyDescent="0.2">
      <c r="A24" s="22"/>
      <c r="B24" s="23"/>
      <c r="C24" s="38"/>
      <c r="D24" s="24" t="s">
        <v>28</v>
      </c>
      <c r="E24" s="25">
        <v>1</v>
      </c>
      <c r="F24" s="26">
        <v>0</v>
      </c>
      <c r="G24" s="26">
        <v>1</v>
      </c>
      <c r="H24" s="26">
        <v>0</v>
      </c>
      <c r="I24" s="27">
        <f t="shared" si="1"/>
        <v>1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236</v>
      </c>
      <c r="F25" s="26">
        <v>0</v>
      </c>
      <c r="G25" s="26">
        <v>236</v>
      </c>
      <c r="H25" s="26">
        <v>0</v>
      </c>
      <c r="I25" s="27">
        <f t="shared" si="1"/>
        <v>236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2134</v>
      </c>
      <c r="F26" s="26">
        <v>0</v>
      </c>
      <c r="G26" s="36" t="s">
        <v>24</v>
      </c>
      <c r="H26" s="36" t="s">
        <v>24</v>
      </c>
      <c r="I26" s="27">
        <v>2134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14959</v>
      </c>
      <c r="F27" s="26">
        <v>0</v>
      </c>
      <c r="G27" s="36" t="s">
        <v>24</v>
      </c>
      <c r="H27" s="36" t="s">
        <v>24</v>
      </c>
      <c r="I27" s="27">
        <v>14959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17093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17093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406081</v>
      </c>
      <c r="F29" s="26">
        <v>0</v>
      </c>
      <c r="G29" s="36" t="s">
        <v>34</v>
      </c>
      <c r="H29" s="36" t="s">
        <v>34</v>
      </c>
      <c r="I29" s="27">
        <v>406081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149915</v>
      </c>
      <c r="F30" s="26">
        <v>0</v>
      </c>
      <c r="G30" s="36" t="s">
        <v>34</v>
      </c>
      <c r="H30" s="36" t="s">
        <v>34</v>
      </c>
      <c r="I30" s="27">
        <v>149915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16140</v>
      </c>
      <c r="F31" s="26">
        <v>0</v>
      </c>
      <c r="G31" s="36" t="s">
        <v>34</v>
      </c>
      <c r="H31" s="36" t="s">
        <v>34</v>
      </c>
      <c r="I31" s="27">
        <v>16140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52999</v>
      </c>
      <c r="F32" s="26">
        <v>0</v>
      </c>
      <c r="G32" s="36" t="s">
        <v>34</v>
      </c>
      <c r="H32" s="36" t="s">
        <v>34</v>
      </c>
      <c r="I32" s="27">
        <v>52999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13353</v>
      </c>
      <c r="F33" s="26">
        <v>52</v>
      </c>
      <c r="G33" s="26">
        <v>13405</v>
      </c>
      <c r="H33" s="26">
        <v>0</v>
      </c>
      <c r="I33" s="27">
        <f>SUM(G33:H33)</f>
        <v>13405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2508</v>
      </c>
      <c r="F34" s="26">
        <v>14</v>
      </c>
      <c r="G34" s="26">
        <v>2522</v>
      </c>
      <c r="H34" s="26">
        <v>0</v>
      </c>
      <c r="I34" s="27">
        <f>SUM(G34:H34)</f>
        <v>2522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2</v>
      </c>
      <c r="F35" s="26">
        <v>0</v>
      </c>
      <c r="G35" s="26">
        <v>2</v>
      </c>
      <c r="H35" s="26">
        <v>0</v>
      </c>
      <c r="I35" s="27">
        <f>SUM(G35:H35)</f>
        <v>2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15867</v>
      </c>
      <c r="F37" s="26">
        <f>SUM(F33:F36)</f>
        <v>66</v>
      </c>
      <c r="G37" s="26">
        <f>SUM(G33:G36)</f>
        <v>15933</v>
      </c>
      <c r="H37" s="26">
        <f>SUM(H33:H36)</f>
        <v>0</v>
      </c>
      <c r="I37" s="27">
        <f>SUM(G37:H37)</f>
        <v>15933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27431</v>
      </c>
      <c r="F38" s="26">
        <v>0</v>
      </c>
      <c r="G38" s="36" t="s">
        <v>34</v>
      </c>
      <c r="H38" s="36" t="s">
        <v>34</v>
      </c>
      <c r="I38" s="27">
        <v>27431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5104</v>
      </c>
      <c r="F39" s="26">
        <v>0</v>
      </c>
      <c r="G39" s="26">
        <v>5104</v>
      </c>
      <c r="H39" s="26">
        <v>0</v>
      </c>
      <c r="I39" s="27">
        <f>SUM(G39:H39)</f>
        <v>5104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638</v>
      </c>
      <c r="F40" s="26">
        <v>0</v>
      </c>
      <c r="G40" s="26">
        <v>638</v>
      </c>
      <c r="H40" s="26">
        <v>0</v>
      </c>
      <c r="I40" s="27">
        <f>SUM(G40:H40)</f>
        <v>638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120205</v>
      </c>
      <c r="F41" s="26">
        <v>2</v>
      </c>
      <c r="G41" s="36" t="s">
        <v>34</v>
      </c>
      <c r="H41" s="36" t="s">
        <v>34</v>
      </c>
      <c r="I41" s="27">
        <v>120207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115722</v>
      </c>
      <c r="F42" s="26">
        <v>2</v>
      </c>
      <c r="G42" s="26">
        <v>115720</v>
      </c>
      <c r="H42" s="26">
        <v>4</v>
      </c>
      <c r="I42" s="27">
        <f>SUM(G42:H42)</f>
        <v>115724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3673</v>
      </c>
      <c r="F43" s="26">
        <v>0</v>
      </c>
      <c r="G43" s="36" t="s">
        <v>34</v>
      </c>
      <c r="H43" s="36" t="s">
        <v>34</v>
      </c>
      <c r="I43" s="27">
        <v>3673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2061</v>
      </c>
      <c r="F44" s="26">
        <v>0</v>
      </c>
      <c r="G44" s="36" t="s">
        <v>34</v>
      </c>
      <c r="H44" s="42" t="s">
        <v>34</v>
      </c>
      <c r="I44" s="27">
        <v>2061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71</v>
      </c>
      <c r="F45" s="43">
        <v>0</v>
      </c>
      <c r="G45" s="36" t="s">
        <v>34</v>
      </c>
      <c r="H45" s="42" t="s">
        <v>34</v>
      </c>
      <c r="I45" s="27">
        <v>71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520</v>
      </c>
      <c r="F47" s="43">
        <v>0</v>
      </c>
      <c r="G47" s="26">
        <v>520</v>
      </c>
      <c r="H47" s="30">
        <v>0</v>
      </c>
      <c r="I47" s="27">
        <f>SUM(G47:H47)</f>
        <v>520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78381</v>
      </c>
      <c r="F48" s="43">
        <v>0</v>
      </c>
      <c r="G48" s="36" t="s">
        <v>34</v>
      </c>
      <c r="H48" s="42" t="s">
        <v>34</v>
      </c>
      <c r="I48" s="27">
        <v>78381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44189</v>
      </c>
      <c r="F49" s="43">
        <v>0</v>
      </c>
      <c r="G49" s="36" t="s">
        <v>34</v>
      </c>
      <c r="H49" s="42" t="s">
        <v>34</v>
      </c>
      <c r="I49" s="27">
        <v>44189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40</v>
      </c>
      <c r="F50" s="43">
        <v>0</v>
      </c>
      <c r="G50" s="36" t="s">
        <v>34</v>
      </c>
      <c r="H50" s="42" t="s">
        <v>34</v>
      </c>
      <c r="I50" s="27">
        <v>40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13598</v>
      </c>
      <c r="F52" s="43">
        <v>0</v>
      </c>
      <c r="G52" s="26">
        <v>13598</v>
      </c>
      <c r="H52" s="30">
        <v>0</v>
      </c>
      <c r="I52" s="27">
        <f>SUM(G52:H52)</f>
        <v>13598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811</v>
      </c>
      <c r="F53" s="43">
        <v>0</v>
      </c>
      <c r="G53" s="36" t="s">
        <v>34</v>
      </c>
      <c r="H53" s="42" t="s">
        <v>34</v>
      </c>
      <c r="I53" s="27">
        <v>811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4月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907</v>
      </c>
      <c r="F61" s="52">
        <v>0</v>
      </c>
      <c r="G61" s="36" t="s">
        <v>34</v>
      </c>
      <c r="H61" s="42" t="s">
        <v>34</v>
      </c>
      <c r="I61" s="27">
        <v>907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5853</v>
      </c>
      <c r="F62" s="52">
        <v>51</v>
      </c>
      <c r="G62" s="36" t="s">
        <v>34</v>
      </c>
      <c r="H62" s="42" t="s">
        <v>34</v>
      </c>
      <c r="I62" s="27">
        <v>5904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324</v>
      </c>
      <c r="F63" s="52">
        <v>3</v>
      </c>
      <c r="G63" s="36" t="s">
        <v>34</v>
      </c>
      <c r="H63" s="42" t="s">
        <v>34</v>
      </c>
      <c r="I63" s="27">
        <v>327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7084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7138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886</v>
      </c>
      <c r="F66" s="26">
        <v>0</v>
      </c>
      <c r="G66" s="26">
        <v>886</v>
      </c>
      <c r="H66" s="26">
        <v>0</v>
      </c>
      <c r="I66" s="27">
        <f t="shared" si="2"/>
        <v>886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5796</v>
      </c>
      <c r="F68" s="26">
        <v>51</v>
      </c>
      <c r="G68" s="26">
        <v>5847</v>
      </c>
      <c r="H68" s="26">
        <v>0</v>
      </c>
      <c r="I68" s="27">
        <f t="shared" si="2"/>
        <v>5847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303</v>
      </c>
      <c r="F70" s="26">
        <v>3</v>
      </c>
      <c r="G70" s="26">
        <v>306</v>
      </c>
      <c r="H70" s="26">
        <v>0</v>
      </c>
      <c r="I70" s="27">
        <f t="shared" si="2"/>
        <v>306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6987</v>
      </c>
      <c r="F71" s="26">
        <f>SUM(F65:F70)</f>
        <v>54</v>
      </c>
      <c r="G71" s="26">
        <f>SUM(G65:G70)</f>
        <v>7041</v>
      </c>
      <c r="H71" s="26">
        <f>SUM(H65:H70)</f>
        <v>0</v>
      </c>
      <c r="I71" s="27">
        <f t="shared" si="2"/>
        <v>7041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945</v>
      </c>
      <c r="F72" s="55">
        <v>0</v>
      </c>
      <c r="G72" s="26">
        <v>945</v>
      </c>
      <c r="H72" s="26">
        <v>0</v>
      </c>
      <c r="I72" s="27">
        <f t="shared" si="2"/>
        <v>945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5930</v>
      </c>
      <c r="F73" s="55">
        <v>64</v>
      </c>
      <c r="G73" s="26">
        <v>5994</v>
      </c>
      <c r="H73" s="26">
        <v>0</v>
      </c>
      <c r="I73" s="27">
        <f t="shared" si="2"/>
        <v>5994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334</v>
      </c>
      <c r="F74" s="55">
        <v>3</v>
      </c>
      <c r="G74" s="26">
        <v>337</v>
      </c>
      <c r="H74" s="26">
        <v>0</v>
      </c>
      <c r="I74" s="27">
        <f t="shared" si="2"/>
        <v>337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25</v>
      </c>
      <c r="F75" s="55">
        <v>0</v>
      </c>
      <c r="G75" s="26">
        <v>25</v>
      </c>
      <c r="H75" s="26">
        <v>0</v>
      </c>
      <c r="I75" s="27">
        <f t="shared" si="2"/>
        <v>25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7234</v>
      </c>
      <c r="F76" s="55">
        <f>SUM(F72:F75)</f>
        <v>67</v>
      </c>
      <c r="G76" s="55">
        <f>SUM(G72:G75)</f>
        <v>7301</v>
      </c>
      <c r="H76" s="55">
        <f>SUM(H72:H75)</f>
        <v>0</v>
      </c>
      <c r="I76" s="27">
        <f t="shared" si="2"/>
        <v>7301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7039</v>
      </c>
      <c r="F77" s="26">
        <v>0</v>
      </c>
      <c r="G77" s="36" t="s">
        <v>34</v>
      </c>
      <c r="H77" s="36" t="s">
        <v>34</v>
      </c>
      <c r="I77" s="27">
        <v>7039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42569</v>
      </c>
      <c r="F78" s="26">
        <v>924</v>
      </c>
      <c r="G78" s="36" t="s">
        <v>34</v>
      </c>
      <c r="H78" s="36" t="s">
        <v>34</v>
      </c>
      <c r="I78" s="27">
        <v>43493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2074</v>
      </c>
      <c r="F79" s="26">
        <v>35</v>
      </c>
      <c r="G79" s="36" t="s">
        <v>34</v>
      </c>
      <c r="H79" s="36" t="s">
        <v>34</v>
      </c>
      <c r="I79" s="27">
        <v>2109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282</v>
      </c>
      <c r="F80" s="57">
        <v>0</v>
      </c>
      <c r="G80" s="36" t="s">
        <v>34</v>
      </c>
      <c r="H80" s="36" t="s">
        <v>34</v>
      </c>
      <c r="I80" s="58">
        <v>282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51964</v>
      </c>
      <c r="F81" s="26">
        <f>SUM(F77:F80)</f>
        <v>959</v>
      </c>
      <c r="G81" s="36" t="s">
        <v>34</v>
      </c>
      <c r="H81" s="36" t="s">
        <v>34</v>
      </c>
      <c r="I81" s="27">
        <f>SUM(I77:I80)</f>
        <v>52923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23844</v>
      </c>
      <c r="F82" s="26">
        <v>0</v>
      </c>
      <c r="G82" s="36" t="s">
        <v>34</v>
      </c>
      <c r="H82" s="36" t="s">
        <v>34</v>
      </c>
      <c r="I82" s="27">
        <v>23844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23844</v>
      </c>
      <c r="F83" s="26">
        <v>0</v>
      </c>
      <c r="G83" s="36" t="s">
        <v>34</v>
      </c>
      <c r="H83" s="36" t="s">
        <v>34</v>
      </c>
      <c r="I83" s="27">
        <v>23844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8252</v>
      </c>
      <c r="F84" s="26">
        <v>0</v>
      </c>
      <c r="G84" s="36" t="s">
        <v>34</v>
      </c>
      <c r="H84" s="36" t="s">
        <v>34</v>
      </c>
      <c r="I84" s="27">
        <v>8252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615</v>
      </c>
      <c r="F85" s="26">
        <v>0</v>
      </c>
      <c r="G85" s="36" t="s">
        <v>34</v>
      </c>
      <c r="H85" s="36" t="s">
        <v>34</v>
      </c>
      <c r="I85" s="27">
        <v>615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32711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32711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329228</v>
      </c>
      <c r="F87" s="55">
        <v>0</v>
      </c>
      <c r="G87" s="36" t="s">
        <v>34</v>
      </c>
      <c r="H87" s="36" t="s">
        <v>34</v>
      </c>
      <c r="I87" s="27">
        <v>329228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781822</v>
      </c>
      <c r="F88" s="64">
        <f>SUM(F14,F17,F18,F21,F22,F76)</f>
        <v>17820</v>
      </c>
      <c r="G88" s="64">
        <f>SUM(G14,G17,G21,G22,G76)</f>
        <v>799614</v>
      </c>
      <c r="H88" s="64">
        <f>SUM(H14,H17,H21,H22,H76)</f>
        <v>28</v>
      </c>
      <c r="I88" s="68">
        <f>SUM(I14,I17,I18,I21,I22,I76)</f>
        <v>799642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1467071</v>
      </c>
      <c r="F89" s="65">
        <f>SUM(F14,F17,F18,F21,F22,F28,F29,F37,F38,F39,F40,F41,F48,F50,F51,F52,F53,F54,F76)</f>
        <v>17888</v>
      </c>
      <c r="G89" s="66" t="s">
        <v>34</v>
      </c>
      <c r="H89" s="66" t="s">
        <v>34</v>
      </c>
      <c r="I89" s="68">
        <f>SUM(I14,I17,I18,I21,I22,I28,I29,I37,I38,I39,I40,I41,I48,I50,I51,I52,I53,I54,I76)</f>
        <v>1484959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406932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0.13005366990062223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42441</v>
      </c>
      <c r="F95" s="64">
        <v>0</v>
      </c>
      <c r="G95" s="64">
        <v>42441</v>
      </c>
      <c r="H95" s="66" t="s">
        <v>24</v>
      </c>
      <c r="I95" s="68">
        <f>SUM(G95:H95)</f>
        <v>42441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468216</v>
      </c>
      <c r="F96" s="78">
        <v>3387</v>
      </c>
      <c r="G96" s="78">
        <v>471603</v>
      </c>
      <c r="H96" s="79" t="s">
        <v>34</v>
      </c>
      <c r="I96" s="80">
        <f t="shared" ref="I96" si="3">SUM(G96:H96)</f>
        <v>471603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6164</v>
      </c>
      <c r="F97" s="84">
        <v>45</v>
      </c>
      <c r="G97" s="84">
        <v>6209</v>
      </c>
      <c r="H97" s="85" t="s">
        <v>34</v>
      </c>
      <c r="I97" s="86">
        <f>SUM(G97:H97)</f>
        <v>6209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122967</v>
      </c>
      <c r="F101" s="78">
        <f>F10+F95</f>
        <v>0</v>
      </c>
      <c r="G101" s="78">
        <f>G10+G95</f>
        <v>122962</v>
      </c>
      <c r="H101" s="78">
        <f>H10</f>
        <v>5</v>
      </c>
      <c r="I101" s="80">
        <f>I10+I95</f>
        <v>122967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834</v>
      </c>
      <c r="F102" s="25">
        <f>F11</f>
        <v>0</v>
      </c>
      <c r="G102" s="25">
        <f>G11</f>
        <v>833</v>
      </c>
      <c r="H102" s="25">
        <f>H11</f>
        <v>1</v>
      </c>
      <c r="I102" s="122">
        <f>I11</f>
        <v>834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123801</v>
      </c>
      <c r="F103" s="90">
        <f>F101+F102</f>
        <v>0</v>
      </c>
      <c r="G103" s="90">
        <f>G101+G102</f>
        <v>123795</v>
      </c>
      <c r="H103" s="90">
        <f t="shared" ref="H103:I103" si="4">H101+H102</f>
        <v>6</v>
      </c>
      <c r="I103" s="50">
        <f t="shared" si="4"/>
        <v>123801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732805</v>
      </c>
      <c r="F104" s="78">
        <f>F15+F96</f>
        <v>8380</v>
      </c>
      <c r="G104" s="78">
        <f>G15+G96</f>
        <v>741169</v>
      </c>
      <c r="H104" s="78">
        <f>H15</f>
        <v>16</v>
      </c>
      <c r="I104" s="80">
        <f>I15+I96</f>
        <v>741185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335199</v>
      </c>
      <c r="F105" s="92">
        <f>F16</f>
        <v>12555</v>
      </c>
      <c r="G105" s="92">
        <f>G16</f>
        <v>347748</v>
      </c>
      <c r="H105" s="93">
        <f>H16</f>
        <v>6</v>
      </c>
      <c r="I105" s="94">
        <f>I16</f>
        <v>347754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1068004</v>
      </c>
      <c r="F106" s="90">
        <f t="shared" ref="F106:I106" si="5">F104+F105</f>
        <v>20935</v>
      </c>
      <c r="G106" s="90">
        <f t="shared" si="5"/>
        <v>1088917</v>
      </c>
      <c r="H106" s="96">
        <f t="shared" si="5"/>
        <v>22</v>
      </c>
      <c r="I106" s="50">
        <f t="shared" si="5"/>
        <v>1088939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1292479</v>
      </c>
      <c r="F107" s="64">
        <f>F88+F95+F96</f>
        <v>21207</v>
      </c>
      <c r="G107" s="64">
        <f>G88+G95+G96</f>
        <v>1313658</v>
      </c>
      <c r="H107" s="64">
        <f>H88</f>
        <v>28</v>
      </c>
      <c r="I107" s="68">
        <f>I88+I95+I96</f>
        <v>1313686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1977728</v>
      </c>
      <c r="F108" s="65">
        <f>F89+F95+F96</f>
        <v>21275</v>
      </c>
      <c r="G108" s="66" t="s">
        <v>34</v>
      </c>
      <c r="H108" s="66" t="s">
        <v>34</v>
      </c>
      <c r="I108" s="68">
        <f>I89+I95+I96</f>
        <v>1999003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0.68064877830622283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4月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406081</v>
      </c>
      <c r="F124" s="89">
        <f>F29</f>
        <v>0</v>
      </c>
      <c r="G124" s="79" t="s">
        <v>34</v>
      </c>
      <c r="H124" s="79" t="s">
        <v>34</v>
      </c>
      <c r="I124" s="113">
        <f>I29</f>
        <v>406081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270</v>
      </c>
      <c r="F125" s="26">
        <v>0</v>
      </c>
      <c r="G125" s="36" t="s">
        <v>34</v>
      </c>
      <c r="H125" s="36" t="s">
        <v>34</v>
      </c>
      <c r="I125" s="27">
        <v>270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405811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405811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1187631</v>
      </c>
      <c r="D131" s="111">
        <v>93622</v>
      </c>
      <c r="E131" s="112">
        <v>12617</v>
      </c>
      <c r="F131" s="110">
        <v>579</v>
      </c>
      <c r="G131" s="111">
        <v>3</v>
      </c>
      <c r="H131" s="252">
        <f>SUM(C131:G131)</f>
        <v>1294452</v>
      </c>
      <c r="I131" s="253"/>
    </row>
    <row r="132" spans="1:9" ht="22.05" customHeight="1" thickBot="1" x14ac:dyDescent="0.25">
      <c r="A132" s="234" t="s">
        <v>96</v>
      </c>
      <c r="B132" s="235"/>
      <c r="C132" s="114">
        <v>307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307</v>
      </c>
      <c r="I132" s="237"/>
    </row>
    <row r="133" spans="1:9" ht="22.05" customHeight="1" thickBot="1" x14ac:dyDescent="0.25">
      <c r="A133" s="238" t="s">
        <v>97</v>
      </c>
      <c r="B133" s="239"/>
      <c r="C133" s="117">
        <v>7603836700</v>
      </c>
      <c r="D133" s="86">
        <v>534654900</v>
      </c>
      <c r="E133" s="117">
        <v>63331000</v>
      </c>
      <c r="F133" s="118">
        <v>1679100</v>
      </c>
      <c r="G133" s="68">
        <v>13200</v>
      </c>
      <c r="H133" s="240">
        <v>8203514900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2.05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8B8E-31E7-4535-84A5-FB8D0DF0BBFD}">
  <dimension ref="A1:I170"/>
  <sheetViews>
    <sheetView view="pageBreakPreview" topLeftCell="A95" zoomScale="85" zoomScaleNormal="70" zoomScaleSheetLayoutView="85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98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4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23">
        <v>75252</v>
      </c>
      <c r="F10" s="20">
        <v>0</v>
      </c>
      <c r="G10" s="20">
        <v>75249</v>
      </c>
      <c r="H10" s="20">
        <v>3</v>
      </c>
      <c r="I10" s="21">
        <f t="shared" ref="I10:I17" si="0">SUM(G10:H10)</f>
        <v>75252</v>
      </c>
    </row>
    <row r="11" spans="1:9" ht="23.1" customHeight="1" x14ac:dyDescent="0.2">
      <c r="A11" s="153"/>
      <c r="B11" s="154"/>
      <c r="C11" s="158"/>
      <c r="D11" s="24" t="s">
        <v>16</v>
      </c>
      <c r="E11" s="31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31">
        <v>25885</v>
      </c>
      <c r="F12" s="26">
        <v>0</v>
      </c>
      <c r="G12" s="26">
        <v>25885</v>
      </c>
      <c r="H12" s="26">
        <v>0</v>
      </c>
      <c r="I12" s="27">
        <f t="shared" si="0"/>
        <v>25885</v>
      </c>
    </row>
    <row r="13" spans="1:9" ht="23.1" customHeight="1" x14ac:dyDescent="0.2">
      <c r="A13" s="153"/>
      <c r="B13" s="154"/>
      <c r="C13" s="158"/>
      <c r="D13" s="24" t="s">
        <v>19</v>
      </c>
      <c r="E13" s="31">
        <v>27446</v>
      </c>
      <c r="F13" s="26">
        <v>0</v>
      </c>
      <c r="G13" s="26">
        <v>27446</v>
      </c>
      <c r="H13" s="26">
        <v>0</v>
      </c>
      <c r="I13" s="27">
        <f t="shared" si="0"/>
        <v>27446</v>
      </c>
    </row>
    <row r="14" spans="1:9" ht="23.1" customHeight="1" x14ac:dyDescent="0.2">
      <c r="A14" s="155"/>
      <c r="B14" s="156"/>
      <c r="C14" s="160" t="s">
        <v>20</v>
      </c>
      <c r="D14" s="161"/>
      <c r="E14" s="34">
        <f>SUM(E10:E13)</f>
        <v>129428</v>
      </c>
      <c r="F14" s="26">
        <f>SUM(F10:F13)</f>
        <v>0</v>
      </c>
      <c r="G14" s="26">
        <f>SUM(G10:G13)</f>
        <v>129425</v>
      </c>
      <c r="H14" s="26">
        <f>SUM(H10:H13)</f>
        <v>3</v>
      </c>
      <c r="I14" s="27">
        <f t="shared" si="0"/>
        <v>129428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237166</v>
      </c>
      <c r="F15" s="26">
        <v>4121</v>
      </c>
      <c r="G15" s="26">
        <v>241247</v>
      </c>
      <c r="H15" s="26">
        <v>40</v>
      </c>
      <c r="I15" s="27">
        <f t="shared" si="0"/>
        <v>241287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313636</v>
      </c>
      <c r="F16" s="26">
        <v>11823</v>
      </c>
      <c r="G16" s="26">
        <v>325451</v>
      </c>
      <c r="H16" s="26">
        <v>8</v>
      </c>
      <c r="I16" s="27">
        <f t="shared" si="0"/>
        <v>325459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550802</v>
      </c>
      <c r="F17" s="26">
        <f>SUM(F15:F16)</f>
        <v>15944</v>
      </c>
      <c r="G17" s="26">
        <f>SUM(G15:G16)</f>
        <v>566698</v>
      </c>
      <c r="H17" s="25">
        <f>SUM(H15:H16)</f>
        <v>48</v>
      </c>
      <c r="I17" s="27">
        <f t="shared" si="0"/>
        <v>566746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820</v>
      </c>
      <c r="F19" s="26">
        <v>14</v>
      </c>
      <c r="G19" s="26">
        <v>834</v>
      </c>
      <c r="H19" s="26">
        <v>0</v>
      </c>
      <c r="I19" s="27">
        <f t="shared" ref="I19:I25" si="1">SUM(G19:H19)</f>
        <v>834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12202</v>
      </c>
      <c r="F20" s="26">
        <v>155</v>
      </c>
      <c r="G20" s="26">
        <v>12357</v>
      </c>
      <c r="H20" s="26">
        <v>0</v>
      </c>
      <c r="I20" s="27">
        <f t="shared" si="1"/>
        <v>12357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13022</v>
      </c>
      <c r="F21" s="26">
        <f>SUM(F19:F20)</f>
        <v>169</v>
      </c>
      <c r="G21" s="26">
        <f>SUM(G19:G20)</f>
        <v>13191</v>
      </c>
      <c r="H21" s="25">
        <f>SUM(H19:H20)</f>
        <v>0</v>
      </c>
      <c r="I21" s="27">
        <f t="shared" si="1"/>
        <v>13191</v>
      </c>
    </row>
    <row r="22" spans="1:9" ht="23.1" customHeight="1" x14ac:dyDescent="0.2">
      <c r="A22" s="133" t="s">
        <v>26</v>
      </c>
      <c r="B22" s="134"/>
      <c r="C22" s="134"/>
      <c r="D22" s="141"/>
      <c r="E22" s="31">
        <v>884</v>
      </c>
      <c r="F22" s="26">
        <v>0</v>
      </c>
      <c r="G22" s="26">
        <v>884</v>
      </c>
      <c r="H22" s="26">
        <v>0</v>
      </c>
      <c r="I22" s="27">
        <f t="shared" si="1"/>
        <v>884</v>
      </c>
    </row>
    <row r="23" spans="1:9" ht="23.1" customHeight="1" x14ac:dyDescent="0.2">
      <c r="A23" s="22"/>
      <c r="B23" s="23"/>
      <c r="C23" s="142" t="s">
        <v>27</v>
      </c>
      <c r="D23" s="143"/>
      <c r="E23" s="31">
        <v>31</v>
      </c>
      <c r="F23" s="26">
        <v>0</v>
      </c>
      <c r="G23" s="26">
        <v>31</v>
      </c>
      <c r="H23" s="26">
        <v>0</v>
      </c>
      <c r="I23" s="27">
        <f t="shared" si="1"/>
        <v>31</v>
      </c>
    </row>
    <row r="24" spans="1:9" ht="23.1" customHeight="1" x14ac:dyDescent="0.2">
      <c r="A24" s="22"/>
      <c r="B24" s="23"/>
      <c r="C24" s="38"/>
      <c r="D24" s="24" t="s">
        <v>28</v>
      </c>
      <c r="E24" s="31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31">
        <v>217</v>
      </c>
      <c r="F25" s="26">
        <v>0</v>
      </c>
      <c r="G25" s="26">
        <v>217</v>
      </c>
      <c r="H25" s="26">
        <v>0</v>
      </c>
      <c r="I25" s="27">
        <f t="shared" si="1"/>
        <v>217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31">
        <v>2088</v>
      </c>
      <c r="F26" s="26">
        <v>0</v>
      </c>
      <c r="G26" s="36" t="s">
        <v>24</v>
      </c>
      <c r="H26" s="36" t="s">
        <v>24</v>
      </c>
      <c r="I26" s="27">
        <v>2088</v>
      </c>
    </row>
    <row r="27" spans="1:9" ht="23.1" customHeight="1" x14ac:dyDescent="0.2">
      <c r="A27" s="133"/>
      <c r="B27" s="134"/>
      <c r="C27" s="135"/>
      <c r="D27" s="24" t="s">
        <v>32</v>
      </c>
      <c r="E27" s="31">
        <v>10747</v>
      </c>
      <c r="F27" s="26">
        <v>0</v>
      </c>
      <c r="G27" s="36" t="s">
        <v>24</v>
      </c>
      <c r="H27" s="36" t="s">
        <v>24</v>
      </c>
      <c r="I27" s="27">
        <v>10747</v>
      </c>
    </row>
    <row r="28" spans="1:9" ht="23.1" customHeight="1" x14ac:dyDescent="0.2">
      <c r="A28" s="136"/>
      <c r="B28" s="137"/>
      <c r="C28" s="138"/>
      <c r="D28" s="24" t="s">
        <v>20</v>
      </c>
      <c r="E28" s="31">
        <f>SUM(E26:E27)</f>
        <v>12835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12835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399516</v>
      </c>
      <c r="F29" s="26">
        <v>0</v>
      </c>
      <c r="G29" s="36" t="s">
        <v>34</v>
      </c>
      <c r="H29" s="36" t="s">
        <v>34</v>
      </c>
      <c r="I29" s="27">
        <v>399516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147471</v>
      </c>
      <c r="F30" s="26">
        <v>0</v>
      </c>
      <c r="G30" s="36" t="s">
        <v>34</v>
      </c>
      <c r="H30" s="36" t="s">
        <v>34</v>
      </c>
      <c r="I30" s="27">
        <v>147471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17371</v>
      </c>
      <c r="F31" s="26">
        <v>0</v>
      </c>
      <c r="G31" s="36" t="s">
        <v>34</v>
      </c>
      <c r="H31" s="36" t="s">
        <v>34</v>
      </c>
      <c r="I31" s="27">
        <v>17371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50317</v>
      </c>
      <c r="F32" s="26">
        <v>0</v>
      </c>
      <c r="G32" s="36" t="s">
        <v>34</v>
      </c>
      <c r="H32" s="36" t="s">
        <v>34</v>
      </c>
      <c r="I32" s="27">
        <v>50317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13210</v>
      </c>
      <c r="F33" s="26">
        <v>35</v>
      </c>
      <c r="G33" s="26">
        <v>13245</v>
      </c>
      <c r="H33" s="26">
        <v>0</v>
      </c>
      <c r="I33" s="27">
        <f>SUM(G33:H33)</f>
        <v>13245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2159</v>
      </c>
      <c r="F34" s="26">
        <v>10</v>
      </c>
      <c r="G34" s="26">
        <v>2169</v>
      </c>
      <c r="H34" s="26">
        <v>0</v>
      </c>
      <c r="I34" s="27">
        <f>SUM(G34:H34)</f>
        <v>2169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1</v>
      </c>
      <c r="F36" s="26">
        <v>0</v>
      </c>
      <c r="G36" s="26">
        <v>1</v>
      </c>
      <c r="H36" s="26">
        <v>0</v>
      </c>
      <c r="I36" s="27">
        <f>SUM(G36:H36)</f>
        <v>1</v>
      </c>
    </row>
    <row r="37" spans="1:9" ht="23.1" customHeight="1" x14ac:dyDescent="0.2">
      <c r="A37" s="153"/>
      <c r="B37" s="164"/>
      <c r="C37" s="165" t="s">
        <v>20</v>
      </c>
      <c r="D37" s="166"/>
      <c r="E37" s="31">
        <f>SUM(E33:E36)</f>
        <v>15371</v>
      </c>
      <c r="F37" s="26">
        <f>SUM(F33:F36)</f>
        <v>45</v>
      </c>
      <c r="G37" s="26">
        <f>SUM(G33:G36)</f>
        <v>15416</v>
      </c>
      <c r="H37" s="26">
        <f>SUM(H33:H36)</f>
        <v>0</v>
      </c>
      <c r="I37" s="27">
        <f>SUM(G37:H37)</f>
        <v>15416</v>
      </c>
    </row>
    <row r="38" spans="1:9" ht="23.1" customHeight="1" x14ac:dyDescent="0.2">
      <c r="A38" s="182" t="s">
        <v>40</v>
      </c>
      <c r="B38" s="183"/>
      <c r="C38" s="183"/>
      <c r="D38" s="161"/>
      <c r="E38" s="31">
        <v>22361</v>
      </c>
      <c r="F38" s="26">
        <v>0</v>
      </c>
      <c r="G38" s="36" t="s">
        <v>34</v>
      </c>
      <c r="H38" s="36" t="s">
        <v>34</v>
      </c>
      <c r="I38" s="27">
        <v>22361</v>
      </c>
    </row>
    <row r="39" spans="1:9" ht="23.1" customHeight="1" x14ac:dyDescent="0.2">
      <c r="A39" s="182" t="s">
        <v>41</v>
      </c>
      <c r="B39" s="183"/>
      <c r="C39" s="183"/>
      <c r="D39" s="161"/>
      <c r="E39" s="31">
        <v>5973</v>
      </c>
      <c r="F39" s="26">
        <v>0</v>
      </c>
      <c r="G39" s="26">
        <v>5973</v>
      </c>
      <c r="H39" s="26">
        <v>0</v>
      </c>
      <c r="I39" s="27">
        <f>SUM(G39:H39)</f>
        <v>5973</v>
      </c>
    </row>
    <row r="40" spans="1:9" ht="23.1" customHeight="1" x14ac:dyDescent="0.2">
      <c r="A40" s="182" t="s">
        <v>42</v>
      </c>
      <c r="B40" s="183"/>
      <c r="C40" s="183"/>
      <c r="D40" s="161"/>
      <c r="E40" s="31">
        <v>590</v>
      </c>
      <c r="F40" s="26">
        <v>0</v>
      </c>
      <c r="G40" s="26">
        <v>590</v>
      </c>
      <c r="H40" s="26">
        <v>0</v>
      </c>
      <c r="I40" s="27">
        <f>SUM(G40:H40)</f>
        <v>590</v>
      </c>
    </row>
    <row r="41" spans="1:9" ht="23.1" customHeight="1" x14ac:dyDescent="0.2">
      <c r="A41" s="173" t="s">
        <v>43</v>
      </c>
      <c r="B41" s="184"/>
      <c r="C41" s="185"/>
      <c r="D41" s="186"/>
      <c r="E41" s="124">
        <v>137766</v>
      </c>
      <c r="F41" s="26">
        <v>0</v>
      </c>
      <c r="G41" s="36" t="s">
        <v>34</v>
      </c>
      <c r="H41" s="36" t="s">
        <v>34</v>
      </c>
      <c r="I41" s="27">
        <v>137766</v>
      </c>
    </row>
    <row r="42" spans="1:9" ht="23.1" customHeight="1" x14ac:dyDescent="0.2">
      <c r="A42" s="173"/>
      <c r="B42" s="184"/>
      <c r="C42" s="187" t="s">
        <v>44</v>
      </c>
      <c r="D42" s="188"/>
      <c r="E42" s="31">
        <v>129407</v>
      </c>
      <c r="F42" s="26">
        <v>0</v>
      </c>
      <c r="G42" s="26">
        <v>129398</v>
      </c>
      <c r="H42" s="26">
        <v>9</v>
      </c>
      <c r="I42" s="27">
        <f>SUM(G42:H42)</f>
        <v>129407</v>
      </c>
    </row>
    <row r="43" spans="1:9" ht="23.1" customHeight="1" x14ac:dyDescent="0.2">
      <c r="A43" s="173"/>
      <c r="B43" s="184"/>
      <c r="C43" s="189" t="s">
        <v>45</v>
      </c>
      <c r="D43" s="190"/>
      <c r="E43" s="34">
        <v>7430</v>
      </c>
      <c r="F43" s="26">
        <v>0</v>
      </c>
      <c r="G43" s="36" t="s">
        <v>34</v>
      </c>
      <c r="H43" s="36" t="s">
        <v>34</v>
      </c>
      <c r="I43" s="27">
        <v>7430</v>
      </c>
    </row>
    <row r="44" spans="1:9" ht="23.1" customHeight="1" x14ac:dyDescent="0.2">
      <c r="A44" s="173"/>
      <c r="B44" s="184"/>
      <c r="C44" s="39"/>
      <c r="D44" s="40" t="s">
        <v>46</v>
      </c>
      <c r="E44" s="125">
        <v>4188</v>
      </c>
      <c r="F44" s="26">
        <v>0</v>
      </c>
      <c r="G44" s="36" t="s">
        <v>34</v>
      </c>
      <c r="H44" s="42" t="s">
        <v>34</v>
      </c>
      <c r="I44" s="27">
        <v>4188</v>
      </c>
    </row>
    <row r="45" spans="1:9" ht="23.1" customHeight="1" x14ac:dyDescent="0.2">
      <c r="A45" s="173"/>
      <c r="B45" s="184"/>
      <c r="C45" s="160" t="s">
        <v>47</v>
      </c>
      <c r="D45" s="161"/>
      <c r="E45" s="34">
        <v>90</v>
      </c>
      <c r="F45" s="43">
        <v>0</v>
      </c>
      <c r="G45" s="36" t="s">
        <v>34</v>
      </c>
      <c r="H45" s="42" t="s">
        <v>34</v>
      </c>
      <c r="I45" s="27">
        <v>90</v>
      </c>
    </row>
    <row r="46" spans="1:9" ht="23.1" customHeight="1" x14ac:dyDescent="0.2">
      <c r="A46" s="173"/>
      <c r="B46" s="184"/>
      <c r="C46" s="160" t="s">
        <v>48</v>
      </c>
      <c r="D46" s="161"/>
      <c r="E46" s="34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4">
        <v>588</v>
      </c>
      <c r="F47" s="43">
        <v>0</v>
      </c>
      <c r="G47" s="26">
        <v>588</v>
      </c>
      <c r="H47" s="30">
        <v>0</v>
      </c>
      <c r="I47" s="27">
        <f>SUM(G47:H47)</f>
        <v>588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4">
        <v>62444</v>
      </c>
      <c r="F48" s="43">
        <v>0</v>
      </c>
      <c r="G48" s="36" t="s">
        <v>34</v>
      </c>
      <c r="H48" s="42" t="s">
        <v>34</v>
      </c>
      <c r="I48" s="27">
        <v>62444</v>
      </c>
    </row>
    <row r="49" spans="1:9" ht="23.1" customHeight="1" x14ac:dyDescent="0.2">
      <c r="A49" s="173"/>
      <c r="B49" s="174"/>
      <c r="C49" s="44"/>
      <c r="D49" s="45" t="s">
        <v>46</v>
      </c>
      <c r="E49" s="34">
        <v>34302</v>
      </c>
      <c r="F49" s="43">
        <v>0</v>
      </c>
      <c r="G49" s="36" t="s">
        <v>34</v>
      </c>
      <c r="H49" s="42" t="s">
        <v>34</v>
      </c>
      <c r="I49" s="27">
        <v>34302</v>
      </c>
    </row>
    <row r="50" spans="1:9" ht="23.1" customHeight="1" x14ac:dyDescent="0.2">
      <c r="A50" s="173"/>
      <c r="B50" s="174"/>
      <c r="C50" s="179" t="s">
        <v>51</v>
      </c>
      <c r="D50" s="180"/>
      <c r="E50" s="34">
        <v>16</v>
      </c>
      <c r="F50" s="43">
        <v>0</v>
      </c>
      <c r="G50" s="36" t="s">
        <v>34</v>
      </c>
      <c r="H50" s="42" t="s">
        <v>34</v>
      </c>
      <c r="I50" s="27">
        <v>16</v>
      </c>
    </row>
    <row r="51" spans="1:9" ht="23.1" customHeight="1" x14ac:dyDescent="0.2">
      <c r="A51" s="173"/>
      <c r="B51" s="174"/>
      <c r="C51" s="179" t="s">
        <v>52</v>
      </c>
      <c r="D51" s="180"/>
      <c r="E51" s="34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4">
        <v>12301</v>
      </c>
      <c r="F52" s="43">
        <v>0</v>
      </c>
      <c r="G52" s="26">
        <v>12301</v>
      </c>
      <c r="H52" s="30">
        <v>0</v>
      </c>
      <c r="I52" s="27">
        <f>SUM(G52:H52)</f>
        <v>12301</v>
      </c>
    </row>
    <row r="53" spans="1:9" ht="23.1" customHeight="1" x14ac:dyDescent="0.2">
      <c r="A53" s="182" t="s">
        <v>53</v>
      </c>
      <c r="B53" s="183"/>
      <c r="C53" s="183"/>
      <c r="D53" s="161"/>
      <c r="E53" s="34">
        <v>558</v>
      </c>
      <c r="F53" s="43">
        <v>0</v>
      </c>
      <c r="G53" s="36" t="s">
        <v>34</v>
      </c>
      <c r="H53" s="42" t="s">
        <v>34</v>
      </c>
      <c r="I53" s="27">
        <v>558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119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5月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625</v>
      </c>
      <c r="F61" s="52">
        <v>0</v>
      </c>
      <c r="G61" s="36" t="s">
        <v>34</v>
      </c>
      <c r="H61" s="42" t="s">
        <v>34</v>
      </c>
      <c r="I61" s="27">
        <v>625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4994</v>
      </c>
      <c r="F62" s="52">
        <v>53</v>
      </c>
      <c r="G62" s="36" t="s">
        <v>34</v>
      </c>
      <c r="H62" s="42" t="s">
        <v>34</v>
      </c>
      <c r="I62" s="27">
        <v>5047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217</v>
      </c>
      <c r="F63" s="52">
        <v>1</v>
      </c>
      <c r="G63" s="36" t="s">
        <v>34</v>
      </c>
      <c r="H63" s="42" t="s">
        <v>34</v>
      </c>
      <c r="I63" s="27">
        <v>218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5836</v>
      </c>
      <c r="F64" s="26">
        <f>SUM(F61:F63)</f>
        <v>54</v>
      </c>
      <c r="G64" s="36" t="s">
        <v>34</v>
      </c>
      <c r="H64" s="36" t="s">
        <v>34</v>
      </c>
      <c r="I64" s="27">
        <f>SUM(I61:I63)</f>
        <v>5890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637</v>
      </c>
      <c r="F66" s="26">
        <v>0</v>
      </c>
      <c r="G66" s="26">
        <v>637</v>
      </c>
      <c r="H66" s="26">
        <v>0</v>
      </c>
      <c r="I66" s="27">
        <f t="shared" si="2"/>
        <v>637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4903</v>
      </c>
      <c r="F68" s="26">
        <v>46</v>
      </c>
      <c r="G68" s="26">
        <v>4949</v>
      </c>
      <c r="H68" s="26">
        <v>0</v>
      </c>
      <c r="I68" s="27">
        <f t="shared" si="2"/>
        <v>4949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194</v>
      </c>
      <c r="F70" s="26">
        <v>1</v>
      </c>
      <c r="G70" s="26">
        <v>195</v>
      </c>
      <c r="H70" s="26">
        <v>0</v>
      </c>
      <c r="I70" s="27">
        <f t="shared" si="2"/>
        <v>195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47</v>
      </c>
      <c r="G71" s="26">
        <f>SUM(G65:G70)</f>
        <v>5783</v>
      </c>
      <c r="H71" s="26">
        <f>SUM(H65:H70)</f>
        <v>0</v>
      </c>
      <c r="I71" s="27">
        <f t="shared" si="2"/>
        <v>5783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658</v>
      </c>
      <c r="F72" s="55">
        <v>0</v>
      </c>
      <c r="G72" s="26">
        <v>658</v>
      </c>
      <c r="H72" s="26">
        <v>0</v>
      </c>
      <c r="I72" s="27">
        <f t="shared" si="2"/>
        <v>658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5066</v>
      </c>
      <c r="F73" s="55">
        <v>63</v>
      </c>
      <c r="G73" s="26">
        <v>5128</v>
      </c>
      <c r="H73" s="26">
        <v>1</v>
      </c>
      <c r="I73" s="27">
        <f t="shared" si="2"/>
        <v>5129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232</v>
      </c>
      <c r="F74" s="55">
        <v>1</v>
      </c>
      <c r="G74" s="26">
        <v>233</v>
      </c>
      <c r="H74" s="26">
        <v>0</v>
      </c>
      <c r="I74" s="27">
        <f t="shared" si="2"/>
        <v>233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5987</v>
      </c>
      <c r="F76" s="55">
        <f>SUM(F72:F75)</f>
        <v>64</v>
      </c>
      <c r="G76" s="55">
        <f>SUM(G72:G75)</f>
        <v>6050</v>
      </c>
      <c r="H76" s="55">
        <f>SUM(H72:H75)</f>
        <v>1</v>
      </c>
      <c r="I76" s="27">
        <f t="shared" si="2"/>
        <v>6051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4554</v>
      </c>
      <c r="F77" s="26">
        <v>0</v>
      </c>
      <c r="G77" s="36" t="s">
        <v>34</v>
      </c>
      <c r="H77" s="36" t="s">
        <v>34</v>
      </c>
      <c r="I77" s="27">
        <v>4554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38258</v>
      </c>
      <c r="F78" s="26">
        <v>935</v>
      </c>
      <c r="G78" s="36" t="s">
        <v>34</v>
      </c>
      <c r="H78" s="36" t="s">
        <v>34</v>
      </c>
      <c r="I78" s="27">
        <v>39193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1595</v>
      </c>
      <c r="F79" s="26">
        <v>43</v>
      </c>
      <c r="G79" s="36" t="s">
        <v>34</v>
      </c>
      <c r="H79" s="36" t="s">
        <v>34</v>
      </c>
      <c r="I79" s="27">
        <v>1638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239</v>
      </c>
      <c r="F80" s="57">
        <v>0</v>
      </c>
      <c r="G80" s="36" t="s">
        <v>34</v>
      </c>
      <c r="H80" s="36" t="s">
        <v>34</v>
      </c>
      <c r="I80" s="58">
        <v>239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44646</v>
      </c>
      <c r="F81" s="26">
        <f>SUM(F77:F80)</f>
        <v>978</v>
      </c>
      <c r="G81" s="36" t="s">
        <v>34</v>
      </c>
      <c r="H81" s="36" t="s">
        <v>34</v>
      </c>
      <c r="I81" s="27">
        <f>SUM(I77:I80)</f>
        <v>45624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21657</v>
      </c>
      <c r="F82" s="26">
        <v>0</v>
      </c>
      <c r="G82" s="36" t="s">
        <v>34</v>
      </c>
      <c r="H82" s="36" t="s">
        <v>34</v>
      </c>
      <c r="I82" s="27">
        <v>21657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21657</v>
      </c>
      <c r="F83" s="26">
        <v>0</v>
      </c>
      <c r="G83" s="36" t="s">
        <v>34</v>
      </c>
      <c r="H83" s="36" t="s">
        <v>34</v>
      </c>
      <c r="I83" s="27">
        <v>21657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8354</v>
      </c>
      <c r="F84" s="26">
        <v>0</v>
      </c>
      <c r="G84" s="36" t="s">
        <v>34</v>
      </c>
      <c r="H84" s="36" t="s">
        <v>34</v>
      </c>
      <c r="I84" s="27">
        <v>8354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602</v>
      </c>
      <c r="F85" s="26">
        <v>0</v>
      </c>
      <c r="G85" s="36" t="s">
        <v>34</v>
      </c>
      <c r="H85" s="36" t="s">
        <v>34</v>
      </c>
      <c r="I85" s="27">
        <v>602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30613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30613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286540</v>
      </c>
      <c r="F87" s="55">
        <v>0</v>
      </c>
      <c r="G87" s="36" t="s">
        <v>34</v>
      </c>
      <c r="H87" s="36" t="s">
        <v>34</v>
      </c>
      <c r="I87" s="27">
        <v>286540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700123</v>
      </c>
      <c r="F88" s="64">
        <f>SUM(F14,F17,F18,F21,F22,F76)</f>
        <v>16177</v>
      </c>
      <c r="G88" s="64">
        <f>SUM(G14,G17,G21,G22,G76)</f>
        <v>716248</v>
      </c>
      <c r="H88" s="64">
        <f>SUM(H14,H17,H21,H22,H76)</f>
        <v>52</v>
      </c>
      <c r="I88" s="68">
        <f>SUM(I14,I17,I18,I21,I22,I76)</f>
        <v>716300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1369854</v>
      </c>
      <c r="F89" s="65">
        <f>SUM(F14,F17,F18,F21,F22,F28,F29,F37,F38,F39,F40,F41,F48,F50,F51,F52,F53,F54,F76)</f>
        <v>16222</v>
      </c>
      <c r="G89" s="66" t="s">
        <v>34</v>
      </c>
      <c r="H89" s="66" t="s">
        <v>34</v>
      </c>
      <c r="I89" s="68">
        <f>SUM(I14,I17,I18,I21,I22,I28,I29,I37,I38,I39,I40,I41,I48,I50,I51,I52,I53,I54,I76)</f>
        <v>1386076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366991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0.12431912499216602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42452</v>
      </c>
      <c r="F95" s="64">
        <v>0</v>
      </c>
      <c r="G95" s="64">
        <v>42452</v>
      </c>
      <c r="H95" s="66" t="s">
        <v>24</v>
      </c>
      <c r="I95" s="68">
        <f>SUM(G95:H95)</f>
        <v>42452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436023</v>
      </c>
      <c r="F96" s="78">
        <v>3442</v>
      </c>
      <c r="G96" s="78">
        <v>439465</v>
      </c>
      <c r="H96" s="79" t="s">
        <v>34</v>
      </c>
      <c r="I96" s="80">
        <f t="shared" ref="I96" si="3">SUM(G96:H96)</f>
        <v>439465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6338</v>
      </c>
      <c r="F97" s="84">
        <v>50</v>
      </c>
      <c r="G97" s="84">
        <v>6388</v>
      </c>
      <c r="H97" s="85" t="s">
        <v>34</v>
      </c>
      <c r="I97" s="86">
        <f>SUM(G97:H97)</f>
        <v>6388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77">
        <f>E10+E95</f>
        <v>117704</v>
      </c>
      <c r="F101" s="78">
        <f>F10+F95</f>
        <v>0</v>
      </c>
      <c r="G101" s="78">
        <f>G10+G95</f>
        <v>117701</v>
      </c>
      <c r="H101" s="78">
        <f>H10</f>
        <v>3</v>
      </c>
      <c r="I101" s="80">
        <f>I10+I95</f>
        <v>117704</v>
      </c>
    </row>
    <row r="102" spans="1:9" ht="23.1" customHeight="1" x14ac:dyDescent="0.2">
      <c r="A102" s="153"/>
      <c r="B102" s="154"/>
      <c r="C102" s="158"/>
      <c r="D102" s="24" t="s">
        <v>16</v>
      </c>
      <c r="E102" s="31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122">
        <f>I11</f>
        <v>845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119">
        <f>E101+E102</f>
        <v>118549</v>
      </c>
      <c r="F103" s="90">
        <f>F101+F102</f>
        <v>0</v>
      </c>
      <c r="G103" s="90">
        <f>G101+G102</f>
        <v>118546</v>
      </c>
      <c r="H103" s="90">
        <f t="shared" ref="H103:I103" si="4">H101+H102</f>
        <v>3</v>
      </c>
      <c r="I103" s="50">
        <f t="shared" si="4"/>
        <v>118549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77">
        <f>E15+E96</f>
        <v>673189</v>
      </c>
      <c r="F104" s="78">
        <f>F15+F96</f>
        <v>7563</v>
      </c>
      <c r="G104" s="78">
        <f>G15+G96</f>
        <v>680712</v>
      </c>
      <c r="H104" s="78">
        <f>H15</f>
        <v>40</v>
      </c>
      <c r="I104" s="80">
        <f>I15+I96</f>
        <v>680752</v>
      </c>
    </row>
    <row r="105" spans="1:9" ht="23.1" customHeight="1" x14ac:dyDescent="0.2">
      <c r="A105" s="133"/>
      <c r="B105" s="134"/>
      <c r="C105" s="135"/>
      <c r="D105" s="91" t="s">
        <v>19</v>
      </c>
      <c r="E105" s="124">
        <f>E16</f>
        <v>313636</v>
      </c>
      <c r="F105" s="92">
        <f>F16</f>
        <v>11823</v>
      </c>
      <c r="G105" s="92">
        <f>G16</f>
        <v>325451</v>
      </c>
      <c r="H105" s="93">
        <f>H16</f>
        <v>8</v>
      </c>
      <c r="I105" s="94">
        <f>I16</f>
        <v>325459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119">
        <f>E104+E105</f>
        <v>986825</v>
      </c>
      <c r="F106" s="90">
        <f t="shared" ref="F106:I106" si="5">F104+F105</f>
        <v>19386</v>
      </c>
      <c r="G106" s="90">
        <f t="shared" si="5"/>
        <v>1006163</v>
      </c>
      <c r="H106" s="96">
        <f t="shared" si="5"/>
        <v>48</v>
      </c>
      <c r="I106" s="50">
        <f t="shared" si="5"/>
        <v>1006211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126">
        <f>E88+E95+E96</f>
        <v>1178598</v>
      </c>
      <c r="F107" s="64">
        <f>F88+F95+F96</f>
        <v>19619</v>
      </c>
      <c r="G107" s="64">
        <f>G88+G95+G96</f>
        <v>1198165</v>
      </c>
      <c r="H107" s="64">
        <f>H88</f>
        <v>52</v>
      </c>
      <c r="I107" s="68">
        <f>I88+I95+I96</f>
        <v>1198217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120">
        <f>E89+E95+E96</f>
        <v>1848329</v>
      </c>
      <c r="F108" s="65">
        <f>F89+F95+F96</f>
        <v>19664</v>
      </c>
      <c r="G108" s="66" t="s">
        <v>34</v>
      </c>
      <c r="H108" s="66" t="s">
        <v>34</v>
      </c>
      <c r="I108" s="68">
        <f>I89+I95+I96</f>
        <v>1867993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0.676549948271287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5月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77">
        <f>E29</f>
        <v>399516</v>
      </c>
      <c r="F124" s="89">
        <f>F29</f>
        <v>0</v>
      </c>
      <c r="G124" s="79" t="s">
        <v>34</v>
      </c>
      <c r="H124" s="79" t="s">
        <v>34</v>
      </c>
      <c r="I124" s="113">
        <f>I29</f>
        <v>399516</v>
      </c>
    </row>
    <row r="125" spans="1:9" ht="18.75" customHeight="1" x14ac:dyDescent="0.2">
      <c r="A125" s="169"/>
      <c r="B125" s="170"/>
      <c r="C125" s="144" t="s">
        <v>87</v>
      </c>
      <c r="D125" s="143"/>
      <c r="E125" s="31">
        <v>233</v>
      </c>
      <c r="F125" s="26">
        <v>0</v>
      </c>
      <c r="G125" s="36" t="s">
        <v>34</v>
      </c>
      <c r="H125" s="36" t="s">
        <v>34</v>
      </c>
      <c r="I125" s="27">
        <v>233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114">
        <f>E124-E125</f>
        <v>399283</v>
      </c>
      <c r="F126" s="96">
        <f>F124-F125</f>
        <v>0</v>
      </c>
      <c r="G126" s="48" t="s">
        <v>34</v>
      </c>
      <c r="H126" s="48" t="s">
        <v>34</v>
      </c>
      <c r="I126" s="116">
        <f>I124-I125</f>
        <v>399283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1086750</v>
      </c>
      <c r="D131" s="111">
        <v>89305</v>
      </c>
      <c r="E131" s="112">
        <v>12750</v>
      </c>
      <c r="F131" s="110">
        <v>518</v>
      </c>
      <c r="G131" s="111">
        <v>2</v>
      </c>
      <c r="H131" s="252">
        <f>SUM(C131:G131)</f>
        <v>1189325</v>
      </c>
      <c r="I131" s="253"/>
    </row>
    <row r="132" spans="1:9" ht="22.05" customHeight="1" thickBot="1" x14ac:dyDescent="0.25">
      <c r="A132" s="234" t="s">
        <v>96</v>
      </c>
      <c r="B132" s="235"/>
      <c r="C132" s="114">
        <v>270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270</v>
      </c>
      <c r="I132" s="237"/>
    </row>
    <row r="133" spans="1:9" ht="22.05" customHeight="1" thickBot="1" x14ac:dyDescent="0.25">
      <c r="A133" s="238" t="s">
        <v>97</v>
      </c>
      <c r="B133" s="239"/>
      <c r="C133" s="117">
        <v>7054175000</v>
      </c>
      <c r="D133" s="86">
        <v>649613400</v>
      </c>
      <c r="E133" s="117">
        <v>63798700</v>
      </c>
      <c r="F133" s="118">
        <v>1502200</v>
      </c>
      <c r="G133" s="68">
        <v>8800</v>
      </c>
      <c r="H133" s="240">
        <f>SUM(C133:G133)</f>
        <v>7769098100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9A74A-0B05-4ACD-9EA9-2FC238E4A0AA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99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89100</v>
      </c>
      <c r="F10" s="20">
        <v>0</v>
      </c>
      <c r="G10" s="20">
        <v>89099</v>
      </c>
      <c r="H10" s="20">
        <v>1</v>
      </c>
      <c r="I10" s="21">
        <f t="shared" ref="I10:I17" si="0">SUM(G10:H10)</f>
        <v>89100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964</v>
      </c>
      <c r="F11" s="26">
        <v>0</v>
      </c>
      <c r="G11" s="26">
        <v>964</v>
      </c>
      <c r="H11" s="26">
        <v>0</v>
      </c>
      <c r="I11" s="27">
        <f t="shared" si="0"/>
        <v>964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25699</v>
      </c>
      <c r="F12" s="26">
        <v>0</v>
      </c>
      <c r="G12" s="26">
        <v>25698</v>
      </c>
      <c r="H12" s="26">
        <v>1</v>
      </c>
      <c r="I12" s="27">
        <f t="shared" si="0"/>
        <v>25699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26592</v>
      </c>
      <c r="F13" s="26">
        <v>0</v>
      </c>
      <c r="G13" s="26">
        <v>26592</v>
      </c>
      <c r="H13" s="26">
        <v>0</v>
      </c>
      <c r="I13" s="27">
        <f t="shared" si="0"/>
        <v>26592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142355</v>
      </c>
      <c r="F14" s="26">
        <f>SUM(F10:F13)</f>
        <v>0</v>
      </c>
      <c r="G14" s="26">
        <f>SUM(G10:G13)</f>
        <v>142353</v>
      </c>
      <c r="H14" s="26">
        <f>SUM(H10:H13)</f>
        <v>2</v>
      </c>
      <c r="I14" s="27">
        <f t="shared" si="0"/>
        <v>142355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241966</v>
      </c>
      <c r="F15" s="26">
        <v>4107</v>
      </c>
      <c r="G15" s="26">
        <v>246014</v>
      </c>
      <c r="H15" s="26">
        <v>59</v>
      </c>
      <c r="I15" s="27">
        <f t="shared" si="0"/>
        <v>246073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322264</v>
      </c>
      <c r="F16" s="26">
        <v>11948</v>
      </c>
      <c r="G16" s="26">
        <v>334195</v>
      </c>
      <c r="H16" s="26">
        <v>17</v>
      </c>
      <c r="I16" s="27">
        <f t="shared" si="0"/>
        <v>334212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564230</v>
      </c>
      <c r="F17" s="26">
        <f>SUM(F15:F16)</f>
        <v>16055</v>
      </c>
      <c r="G17" s="26">
        <f>SUM(G15:G16)</f>
        <v>580209</v>
      </c>
      <c r="H17" s="25">
        <f>SUM(H15:H16)</f>
        <v>76</v>
      </c>
      <c r="I17" s="27">
        <f t="shared" si="0"/>
        <v>580285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841</v>
      </c>
      <c r="F19" s="26">
        <v>35</v>
      </c>
      <c r="G19" s="26">
        <v>876</v>
      </c>
      <c r="H19" s="26">
        <v>0</v>
      </c>
      <c r="I19" s="27">
        <f t="shared" ref="I19:I25" si="1">SUM(G19:H19)</f>
        <v>876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12438</v>
      </c>
      <c r="F20" s="26">
        <v>129</v>
      </c>
      <c r="G20" s="26">
        <v>12567</v>
      </c>
      <c r="H20" s="26">
        <v>0</v>
      </c>
      <c r="I20" s="27">
        <f t="shared" si="1"/>
        <v>12567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13279</v>
      </c>
      <c r="F21" s="26">
        <f>SUM(F19:F20)</f>
        <v>164</v>
      </c>
      <c r="G21" s="26">
        <f>SUM(G19:G20)</f>
        <v>13443</v>
      </c>
      <c r="H21" s="25">
        <f>SUM(H19:H20)</f>
        <v>0</v>
      </c>
      <c r="I21" s="27">
        <f t="shared" si="1"/>
        <v>13443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926</v>
      </c>
      <c r="F22" s="26">
        <v>0</v>
      </c>
      <c r="G22" s="26">
        <v>926</v>
      </c>
      <c r="H22" s="26">
        <v>0</v>
      </c>
      <c r="I22" s="27">
        <f t="shared" si="1"/>
        <v>926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3</v>
      </c>
      <c r="F24" s="26">
        <v>0</v>
      </c>
      <c r="G24" s="26">
        <v>3</v>
      </c>
      <c r="H24" s="26">
        <v>0</v>
      </c>
      <c r="I24" s="27">
        <f t="shared" si="1"/>
        <v>3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240</v>
      </c>
      <c r="F25" s="26">
        <v>0</v>
      </c>
      <c r="G25" s="26">
        <v>240</v>
      </c>
      <c r="H25" s="26">
        <v>0</v>
      </c>
      <c r="I25" s="27">
        <f t="shared" si="1"/>
        <v>240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2601</v>
      </c>
      <c r="F26" s="26">
        <v>0</v>
      </c>
      <c r="G26" s="36" t="s">
        <v>24</v>
      </c>
      <c r="H26" s="36" t="s">
        <v>24</v>
      </c>
      <c r="I26" s="27">
        <v>2601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10606</v>
      </c>
      <c r="F27" s="26">
        <v>0</v>
      </c>
      <c r="G27" s="36" t="s">
        <v>24</v>
      </c>
      <c r="H27" s="36" t="s">
        <v>24</v>
      </c>
      <c r="I27" s="27">
        <v>10606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13207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13207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425917</v>
      </c>
      <c r="F29" s="26">
        <v>1</v>
      </c>
      <c r="G29" s="36" t="s">
        <v>34</v>
      </c>
      <c r="H29" s="36" t="s">
        <v>34</v>
      </c>
      <c r="I29" s="27">
        <v>425918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161564</v>
      </c>
      <c r="F30" s="26">
        <v>0</v>
      </c>
      <c r="G30" s="36" t="s">
        <v>34</v>
      </c>
      <c r="H30" s="36" t="s">
        <v>34</v>
      </c>
      <c r="I30" s="27">
        <v>161564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18477</v>
      </c>
      <c r="F31" s="26">
        <v>0</v>
      </c>
      <c r="G31" s="36" t="s">
        <v>34</v>
      </c>
      <c r="H31" s="36" t="s">
        <v>34</v>
      </c>
      <c r="I31" s="27">
        <v>18477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52971</v>
      </c>
      <c r="F32" s="26">
        <v>0</v>
      </c>
      <c r="G32" s="36" t="s">
        <v>34</v>
      </c>
      <c r="H32" s="36" t="s">
        <v>34</v>
      </c>
      <c r="I32" s="27">
        <v>52971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13375</v>
      </c>
      <c r="F33" s="26">
        <v>49</v>
      </c>
      <c r="G33" s="26">
        <v>13423</v>
      </c>
      <c r="H33" s="26">
        <v>1</v>
      </c>
      <c r="I33" s="27">
        <f>SUM(G33:H33)</f>
        <v>13424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1994</v>
      </c>
      <c r="F34" s="26">
        <v>7</v>
      </c>
      <c r="G34" s="26">
        <v>2001</v>
      </c>
      <c r="H34" s="26">
        <v>0</v>
      </c>
      <c r="I34" s="27">
        <f>SUM(G34:H34)</f>
        <v>2001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15374</v>
      </c>
      <c r="F37" s="26">
        <f>SUM(F33:F36)</f>
        <v>56</v>
      </c>
      <c r="G37" s="26">
        <f>SUM(G33:G36)</f>
        <v>15429</v>
      </c>
      <c r="H37" s="26">
        <f>SUM(H33:H36)</f>
        <v>1</v>
      </c>
      <c r="I37" s="27">
        <f>SUM(G37:H37)</f>
        <v>15430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22042</v>
      </c>
      <c r="F38" s="26">
        <v>0</v>
      </c>
      <c r="G38" s="36" t="s">
        <v>34</v>
      </c>
      <c r="H38" s="36" t="s">
        <v>34</v>
      </c>
      <c r="I38" s="27">
        <v>22042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5926</v>
      </c>
      <c r="F39" s="26">
        <v>0</v>
      </c>
      <c r="G39" s="26">
        <v>5918</v>
      </c>
      <c r="H39" s="26">
        <v>8</v>
      </c>
      <c r="I39" s="27">
        <f>SUM(G39:H39)</f>
        <v>5926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516</v>
      </c>
      <c r="F40" s="26">
        <v>0</v>
      </c>
      <c r="G40" s="26">
        <v>516</v>
      </c>
      <c r="H40" s="26">
        <v>0</v>
      </c>
      <c r="I40" s="27">
        <f>SUM(G40:H40)</f>
        <v>516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155953</v>
      </c>
      <c r="F41" s="26">
        <v>1</v>
      </c>
      <c r="G41" s="36" t="s">
        <v>34</v>
      </c>
      <c r="H41" s="36" t="s">
        <v>34</v>
      </c>
      <c r="I41" s="27">
        <v>155954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145921</v>
      </c>
      <c r="F42" s="26">
        <v>1</v>
      </c>
      <c r="G42" s="26">
        <v>145912</v>
      </c>
      <c r="H42" s="26">
        <v>10</v>
      </c>
      <c r="I42" s="27">
        <f>SUM(G42:H42)</f>
        <v>145922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8847</v>
      </c>
      <c r="F43" s="26">
        <v>0</v>
      </c>
      <c r="G43" s="36" t="s">
        <v>34</v>
      </c>
      <c r="H43" s="36" t="s">
        <v>34</v>
      </c>
      <c r="I43" s="27">
        <v>8847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5062</v>
      </c>
      <c r="F44" s="26">
        <v>0</v>
      </c>
      <c r="G44" s="36" t="s">
        <v>34</v>
      </c>
      <c r="H44" s="42" t="s">
        <v>34</v>
      </c>
      <c r="I44" s="27">
        <v>5062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74</v>
      </c>
      <c r="F45" s="43">
        <v>0</v>
      </c>
      <c r="G45" s="36" t="s">
        <v>34</v>
      </c>
      <c r="H45" s="42" t="s">
        <v>34</v>
      </c>
      <c r="I45" s="27">
        <v>74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854</v>
      </c>
      <c r="F47" s="43">
        <v>0</v>
      </c>
      <c r="G47" s="26">
        <v>854</v>
      </c>
      <c r="H47" s="30">
        <v>0</v>
      </c>
      <c r="I47" s="27">
        <f>SUM(G47:H47)</f>
        <v>854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60215</v>
      </c>
      <c r="F48" s="43">
        <v>0</v>
      </c>
      <c r="G48" s="36" t="s">
        <v>34</v>
      </c>
      <c r="H48" s="42" t="s">
        <v>34</v>
      </c>
      <c r="I48" s="27">
        <v>60215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33372</v>
      </c>
      <c r="F49" s="43">
        <v>0</v>
      </c>
      <c r="G49" s="36" t="s">
        <v>34</v>
      </c>
      <c r="H49" s="42" t="s">
        <v>34</v>
      </c>
      <c r="I49" s="27">
        <v>33372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13</v>
      </c>
      <c r="F50" s="43">
        <v>0</v>
      </c>
      <c r="G50" s="36" t="s">
        <v>34</v>
      </c>
      <c r="H50" s="42" t="s">
        <v>34</v>
      </c>
      <c r="I50" s="27">
        <v>13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13316</v>
      </c>
      <c r="F52" s="43">
        <v>0</v>
      </c>
      <c r="G52" s="26">
        <v>13316</v>
      </c>
      <c r="H52" s="30">
        <v>0</v>
      </c>
      <c r="I52" s="27">
        <f>SUM(G52:H52)</f>
        <v>13316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857</v>
      </c>
      <c r="F53" s="43">
        <v>0</v>
      </c>
      <c r="G53" s="36" t="s">
        <v>34</v>
      </c>
      <c r="H53" s="42" t="s">
        <v>34</v>
      </c>
      <c r="I53" s="27">
        <v>857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6月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559</v>
      </c>
      <c r="F61" s="52">
        <v>0</v>
      </c>
      <c r="G61" s="36" t="s">
        <v>34</v>
      </c>
      <c r="H61" s="42" t="s">
        <v>34</v>
      </c>
      <c r="I61" s="27">
        <v>559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4986</v>
      </c>
      <c r="F62" s="52">
        <v>58</v>
      </c>
      <c r="G62" s="36" t="s">
        <v>34</v>
      </c>
      <c r="H62" s="42" t="s">
        <v>34</v>
      </c>
      <c r="I62" s="27">
        <v>5044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226</v>
      </c>
      <c r="F63" s="52">
        <v>2</v>
      </c>
      <c r="G63" s="36" t="s">
        <v>34</v>
      </c>
      <c r="H63" s="42" t="s">
        <v>34</v>
      </c>
      <c r="I63" s="27">
        <v>228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5771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5831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539</v>
      </c>
      <c r="F66" s="26">
        <v>0</v>
      </c>
      <c r="G66" s="26">
        <v>539</v>
      </c>
      <c r="H66" s="26">
        <v>0</v>
      </c>
      <c r="I66" s="27">
        <f t="shared" si="2"/>
        <v>539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4842</v>
      </c>
      <c r="F68" s="26">
        <v>59</v>
      </c>
      <c r="G68" s="26">
        <v>4901</v>
      </c>
      <c r="H68" s="26">
        <v>0</v>
      </c>
      <c r="I68" s="27">
        <f t="shared" si="2"/>
        <v>4901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215</v>
      </c>
      <c r="F70" s="26">
        <v>2</v>
      </c>
      <c r="G70" s="26">
        <v>217</v>
      </c>
      <c r="H70" s="26">
        <v>0</v>
      </c>
      <c r="I70" s="27">
        <f t="shared" si="2"/>
        <v>217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5596</v>
      </c>
      <c r="F71" s="26">
        <f>SUM(F65:F70)</f>
        <v>61</v>
      </c>
      <c r="G71" s="26">
        <f>SUM(G65:G70)</f>
        <v>5657</v>
      </c>
      <c r="H71" s="26">
        <f>SUM(H65:H70)</f>
        <v>0</v>
      </c>
      <c r="I71" s="27">
        <f t="shared" si="2"/>
        <v>5657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592</v>
      </c>
      <c r="F72" s="55">
        <v>0</v>
      </c>
      <c r="G72" s="26">
        <v>592</v>
      </c>
      <c r="H72" s="26">
        <v>0</v>
      </c>
      <c r="I72" s="27">
        <f t="shared" si="2"/>
        <v>592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5064</v>
      </c>
      <c r="F73" s="55">
        <v>63</v>
      </c>
      <c r="G73" s="26">
        <v>5127</v>
      </c>
      <c r="H73" s="26">
        <v>0</v>
      </c>
      <c r="I73" s="27">
        <f t="shared" si="2"/>
        <v>5127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245</v>
      </c>
      <c r="F74" s="55">
        <v>2</v>
      </c>
      <c r="G74" s="26">
        <v>247</v>
      </c>
      <c r="H74" s="26">
        <v>0</v>
      </c>
      <c r="I74" s="27">
        <f t="shared" si="2"/>
        <v>247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19</v>
      </c>
      <c r="F75" s="55">
        <v>0</v>
      </c>
      <c r="G75" s="26">
        <v>19</v>
      </c>
      <c r="H75" s="26">
        <v>0</v>
      </c>
      <c r="I75" s="27">
        <f t="shared" si="2"/>
        <v>19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5920</v>
      </c>
      <c r="F76" s="55">
        <f>SUM(F72:F75)</f>
        <v>65</v>
      </c>
      <c r="G76" s="55">
        <f>SUM(G72:G75)</f>
        <v>5985</v>
      </c>
      <c r="H76" s="55">
        <f>SUM(H72:H75)</f>
        <v>0</v>
      </c>
      <c r="I76" s="27">
        <f t="shared" si="2"/>
        <v>5985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4320</v>
      </c>
      <c r="F77" s="26">
        <v>0</v>
      </c>
      <c r="G77" s="36" t="s">
        <v>34</v>
      </c>
      <c r="H77" s="36" t="s">
        <v>34</v>
      </c>
      <c r="I77" s="27">
        <v>4320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39141</v>
      </c>
      <c r="F78" s="26">
        <v>986</v>
      </c>
      <c r="G78" s="36" t="s">
        <v>34</v>
      </c>
      <c r="H78" s="36" t="s">
        <v>34</v>
      </c>
      <c r="I78" s="27">
        <v>40127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1732</v>
      </c>
      <c r="F79" s="26">
        <v>48</v>
      </c>
      <c r="G79" s="36" t="s">
        <v>34</v>
      </c>
      <c r="H79" s="36" t="s">
        <v>34</v>
      </c>
      <c r="I79" s="27">
        <v>1780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261</v>
      </c>
      <c r="F80" s="57">
        <v>0</v>
      </c>
      <c r="G80" s="36" t="s">
        <v>34</v>
      </c>
      <c r="H80" s="36" t="s">
        <v>34</v>
      </c>
      <c r="I80" s="58">
        <v>261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45454</v>
      </c>
      <c r="F81" s="26">
        <f>SUM(F77:F80)</f>
        <v>1034</v>
      </c>
      <c r="G81" s="36" t="s">
        <v>34</v>
      </c>
      <c r="H81" s="36" t="s">
        <v>34</v>
      </c>
      <c r="I81" s="27">
        <f>SUM(I77:I80)</f>
        <v>46488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26262</v>
      </c>
      <c r="F82" s="26">
        <v>0</v>
      </c>
      <c r="G82" s="36" t="s">
        <v>34</v>
      </c>
      <c r="H82" s="36" t="s">
        <v>34</v>
      </c>
      <c r="I82" s="27">
        <v>26262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26262</v>
      </c>
      <c r="F83" s="26">
        <v>0</v>
      </c>
      <c r="G83" s="36" t="s">
        <v>34</v>
      </c>
      <c r="H83" s="36" t="s">
        <v>34</v>
      </c>
      <c r="I83" s="27">
        <v>26262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8991</v>
      </c>
      <c r="F84" s="26">
        <v>0</v>
      </c>
      <c r="G84" s="36" t="s">
        <v>34</v>
      </c>
      <c r="H84" s="36" t="s">
        <v>34</v>
      </c>
      <c r="I84" s="27">
        <v>8991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753</v>
      </c>
      <c r="F85" s="26">
        <v>0</v>
      </c>
      <c r="G85" s="36" t="s">
        <v>34</v>
      </c>
      <c r="H85" s="36" t="s">
        <v>34</v>
      </c>
      <c r="I85" s="27">
        <v>753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36006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36006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308607</v>
      </c>
      <c r="F87" s="55">
        <v>0</v>
      </c>
      <c r="G87" s="36" t="s">
        <v>34</v>
      </c>
      <c r="H87" s="36" t="s">
        <v>34</v>
      </c>
      <c r="I87" s="27">
        <v>308607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726710</v>
      </c>
      <c r="F88" s="64">
        <f>SUM(F14,F17,F18,F21,F22,F76)</f>
        <v>16284</v>
      </c>
      <c r="G88" s="64">
        <f>SUM(G14,G17,G21,G22,G76)</f>
        <v>742916</v>
      </c>
      <c r="H88" s="64">
        <f>SUM(H14,H17,H21,H22,H76)</f>
        <v>78</v>
      </c>
      <c r="I88" s="68">
        <f>SUM(I14,I17,I18,I21,I22,I76)</f>
        <v>742994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1440046</v>
      </c>
      <c r="F89" s="65">
        <f>SUM(F14,F17,F18,F21,F22,F28,F29,F37,F38,F39,F40,F41,F48,F50,F51,F52,F53,F54,F76)</f>
        <v>16342</v>
      </c>
      <c r="G89" s="66" t="s">
        <v>34</v>
      </c>
      <c r="H89" s="66" t="s">
        <v>34</v>
      </c>
      <c r="I89" s="68">
        <f>SUM(I14,I17,I18,I21,I22,I28,I29,I37,I38,I39,I40,I41,I48,I50,I51,I52,I53,I54,I76)</f>
        <v>1456388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375261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0.1238817782823155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53029</v>
      </c>
      <c r="F95" s="64">
        <v>0</v>
      </c>
      <c r="G95" s="64">
        <v>53029</v>
      </c>
      <c r="H95" s="66" t="s">
        <v>24</v>
      </c>
      <c r="I95" s="68">
        <f>SUM(G95:H95)</f>
        <v>53029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490808</v>
      </c>
      <c r="F96" s="78">
        <v>3606</v>
      </c>
      <c r="G96" s="78">
        <v>494414</v>
      </c>
      <c r="H96" s="79" t="s">
        <v>34</v>
      </c>
      <c r="I96" s="80">
        <f t="shared" ref="I96" si="3">SUM(G96:H96)</f>
        <v>494414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6540</v>
      </c>
      <c r="F97" s="84">
        <v>38</v>
      </c>
      <c r="G97" s="84">
        <v>6578</v>
      </c>
      <c r="H97" s="85" t="s">
        <v>34</v>
      </c>
      <c r="I97" s="86">
        <f>SUM(G97:H97)</f>
        <v>6578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142129</v>
      </c>
      <c r="F101" s="78">
        <f>F10+F95</f>
        <v>0</v>
      </c>
      <c r="G101" s="78">
        <f>G10+G95</f>
        <v>142128</v>
      </c>
      <c r="H101" s="78">
        <f>H10</f>
        <v>1</v>
      </c>
      <c r="I101" s="80">
        <f>I10+I95</f>
        <v>142129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964</v>
      </c>
      <c r="F102" s="25">
        <f>F11</f>
        <v>0</v>
      </c>
      <c r="G102" s="25">
        <f>G11</f>
        <v>964</v>
      </c>
      <c r="H102" s="25">
        <f>H11</f>
        <v>0</v>
      </c>
      <c r="I102" s="27">
        <f>I11</f>
        <v>964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143093</v>
      </c>
      <c r="F103" s="90">
        <f>F101+F102</f>
        <v>0</v>
      </c>
      <c r="G103" s="90">
        <f>G101+G102</f>
        <v>143092</v>
      </c>
      <c r="H103" s="90">
        <f t="shared" ref="H103:I103" si="4">H101+H102</f>
        <v>1</v>
      </c>
      <c r="I103" s="50">
        <f t="shared" si="4"/>
        <v>143093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732774</v>
      </c>
      <c r="F104" s="78">
        <f>F15+F96</f>
        <v>7713</v>
      </c>
      <c r="G104" s="78">
        <f>G15+G96</f>
        <v>740428</v>
      </c>
      <c r="H104" s="78">
        <f>H15</f>
        <v>59</v>
      </c>
      <c r="I104" s="80">
        <f>I15+I96</f>
        <v>740487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322264</v>
      </c>
      <c r="F105" s="92">
        <f>F16</f>
        <v>11948</v>
      </c>
      <c r="G105" s="92">
        <f>G16</f>
        <v>334195</v>
      </c>
      <c r="H105" s="93">
        <f>H16</f>
        <v>17</v>
      </c>
      <c r="I105" s="94">
        <f>I16</f>
        <v>334212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1055038</v>
      </c>
      <c r="F106" s="90">
        <f t="shared" ref="F106:I106" si="5">F104+F105</f>
        <v>19661</v>
      </c>
      <c r="G106" s="90">
        <f t="shared" si="5"/>
        <v>1074623</v>
      </c>
      <c r="H106" s="96">
        <f t="shared" si="5"/>
        <v>76</v>
      </c>
      <c r="I106" s="50">
        <f t="shared" si="5"/>
        <v>1074699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1270547</v>
      </c>
      <c r="F107" s="64">
        <f>F88+F95+F96</f>
        <v>19890</v>
      </c>
      <c r="G107" s="64">
        <f>G88+G95+G96</f>
        <v>1290359</v>
      </c>
      <c r="H107" s="64">
        <f>H88</f>
        <v>78</v>
      </c>
      <c r="I107" s="68">
        <f>I88+I95+I96</f>
        <v>1290437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1983883</v>
      </c>
      <c r="F108" s="65">
        <f>F89+F95+F96</f>
        <v>19948</v>
      </c>
      <c r="G108" s="66" t="s">
        <v>34</v>
      </c>
      <c r="H108" s="66" t="s">
        <v>34</v>
      </c>
      <c r="I108" s="68">
        <f>I89+I95+I96</f>
        <v>2003831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0.68901804133064237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6月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425917</v>
      </c>
      <c r="F124" s="89">
        <f>F29</f>
        <v>1</v>
      </c>
      <c r="G124" s="79" t="s">
        <v>34</v>
      </c>
      <c r="H124" s="79" t="s">
        <v>34</v>
      </c>
      <c r="I124" s="80">
        <f>I29</f>
        <v>425918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203</v>
      </c>
      <c r="F125" s="26">
        <v>0</v>
      </c>
      <c r="G125" s="36" t="s">
        <v>34</v>
      </c>
      <c r="H125" s="36" t="s">
        <v>34</v>
      </c>
      <c r="I125" s="27">
        <v>203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425714</v>
      </c>
      <c r="F126" s="96">
        <f>F124-F125</f>
        <v>1</v>
      </c>
      <c r="G126" s="48" t="s">
        <v>34</v>
      </c>
      <c r="H126" s="48" t="s">
        <v>34</v>
      </c>
      <c r="I126" s="50">
        <f>I124-I125</f>
        <v>425715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1176114</v>
      </c>
      <c r="D131" s="111">
        <v>107799</v>
      </c>
      <c r="E131" s="112">
        <v>13599</v>
      </c>
      <c r="F131" s="110">
        <v>481</v>
      </c>
      <c r="G131" s="111">
        <v>2</v>
      </c>
      <c r="H131" s="252">
        <f>SUM(C131:G131)</f>
        <v>1297995</v>
      </c>
      <c r="I131" s="253"/>
    </row>
    <row r="132" spans="1:9" ht="22.05" customHeight="1" thickBot="1" x14ac:dyDescent="0.25">
      <c r="A132" s="234" t="s">
        <v>96</v>
      </c>
      <c r="B132" s="235"/>
      <c r="C132" s="114">
        <v>234</v>
      </c>
      <c r="D132" s="46">
        <v>0</v>
      </c>
      <c r="E132" s="115">
        <v>2</v>
      </c>
      <c r="F132" s="114">
        <v>0</v>
      </c>
      <c r="G132" s="46">
        <v>0</v>
      </c>
      <c r="H132" s="236">
        <f>SUM(C132:G132)</f>
        <v>236</v>
      </c>
      <c r="I132" s="237"/>
    </row>
    <row r="133" spans="1:9" ht="22.05" customHeight="1" thickBot="1" x14ac:dyDescent="0.25">
      <c r="A133" s="238" t="s">
        <v>97</v>
      </c>
      <c r="B133" s="239"/>
      <c r="C133" s="117">
        <v>7555291900</v>
      </c>
      <c r="D133" s="86">
        <v>773059500</v>
      </c>
      <c r="E133" s="117">
        <v>67845200</v>
      </c>
      <c r="F133" s="118">
        <v>1394900</v>
      </c>
      <c r="G133" s="68">
        <v>8800</v>
      </c>
      <c r="H133" s="240">
        <v>8397600300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8" man="1"/>
    <brk id="11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5D34D-E6DA-4040-8BB7-CF8FB3BFDC27}">
  <dimension ref="A1:I236"/>
  <sheetViews>
    <sheetView view="pageBreakPreview" zoomScaleNormal="10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100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83000</v>
      </c>
      <c r="F10" s="20">
        <v>0</v>
      </c>
      <c r="G10" s="20">
        <v>82996</v>
      </c>
      <c r="H10" s="20">
        <v>4</v>
      </c>
      <c r="I10" s="21">
        <f t="shared" ref="I10:I17" si="0">SUM(G10:H10)</f>
        <v>83000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888</v>
      </c>
      <c r="F11" s="26">
        <v>0</v>
      </c>
      <c r="G11" s="26">
        <v>888</v>
      </c>
      <c r="H11" s="26">
        <v>0</v>
      </c>
      <c r="I11" s="27">
        <f t="shared" si="0"/>
        <v>888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26845</v>
      </c>
      <c r="F12" s="26">
        <v>0</v>
      </c>
      <c r="G12" s="26">
        <v>26845</v>
      </c>
      <c r="H12" s="26">
        <v>0</v>
      </c>
      <c r="I12" s="27">
        <f t="shared" si="0"/>
        <v>26845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27719</v>
      </c>
      <c r="F13" s="26">
        <v>0</v>
      </c>
      <c r="G13" s="26">
        <v>27719</v>
      </c>
      <c r="H13" s="26">
        <v>0</v>
      </c>
      <c r="I13" s="27">
        <f t="shared" si="0"/>
        <v>27719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138452</v>
      </c>
      <c r="F14" s="26">
        <f>SUM(F10:F13)</f>
        <v>0</v>
      </c>
      <c r="G14" s="26">
        <f>SUM(G10:G13)</f>
        <v>138448</v>
      </c>
      <c r="H14" s="26">
        <f>SUM(H10:H13)</f>
        <v>4</v>
      </c>
      <c r="I14" s="27">
        <f t="shared" si="0"/>
        <v>138452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246115</v>
      </c>
      <c r="F15" s="26">
        <v>4315</v>
      </c>
      <c r="G15" s="26">
        <v>250316</v>
      </c>
      <c r="H15" s="26">
        <v>114</v>
      </c>
      <c r="I15" s="27">
        <f t="shared" si="0"/>
        <v>250430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328749</v>
      </c>
      <c r="F16" s="26">
        <v>12547</v>
      </c>
      <c r="G16" s="26">
        <v>341261</v>
      </c>
      <c r="H16" s="26">
        <v>35</v>
      </c>
      <c r="I16" s="27">
        <f t="shared" si="0"/>
        <v>341296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574864</v>
      </c>
      <c r="F17" s="26">
        <f>SUM(F15:F16)</f>
        <v>16862</v>
      </c>
      <c r="G17" s="26">
        <f>SUM(G15:G16)</f>
        <v>591577</v>
      </c>
      <c r="H17" s="25">
        <f>SUM(H15:H16)</f>
        <v>149</v>
      </c>
      <c r="I17" s="27">
        <f t="shared" si="0"/>
        <v>591726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751</v>
      </c>
      <c r="F19" s="26">
        <v>31</v>
      </c>
      <c r="G19" s="26">
        <v>782</v>
      </c>
      <c r="H19" s="26">
        <v>0</v>
      </c>
      <c r="I19" s="27">
        <f t="shared" ref="I19:I25" si="1">SUM(G19:H19)</f>
        <v>782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12935</v>
      </c>
      <c r="F20" s="26">
        <v>158</v>
      </c>
      <c r="G20" s="26">
        <v>13093</v>
      </c>
      <c r="H20" s="26">
        <v>0</v>
      </c>
      <c r="I20" s="27">
        <f t="shared" si="1"/>
        <v>13093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13686</v>
      </c>
      <c r="F21" s="26">
        <f>SUM(F19:F20)</f>
        <v>189</v>
      </c>
      <c r="G21" s="26">
        <f>SUM(G19:G20)</f>
        <v>13875</v>
      </c>
      <c r="H21" s="25">
        <f>SUM(H19:H20)</f>
        <v>0</v>
      </c>
      <c r="I21" s="27">
        <f t="shared" si="1"/>
        <v>13875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896</v>
      </c>
      <c r="F22" s="26">
        <v>0</v>
      </c>
      <c r="G22" s="26">
        <v>896</v>
      </c>
      <c r="H22" s="26">
        <v>0</v>
      </c>
      <c r="I22" s="27">
        <f t="shared" si="1"/>
        <v>896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34</v>
      </c>
      <c r="F23" s="26">
        <v>0</v>
      </c>
      <c r="G23" s="26">
        <v>34</v>
      </c>
      <c r="H23" s="26">
        <v>0</v>
      </c>
      <c r="I23" s="27">
        <f t="shared" si="1"/>
        <v>34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2549</v>
      </c>
      <c r="F26" s="26">
        <v>0</v>
      </c>
      <c r="G26" s="36" t="s">
        <v>24</v>
      </c>
      <c r="H26" s="36" t="s">
        <v>24</v>
      </c>
      <c r="I26" s="27">
        <v>2549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11104</v>
      </c>
      <c r="F27" s="26">
        <v>0</v>
      </c>
      <c r="G27" s="36" t="s">
        <v>24</v>
      </c>
      <c r="H27" s="36" t="s">
        <v>24</v>
      </c>
      <c r="I27" s="27">
        <v>11104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13653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13653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460540</v>
      </c>
      <c r="F29" s="26">
        <v>0</v>
      </c>
      <c r="G29" s="36" t="s">
        <v>34</v>
      </c>
      <c r="H29" s="36" t="s">
        <v>34</v>
      </c>
      <c r="I29" s="27">
        <v>460540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173533</v>
      </c>
      <c r="F30" s="26">
        <v>0</v>
      </c>
      <c r="G30" s="36" t="s">
        <v>34</v>
      </c>
      <c r="H30" s="36" t="s">
        <v>34</v>
      </c>
      <c r="I30" s="27">
        <v>173533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20208</v>
      </c>
      <c r="F31" s="26">
        <v>0</v>
      </c>
      <c r="G31" s="36" t="s">
        <v>34</v>
      </c>
      <c r="H31" s="36" t="s">
        <v>34</v>
      </c>
      <c r="I31" s="27">
        <v>20208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57542</v>
      </c>
      <c r="F32" s="26">
        <v>0</v>
      </c>
      <c r="G32" s="36" t="s">
        <v>34</v>
      </c>
      <c r="H32" s="36" t="s">
        <v>34</v>
      </c>
      <c r="I32" s="27">
        <v>57542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13991</v>
      </c>
      <c r="F33" s="26">
        <v>42</v>
      </c>
      <c r="G33" s="26">
        <v>14033</v>
      </c>
      <c r="H33" s="26">
        <v>0</v>
      </c>
      <c r="I33" s="27">
        <f>SUM(G33:H33)</f>
        <v>14033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2125</v>
      </c>
      <c r="F34" s="26">
        <v>8</v>
      </c>
      <c r="G34" s="26">
        <v>2132</v>
      </c>
      <c r="H34" s="26">
        <v>1</v>
      </c>
      <c r="I34" s="27">
        <f>SUM(G34:H34)</f>
        <v>2133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5</v>
      </c>
      <c r="F35" s="26">
        <v>0</v>
      </c>
      <c r="G35" s="26">
        <v>5</v>
      </c>
      <c r="H35" s="26">
        <v>0</v>
      </c>
      <c r="I35" s="27">
        <f>SUM(G35:H35)</f>
        <v>5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4</v>
      </c>
      <c r="F36" s="26">
        <v>0</v>
      </c>
      <c r="G36" s="26">
        <v>4</v>
      </c>
      <c r="H36" s="26">
        <v>0</v>
      </c>
      <c r="I36" s="27">
        <f>SUM(G36:H36)</f>
        <v>4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16125</v>
      </c>
      <c r="F37" s="26">
        <f>SUM(F33:F36)</f>
        <v>50</v>
      </c>
      <c r="G37" s="26">
        <f>SUM(G33:G36)</f>
        <v>16174</v>
      </c>
      <c r="H37" s="26">
        <f>SUM(H33:H36)</f>
        <v>1</v>
      </c>
      <c r="I37" s="27">
        <f>SUM(G37:H37)</f>
        <v>16175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25253</v>
      </c>
      <c r="F38" s="26">
        <v>0</v>
      </c>
      <c r="G38" s="36" t="s">
        <v>34</v>
      </c>
      <c r="H38" s="36" t="s">
        <v>34</v>
      </c>
      <c r="I38" s="27">
        <v>25253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6326</v>
      </c>
      <c r="F39" s="26">
        <v>0</v>
      </c>
      <c r="G39" s="26">
        <v>6326</v>
      </c>
      <c r="H39" s="26">
        <v>0</v>
      </c>
      <c r="I39" s="27">
        <f>SUM(G39:H39)</f>
        <v>6326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581</v>
      </c>
      <c r="F40" s="26">
        <v>0</v>
      </c>
      <c r="G40" s="26">
        <v>581</v>
      </c>
      <c r="H40" s="26">
        <v>0</v>
      </c>
      <c r="I40" s="27">
        <f>SUM(G40:H40)</f>
        <v>581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176041</v>
      </c>
      <c r="F41" s="26">
        <v>2</v>
      </c>
      <c r="G41" s="36" t="s">
        <v>34</v>
      </c>
      <c r="H41" s="36" t="s">
        <v>34</v>
      </c>
      <c r="I41" s="27">
        <v>176043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165122</v>
      </c>
      <c r="F42" s="26">
        <v>2</v>
      </c>
      <c r="G42" s="26">
        <v>165114</v>
      </c>
      <c r="H42" s="26">
        <v>10</v>
      </c>
      <c r="I42" s="27">
        <f>SUM(G42:H42)</f>
        <v>165124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9798</v>
      </c>
      <c r="F43" s="26">
        <v>0</v>
      </c>
      <c r="G43" s="36" t="s">
        <v>34</v>
      </c>
      <c r="H43" s="36" t="s">
        <v>34</v>
      </c>
      <c r="I43" s="27">
        <v>9798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5560</v>
      </c>
      <c r="F44" s="26">
        <v>0</v>
      </c>
      <c r="G44" s="36" t="s">
        <v>34</v>
      </c>
      <c r="H44" s="42" t="s">
        <v>34</v>
      </c>
      <c r="I44" s="27">
        <v>5560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78</v>
      </c>
      <c r="F45" s="43">
        <v>0</v>
      </c>
      <c r="G45" s="36" t="s">
        <v>34</v>
      </c>
      <c r="H45" s="42" t="s">
        <v>34</v>
      </c>
      <c r="I45" s="27">
        <v>78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764</v>
      </c>
      <c r="F47" s="43">
        <v>0</v>
      </c>
      <c r="G47" s="26">
        <v>764</v>
      </c>
      <c r="H47" s="30">
        <v>0</v>
      </c>
      <c r="I47" s="27">
        <f>SUM(G47:H47)</f>
        <v>764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62548</v>
      </c>
      <c r="F48" s="43">
        <v>0</v>
      </c>
      <c r="G48" s="36" t="s">
        <v>34</v>
      </c>
      <c r="H48" s="42" t="s">
        <v>34</v>
      </c>
      <c r="I48" s="27">
        <v>62548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36292</v>
      </c>
      <c r="F49" s="43">
        <v>0</v>
      </c>
      <c r="G49" s="36" t="s">
        <v>34</v>
      </c>
      <c r="H49" s="42" t="s">
        <v>34</v>
      </c>
      <c r="I49" s="27">
        <v>36292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14</v>
      </c>
      <c r="F50" s="43">
        <v>0</v>
      </c>
      <c r="G50" s="36" t="s">
        <v>34</v>
      </c>
      <c r="H50" s="42" t="s">
        <v>34</v>
      </c>
      <c r="I50" s="27">
        <v>14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15711</v>
      </c>
      <c r="F52" s="43">
        <v>0</v>
      </c>
      <c r="G52" s="26">
        <v>15711</v>
      </c>
      <c r="H52" s="30">
        <v>0</v>
      </c>
      <c r="I52" s="27">
        <f>SUM(G52:H52)</f>
        <v>15711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924</v>
      </c>
      <c r="F53" s="43">
        <v>0</v>
      </c>
      <c r="G53" s="36" t="s">
        <v>34</v>
      </c>
      <c r="H53" s="42" t="s">
        <v>34</v>
      </c>
      <c r="I53" s="27">
        <v>924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7月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591</v>
      </c>
      <c r="F61" s="52">
        <v>0</v>
      </c>
      <c r="G61" s="36" t="s">
        <v>34</v>
      </c>
      <c r="H61" s="42" t="s">
        <v>34</v>
      </c>
      <c r="I61" s="27">
        <v>591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5107</v>
      </c>
      <c r="F62" s="52">
        <v>61</v>
      </c>
      <c r="G62" s="36" t="s">
        <v>34</v>
      </c>
      <c r="H62" s="42" t="s">
        <v>34</v>
      </c>
      <c r="I62" s="27">
        <v>5168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216</v>
      </c>
      <c r="F63" s="52">
        <v>5</v>
      </c>
      <c r="G63" s="36" t="s">
        <v>34</v>
      </c>
      <c r="H63" s="42" t="s">
        <v>34</v>
      </c>
      <c r="I63" s="27">
        <v>221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5914</v>
      </c>
      <c r="F64" s="26">
        <f>SUM(F61:F63)</f>
        <v>66</v>
      </c>
      <c r="G64" s="36" t="s">
        <v>34</v>
      </c>
      <c r="H64" s="36" t="s">
        <v>34</v>
      </c>
      <c r="I64" s="27">
        <f>SUM(I61:I63)</f>
        <v>5980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591</v>
      </c>
      <c r="F66" s="26">
        <v>0</v>
      </c>
      <c r="G66" s="26">
        <v>591</v>
      </c>
      <c r="H66" s="26">
        <v>0</v>
      </c>
      <c r="I66" s="27">
        <f t="shared" si="2"/>
        <v>591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5038</v>
      </c>
      <c r="F68" s="26">
        <v>57</v>
      </c>
      <c r="G68" s="26">
        <v>5094</v>
      </c>
      <c r="H68" s="26">
        <v>1</v>
      </c>
      <c r="I68" s="27">
        <f t="shared" si="2"/>
        <v>5095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186</v>
      </c>
      <c r="F70" s="26">
        <v>5</v>
      </c>
      <c r="G70" s="26">
        <v>191</v>
      </c>
      <c r="H70" s="26">
        <v>0</v>
      </c>
      <c r="I70" s="27">
        <f t="shared" si="2"/>
        <v>191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5817</v>
      </c>
      <c r="F71" s="26">
        <f>SUM(F65:F70)</f>
        <v>62</v>
      </c>
      <c r="G71" s="26">
        <f>SUM(G65:G70)</f>
        <v>5878</v>
      </c>
      <c r="H71" s="26">
        <f>SUM(H65:H70)</f>
        <v>1</v>
      </c>
      <c r="I71" s="27">
        <f t="shared" si="2"/>
        <v>5879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637</v>
      </c>
      <c r="F72" s="55">
        <v>0</v>
      </c>
      <c r="G72" s="26">
        <v>637</v>
      </c>
      <c r="H72" s="26">
        <v>0</v>
      </c>
      <c r="I72" s="27">
        <f t="shared" si="2"/>
        <v>637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5209</v>
      </c>
      <c r="F73" s="55">
        <v>61</v>
      </c>
      <c r="G73" s="26">
        <v>5269</v>
      </c>
      <c r="H73" s="26">
        <v>1</v>
      </c>
      <c r="I73" s="27">
        <f t="shared" si="2"/>
        <v>5270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232</v>
      </c>
      <c r="F74" s="55">
        <v>5</v>
      </c>
      <c r="G74" s="26">
        <v>237</v>
      </c>
      <c r="H74" s="26">
        <v>0</v>
      </c>
      <c r="I74" s="27">
        <f t="shared" si="2"/>
        <v>237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26</v>
      </c>
      <c r="F75" s="55">
        <v>0</v>
      </c>
      <c r="G75" s="26">
        <v>26</v>
      </c>
      <c r="H75" s="26">
        <v>0</v>
      </c>
      <c r="I75" s="27">
        <f t="shared" si="2"/>
        <v>26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6104</v>
      </c>
      <c r="F76" s="55">
        <f>SUM(F72:F75)</f>
        <v>66</v>
      </c>
      <c r="G76" s="55">
        <f>SUM(G72:G75)</f>
        <v>6169</v>
      </c>
      <c r="H76" s="55">
        <f>SUM(H72:H75)</f>
        <v>1</v>
      </c>
      <c r="I76" s="27">
        <f t="shared" si="2"/>
        <v>6170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4620</v>
      </c>
      <c r="F77" s="26">
        <v>0</v>
      </c>
      <c r="G77" s="36" t="s">
        <v>34</v>
      </c>
      <c r="H77" s="36" t="s">
        <v>34</v>
      </c>
      <c r="I77" s="27">
        <v>4620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40154</v>
      </c>
      <c r="F78" s="26">
        <v>955</v>
      </c>
      <c r="G78" s="36" t="s">
        <v>34</v>
      </c>
      <c r="H78" s="36" t="s">
        <v>34</v>
      </c>
      <c r="I78" s="27">
        <v>41109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1753</v>
      </c>
      <c r="F79" s="26">
        <v>47</v>
      </c>
      <c r="G79" s="36" t="s">
        <v>34</v>
      </c>
      <c r="H79" s="36" t="s">
        <v>34</v>
      </c>
      <c r="I79" s="27">
        <v>1800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260</v>
      </c>
      <c r="F80" s="57">
        <v>0</v>
      </c>
      <c r="G80" s="36" t="s">
        <v>34</v>
      </c>
      <c r="H80" s="36" t="s">
        <v>34</v>
      </c>
      <c r="I80" s="58">
        <v>260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46787</v>
      </c>
      <c r="F81" s="26">
        <f>SUM(F77:F80)</f>
        <v>1002</v>
      </c>
      <c r="G81" s="36" t="s">
        <v>34</v>
      </c>
      <c r="H81" s="36" t="s">
        <v>34</v>
      </c>
      <c r="I81" s="27">
        <f>SUM(I77:I80)</f>
        <v>47789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23820</v>
      </c>
      <c r="F82" s="26">
        <v>0</v>
      </c>
      <c r="G82" s="36" t="s">
        <v>34</v>
      </c>
      <c r="H82" s="36" t="s">
        <v>34</v>
      </c>
      <c r="I82" s="27">
        <v>23820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23820</v>
      </c>
      <c r="F83" s="26">
        <v>0</v>
      </c>
      <c r="G83" s="36" t="s">
        <v>34</v>
      </c>
      <c r="H83" s="36" t="s">
        <v>34</v>
      </c>
      <c r="I83" s="27">
        <v>23820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9958</v>
      </c>
      <c r="F84" s="26">
        <v>0</v>
      </c>
      <c r="G84" s="36" t="s">
        <v>34</v>
      </c>
      <c r="H84" s="36" t="s">
        <v>34</v>
      </c>
      <c r="I84" s="27">
        <v>9958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805</v>
      </c>
      <c r="F85" s="26">
        <v>0</v>
      </c>
      <c r="G85" s="36" t="s">
        <v>34</v>
      </c>
      <c r="H85" s="36" t="s">
        <v>34</v>
      </c>
      <c r="I85" s="27">
        <v>805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34583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34583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315492</v>
      </c>
      <c r="F87" s="55">
        <v>0</v>
      </c>
      <c r="G87" s="36" t="s">
        <v>34</v>
      </c>
      <c r="H87" s="36" t="s">
        <v>34</v>
      </c>
      <c r="I87" s="27">
        <v>315492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734002</v>
      </c>
      <c r="F88" s="64">
        <f>SUM(F14,F17,F18,F21,F22,F76)</f>
        <v>17117</v>
      </c>
      <c r="G88" s="64">
        <f>SUM(G14,G17,G21,G22,G76)</f>
        <v>750965</v>
      </c>
      <c r="H88" s="64">
        <f>SUM(H14,H17,H21,H22,H76)</f>
        <v>154</v>
      </c>
      <c r="I88" s="68">
        <f>SUM(I14,I17,I18,I21,I22,I76)</f>
        <v>751119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1511718</v>
      </c>
      <c r="F89" s="65">
        <f>SUM(F14,F17,F18,F21,F22,F28,F29,F37,F38,F39,F40,F41,F48,F50,F51,F52,F53,F54,F76)</f>
        <v>17169</v>
      </c>
      <c r="G89" s="66" t="s">
        <v>34</v>
      </c>
      <c r="H89" s="66" t="s">
        <v>34</v>
      </c>
      <c r="I89" s="68">
        <f>SUM(I14,I17,I18,I21,I22,I28,I29,I37,I38,I39,I40,I41,I48,I50,I51,I52,I53,I54,I76)</f>
        <v>1528887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383892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0.12448553238931782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51990</v>
      </c>
      <c r="F95" s="64">
        <v>0</v>
      </c>
      <c r="G95" s="64">
        <v>51990</v>
      </c>
      <c r="H95" s="66" t="s">
        <v>24</v>
      </c>
      <c r="I95" s="68">
        <f>SUM(G95:H95)</f>
        <v>51990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512374</v>
      </c>
      <c r="F96" s="78">
        <v>3854</v>
      </c>
      <c r="G96" s="78">
        <v>516228</v>
      </c>
      <c r="H96" s="79" t="s">
        <v>34</v>
      </c>
      <c r="I96" s="80">
        <f t="shared" ref="I96" si="3">SUM(G96:H96)</f>
        <v>516228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8328</v>
      </c>
      <c r="F97" s="84">
        <v>54</v>
      </c>
      <c r="G97" s="84">
        <v>8382</v>
      </c>
      <c r="H97" s="85" t="s">
        <v>34</v>
      </c>
      <c r="I97" s="86">
        <f>SUM(G97:H97)</f>
        <v>8382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134990</v>
      </c>
      <c r="F101" s="78">
        <f>F10+F95</f>
        <v>0</v>
      </c>
      <c r="G101" s="78">
        <f>G10+G95</f>
        <v>134986</v>
      </c>
      <c r="H101" s="78">
        <f>H10</f>
        <v>4</v>
      </c>
      <c r="I101" s="80">
        <f>I10+I95</f>
        <v>134990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888</v>
      </c>
      <c r="F102" s="25">
        <f>F11</f>
        <v>0</v>
      </c>
      <c r="G102" s="25">
        <f>G11</f>
        <v>888</v>
      </c>
      <c r="H102" s="25">
        <f>H11</f>
        <v>0</v>
      </c>
      <c r="I102" s="27">
        <f>I11</f>
        <v>888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135878</v>
      </c>
      <c r="F103" s="90">
        <f>F101+F102</f>
        <v>0</v>
      </c>
      <c r="G103" s="90">
        <f>G101+G102</f>
        <v>135874</v>
      </c>
      <c r="H103" s="90">
        <f t="shared" ref="H103:I103" si="4">H101+H102</f>
        <v>4</v>
      </c>
      <c r="I103" s="50">
        <f t="shared" si="4"/>
        <v>135878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758489</v>
      </c>
      <c r="F104" s="78">
        <f>F15+F96</f>
        <v>8169</v>
      </c>
      <c r="G104" s="78">
        <f>G15+G96</f>
        <v>766544</v>
      </c>
      <c r="H104" s="78">
        <f>H15</f>
        <v>114</v>
      </c>
      <c r="I104" s="80">
        <f>I15+I96</f>
        <v>766658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328749</v>
      </c>
      <c r="F105" s="92">
        <f>F16</f>
        <v>12547</v>
      </c>
      <c r="G105" s="92">
        <f>G16</f>
        <v>341261</v>
      </c>
      <c r="H105" s="93">
        <f>H16</f>
        <v>35</v>
      </c>
      <c r="I105" s="94">
        <f>I16</f>
        <v>341296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1087238</v>
      </c>
      <c r="F106" s="90">
        <f t="shared" ref="F106:I106" si="5">F104+F105</f>
        <v>20716</v>
      </c>
      <c r="G106" s="90">
        <f t="shared" si="5"/>
        <v>1107805</v>
      </c>
      <c r="H106" s="96">
        <f t="shared" si="5"/>
        <v>149</v>
      </c>
      <c r="I106" s="50">
        <f t="shared" si="5"/>
        <v>1107954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1298366</v>
      </c>
      <c r="F107" s="64">
        <f>F88+F95+F96</f>
        <v>20971</v>
      </c>
      <c r="G107" s="64">
        <f>G88+G95+G96</f>
        <v>1319183</v>
      </c>
      <c r="H107" s="64">
        <f>H88</f>
        <v>154</v>
      </c>
      <c r="I107" s="68">
        <f>I88+I95+I96</f>
        <v>1319337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2076082</v>
      </c>
      <c r="F108" s="65">
        <f>F89+F95+F96</f>
        <v>21023</v>
      </c>
      <c r="G108" s="66" t="s">
        <v>34</v>
      </c>
      <c r="H108" s="66" t="s">
        <v>34</v>
      </c>
      <c r="I108" s="68">
        <f>I89+I95+I96</f>
        <v>2097105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0.69195833039999854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7月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460540</v>
      </c>
      <c r="F124" s="89">
        <f>F29</f>
        <v>0</v>
      </c>
      <c r="G124" s="79" t="s">
        <v>34</v>
      </c>
      <c r="H124" s="79" t="s">
        <v>34</v>
      </c>
      <c r="I124" s="80">
        <f>I29</f>
        <v>460540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212</v>
      </c>
      <c r="F125" s="26">
        <v>0</v>
      </c>
      <c r="G125" s="36" t="s">
        <v>34</v>
      </c>
      <c r="H125" s="36" t="s">
        <v>34</v>
      </c>
      <c r="I125" s="27">
        <v>212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460328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460328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1189623</v>
      </c>
      <c r="D131" s="111">
        <v>101142</v>
      </c>
      <c r="E131" s="112">
        <v>12007</v>
      </c>
      <c r="F131" s="110">
        <v>460</v>
      </c>
      <c r="G131" s="111">
        <v>1</v>
      </c>
      <c r="H131" s="252">
        <f>SUM(C131:G131)</f>
        <v>1303233</v>
      </c>
      <c r="I131" s="253"/>
    </row>
    <row r="132" spans="1:9" ht="22.05" customHeight="1" thickBot="1" x14ac:dyDescent="0.25">
      <c r="A132" s="234" t="s">
        <v>96</v>
      </c>
      <c r="B132" s="235"/>
      <c r="C132" s="114">
        <v>202</v>
      </c>
      <c r="D132" s="46">
        <v>0</v>
      </c>
      <c r="E132" s="115">
        <v>1</v>
      </c>
      <c r="F132" s="114">
        <v>0</v>
      </c>
      <c r="G132" s="46">
        <v>0</v>
      </c>
      <c r="H132" s="236">
        <f>SUM(C132:G132)</f>
        <v>203</v>
      </c>
      <c r="I132" s="237"/>
    </row>
    <row r="133" spans="1:9" ht="22.05" customHeight="1" thickBot="1" x14ac:dyDescent="0.25">
      <c r="A133" s="238" t="s">
        <v>97</v>
      </c>
      <c r="B133" s="239"/>
      <c r="C133" s="117">
        <v>7635470800</v>
      </c>
      <c r="D133" s="86">
        <v>723643800</v>
      </c>
      <c r="E133" s="117">
        <v>59800900</v>
      </c>
      <c r="F133" s="118">
        <v>1334000</v>
      </c>
      <c r="G133" s="68">
        <v>4400</v>
      </c>
      <c r="H133" s="240">
        <v>8420253900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4267-ADAE-4600-9659-8BB0EAFC76B4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101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67247</v>
      </c>
      <c r="F10" s="20">
        <v>0</v>
      </c>
      <c r="G10" s="20">
        <v>67211</v>
      </c>
      <c r="H10" s="20">
        <v>36</v>
      </c>
      <c r="I10" s="21">
        <f t="shared" ref="I10:I17" si="0">SUM(G10:H10)</f>
        <v>67247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779</v>
      </c>
      <c r="F11" s="26">
        <v>0</v>
      </c>
      <c r="G11" s="26">
        <v>778</v>
      </c>
      <c r="H11" s="26">
        <v>1</v>
      </c>
      <c r="I11" s="27">
        <f t="shared" si="0"/>
        <v>779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21128</v>
      </c>
      <c r="F12" s="26">
        <v>0</v>
      </c>
      <c r="G12" s="26">
        <v>21127</v>
      </c>
      <c r="H12" s="26">
        <v>1</v>
      </c>
      <c r="I12" s="27">
        <f t="shared" si="0"/>
        <v>21128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20697</v>
      </c>
      <c r="F13" s="26">
        <v>0</v>
      </c>
      <c r="G13" s="26">
        <v>20697</v>
      </c>
      <c r="H13" s="26">
        <v>0</v>
      </c>
      <c r="I13" s="27">
        <f t="shared" si="0"/>
        <v>20697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109851</v>
      </c>
      <c r="F14" s="26">
        <f>SUM(F10:F13)</f>
        <v>0</v>
      </c>
      <c r="G14" s="26">
        <f>SUM(G10:G13)</f>
        <v>109813</v>
      </c>
      <c r="H14" s="26">
        <f>SUM(H10:H13)</f>
        <v>38</v>
      </c>
      <c r="I14" s="27">
        <f t="shared" si="0"/>
        <v>109851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198683</v>
      </c>
      <c r="F15" s="26">
        <v>3318</v>
      </c>
      <c r="G15" s="26">
        <v>201677</v>
      </c>
      <c r="H15" s="26">
        <v>324</v>
      </c>
      <c r="I15" s="27">
        <f t="shared" si="0"/>
        <v>202001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256356</v>
      </c>
      <c r="F16" s="26">
        <v>9353</v>
      </c>
      <c r="G16" s="26">
        <v>265671</v>
      </c>
      <c r="H16" s="26">
        <v>38</v>
      </c>
      <c r="I16" s="27">
        <f t="shared" si="0"/>
        <v>265709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455039</v>
      </c>
      <c r="F17" s="26">
        <f>SUM(F15:F16)</f>
        <v>12671</v>
      </c>
      <c r="G17" s="26">
        <f>SUM(G15:G16)</f>
        <v>467348</v>
      </c>
      <c r="H17" s="25">
        <f>SUM(H15:H16)</f>
        <v>362</v>
      </c>
      <c r="I17" s="27">
        <f t="shared" si="0"/>
        <v>467710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656</v>
      </c>
      <c r="F19" s="26">
        <v>14</v>
      </c>
      <c r="G19" s="26">
        <v>670</v>
      </c>
      <c r="H19" s="26">
        <v>0</v>
      </c>
      <c r="I19" s="27">
        <f t="shared" ref="I19:I25" si="1">SUM(G19:H19)</f>
        <v>670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9868</v>
      </c>
      <c r="F20" s="26">
        <v>104</v>
      </c>
      <c r="G20" s="26">
        <v>9972</v>
      </c>
      <c r="H20" s="26">
        <v>0</v>
      </c>
      <c r="I20" s="27">
        <f t="shared" si="1"/>
        <v>9972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10524</v>
      </c>
      <c r="F21" s="26">
        <f>SUM(F19:F20)</f>
        <v>118</v>
      </c>
      <c r="G21" s="26">
        <f>SUM(G19:G20)</f>
        <v>10642</v>
      </c>
      <c r="H21" s="25">
        <f>SUM(H19:H20)</f>
        <v>0</v>
      </c>
      <c r="I21" s="27">
        <f t="shared" si="1"/>
        <v>10642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786</v>
      </c>
      <c r="F22" s="26">
        <v>0</v>
      </c>
      <c r="G22" s="26">
        <v>785</v>
      </c>
      <c r="H22" s="26">
        <v>1</v>
      </c>
      <c r="I22" s="27">
        <f t="shared" si="1"/>
        <v>786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29</v>
      </c>
      <c r="F23" s="26">
        <v>0</v>
      </c>
      <c r="G23" s="26">
        <v>29</v>
      </c>
      <c r="H23" s="26">
        <v>0</v>
      </c>
      <c r="I23" s="27">
        <f t="shared" si="1"/>
        <v>29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0</v>
      </c>
      <c r="F24" s="26">
        <v>0</v>
      </c>
      <c r="G24" s="26">
        <v>0</v>
      </c>
      <c r="H24" s="26">
        <v>0</v>
      </c>
      <c r="I24" s="27">
        <f t="shared" si="1"/>
        <v>0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207</v>
      </c>
      <c r="F25" s="26">
        <v>0</v>
      </c>
      <c r="G25" s="26">
        <v>206</v>
      </c>
      <c r="H25" s="26">
        <v>1</v>
      </c>
      <c r="I25" s="27">
        <f t="shared" si="1"/>
        <v>207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2046</v>
      </c>
      <c r="F26" s="26">
        <v>0</v>
      </c>
      <c r="G26" s="36" t="s">
        <v>24</v>
      </c>
      <c r="H26" s="36" t="s">
        <v>24</v>
      </c>
      <c r="I26" s="27">
        <v>2046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8867</v>
      </c>
      <c r="F27" s="26">
        <v>0</v>
      </c>
      <c r="G27" s="36" t="s">
        <v>24</v>
      </c>
      <c r="H27" s="36" t="s">
        <v>24</v>
      </c>
      <c r="I27" s="27">
        <v>8867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10913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10913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375478</v>
      </c>
      <c r="F29" s="26">
        <v>1</v>
      </c>
      <c r="G29" s="36" t="s">
        <v>34</v>
      </c>
      <c r="H29" s="36" t="s">
        <v>34</v>
      </c>
      <c r="I29" s="27">
        <v>375479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140795</v>
      </c>
      <c r="F30" s="26">
        <v>0</v>
      </c>
      <c r="G30" s="36" t="s">
        <v>34</v>
      </c>
      <c r="H30" s="36" t="s">
        <v>34</v>
      </c>
      <c r="I30" s="27">
        <v>140795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16298</v>
      </c>
      <c r="F31" s="26">
        <v>0</v>
      </c>
      <c r="G31" s="36" t="s">
        <v>34</v>
      </c>
      <c r="H31" s="36" t="s">
        <v>34</v>
      </c>
      <c r="I31" s="27">
        <v>16298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47820</v>
      </c>
      <c r="F32" s="26">
        <v>0</v>
      </c>
      <c r="G32" s="36" t="s">
        <v>34</v>
      </c>
      <c r="H32" s="36" t="s">
        <v>34</v>
      </c>
      <c r="I32" s="27">
        <v>47820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11933</v>
      </c>
      <c r="F33" s="26">
        <v>47</v>
      </c>
      <c r="G33" s="26">
        <v>11980</v>
      </c>
      <c r="H33" s="26">
        <v>0</v>
      </c>
      <c r="I33" s="27">
        <f>SUM(G33:H33)</f>
        <v>11980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1761</v>
      </c>
      <c r="F34" s="26">
        <v>7</v>
      </c>
      <c r="G34" s="26">
        <v>1768</v>
      </c>
      <c r="H34" s="26">
        <v>0</v>
      </c>
      <c r="I34" s="27">
        <f>SUM(G34:H34)</f>
        <v>1768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13694</v>
      </c>
      <c r="F37" s="26">
        <f>SUM(F33:F36)</f>
        <v>54</v>
      </c>
      <c r="G37" s="26">
        <f>SUM(G33:G36)</f>
        <v>13748</v>
      </c>
      <c r="H37" s="26">
        <f>SUM(H33:H36)</f>
        <v>0</v>
      </c>
      <c r="I37" s="27">
        <f>SUM(G37:H37)</f>
        <v>13748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18757</v>
      </c>
      <c r="F38" s="26">
        <v>0</v>
      </c>
      <c r="G38" s="36" t="s">
        <v>34</v>
      </c>
      <c r="H38" s="36" t="s">
        <v>34</v>
      </c>
      <c r="I38" s="27">
        <v>18757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5308</v>
      </c>
      <c r="F39" s="26">
        <v>0</v>
      </c>
      <c r="G39" s="26">
        <v>5308</v>
      </c>
      <c r="H39" s="26">
        <v>0</v>
      </c>
      <c r="I39" s="27">
        <f>SUM(G39:H39)</f>
        <v>5308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517</v>
      </c>
      <c r="F40" s="26">
        <v>0</v>
      </c>
      <c r="G40" s="26">
        <v>517</v>
      </c>
      <c r="H40" s="26">
        <v>0</v>
      </c>
      <c r="I40" s="27">
        <f>SUM(G40:H40)</f>
        <v>517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138759</v>
      </c>
      <c r="F41" s="26">
        <v>0</v>
      </c>
      <c r="G41" s="36" t="s">
        <v>34</v>
      </c>
      <c r="H41" s="36" t="s">
        <v>34</v>
      </c>
      <c r="I41" s="27">
        <v>138759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129598</v>
      </c>
      <c r="F42" s="26">
        <v>0</v>
      </c>
      <c r="G42" s="26">
        <v>129586</v>
      </c>
      <c r="H42" s="26">
        <v>12</v>
      </c>
      <c r="I42" s="27">
        <f>SUM(G42:H42)</f>
        <v>129598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8135</v>
      </c>
      <c r="F43" s="26">
        <v>0</v>
      </c>
      <c r="G43" s="36" t="s">
        <v>34</v>
      </c>
      <c r="H43" s="36" t="s">
        <v>34</v>
      </c>
      <c r="I43" s="27">
        <v>8135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4693</v>
      </c>
      <c r="F44" s="26">
        <v>0</v>
      </c>
      <c r="G44" s="36" t="s">
        <v>34</v>
      </c>
      <c r="H44" s="42" t="s">
        <v>34</v>
      </c>
      <c r="I44" s="27">
        <v>4693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61</v>
      </c>
      <c r="F45" s="43">
        <v>0</v>
      </c>
      <c r="G45" s="36" t="s">
        <v>34</v>
      </c>
      <c r="H45" s="42" t="s">
        <v>34</v>
      </c>
      <c r="I45" s="27">
        <v>61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698</v>
      </c>
      <c r="F47" s="43">
        <v>0</v>
      </c>
      <c r="G47" s="26">
        <v>698</v>
      </c>
      <c r="H47" s="30">
        <v>0</v>
      </c>
      <c r="I47" s="27">
        <f>SUM(G47:H47)</f>
        <v>698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50392</v>
      </c>
      <c r="F48" s="43">
        <v>0</v>
      </c>
      <c r="G48" s="36" t="s">
        <v>34</v>
      </c>
      <c r="H48" s="42" t="s">
        <v>34</v>
      </c>
      <c r="I48" s="27">
        <v>50392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28115</v>
      </c>
      <c r="F49" s="43">
        <v>0</v>
      </c>
      <c r="G49" s="36" t="s">
        <v>34</v>
      </c>
      <c r="H49" s="42" t="s">
        <v>34</v>
      </c>
      <c r="I49" s="27">
        <v>28115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5</v>
      </c>
      <c r="F50" s="43">
        <v>0</v>
      </c>
      <c r="G50" s="36" t="s">
        <v>34</v>
      </c>
      <c r="H50" s="42" t="s">
        <v>34</v>
      </c>
      <c r="I50" s="27">
        <v>5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12986</v>
      </c>
      <c r="F52" s="43">
        <v>0</v>
      </c>
      <c r="G52" s="26">
        <v>12986</v>
      </c>
      <c r="H52" s="30">
        <v>0</v>
      </c>
      <c r="I52" s="27">
        <f>SUM(G52:H52)</f>
        <v>12986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712</v>
      </c>
      <c r="F53" s="43">
        <v>0</v>
      </c>
      <c r="G53" s="36" t="s">
        <v>34</v>
      </c>
      <c r="H53" s="42" t="s">
        <v>34</v>
      </c>
      <c r="I53" s="27">
        <v>712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8月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476</v>
      </c>
      <c r="F61" s="52">
        <v>0</v>
      </c>
      <c r="G61" s="36" t="s">
        <v>34</v>
      </c>
      <c r="H61" s="42" t="s">
        <v>34</v>
      </c>
      <c r="I61" s="27">
        <v>476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4381</v>
      </c>
      <c r="F62" s="52">
        <v>57</v>
      </c>
      <c r="G62" s="36" t="s">
        <v>34</v>
      </c>
      <c r="H62" s="42" t="s">
        <v>34</v>
      </c>
      <c r="I62" s="27">
        <v>4438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181</v>
      </c>
      <c r="F63" s="52">
        <v>2</v>
      </c>
      <c r="G63" s="36" t="s">
        <v>34</v>
      </c>
      <c r="H63" s="42" t="s">
        <v>34</v>
      </c>
      <c r="I63" s="27">
        <v>183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5038</v>
      </c>
      <c r="F64" s="26">
        <f>SUM(F61:F63)</f>
        <v>59</v>
      </c>
      <c r="G64" s="36" t="s">
        <v>34</v>
      </c>
      <c r="H64" s="36" t="s">
        <v>34</v>
      </c>
      <c r="I64" s="27">
        <f>SUM(I61:I63)</f>
        <v>5097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474</v>
      </c>
      <c r="F66" s="26">
        <v>0</v>
      </c>
      <c r="G66" s="26">
        <v>474</v>
      </c>
      <c r="H66" s="26">
        <v>0</v>
      </c>
      <c r="I66" s="27">
        <f t="shared" si="2"/>
        <v>474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4305</v>
      </c>
      <c r="F68" s="26">
        <v>49</v>
      </c>
      <c r="G68" s="26">
        <v>4354</v>
      </c>
      <c r="H68" s="26">
        <v>0</v>
      </c>
      <c r="I68" s="27">
        <f t="shared" si="2"/>
        <v>4354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166</v>
      </c>
      <c r="F70" s="26">
        <v>2</v>
      </c>
      <c r="G70" s="26">
        <v>168</v>
      </c>
      <c r="H70" s="26">
        <v>0</v>
      </c>
      <c r="I70" s="27">
        <f t="shared" si="2"/>
        <v>168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4945</v>
      </c>
      <c r="F71" s="26">
        <f>SUM(F65:F70)</f>
        <v>51</v>
      </c>
      <c r="G71" s="26">
        <f>SUM(G65:G70)</f>
        <v>4996</v>
      </c>
      <c r="H71" s="26">
        <f>SUM(H65:H70)</f>
        <v>0</v>
      </c>
      <c r="I71" s="27">
        <f t="shared" si="2"/>
        <v>4996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513</v>
      </c>
      <c r="F72" s="55">
        <v>0</v>
      </c>
      <c r="G72" s="26">
        <v>513</v>
      </c>
      <c r="H72" s="26">
        <v>0</v>
      </c>
      <c r="I72" s="27">
        <f t="shared" si="2"/>
        <v>513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4461</v>
      </c>
      <c r="F73" s="55">
        <v>66</v>
      </c>
      <c r="G73" s="26">
        <v>4526</v>
      </c>
      <c r="H73" s="26">
        <v>1</v>
      </c>
      <c r="I73" s="27">
        <f t="shared" si="2"/>
        <v>4527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189</v>
      </c>
      <c r="F74" s="55">
        <v>2</v>
      </c>
      <c r="G74" s="26">
        <v>191</v>
      </c>
      <c r="H74" s="26">
        <v>0</v>
      </c>
      <c r="I74" s="27">
        <f t="shared" si="2"/>
        <v>191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21</v>
      </c>
      <c r="F75" s="55">
        <v>0</v>
      </c>
      <c r="G75" s="26">
        <v>21</v>
      </c>
      <c r="H75" s="26">
        <v>0</v>
      </c>
      <c r="I75" s="27">
        <f t="shared" si="2"/>
        <v>21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5184</v>
      </c>
      <c r="F76" s="55">
        <f>SUM(F72:F75)</f>
        <v>68</v>
      </c>
      <c r="G76" s="55">
        <f>SUM(G72:G75)</f>
        <v>5251</v>
      </c>
      <c r="H76" s="55">
        <f>SUM(H72:H75)</f>
        <v>1</v>
      </c>
      <c r="I76" s="27">
        <f t="shared" si="2"/>
        <v>5252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3567</v>
      </c>
      <c r="F77" s="26">
        <v>0</v>
      </c>
      <c r="G77" s="36" t="s">
        <v>34</v>
      </c>
      <c r="H77" s="36" t="s">
        <v>34</v>
      </c>
      <c r="I77" s="27">
        <v>3567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32852</v>
      </c>
      <c r="F78" s="26">
        <v>728</v>
      </c>
      <c r="G78" s="36" t="s">
        <v>34</v>
      </c>
      <c r="H78" s="36" t="s">
        <v>34</v>
      </c>
      <c r="I78" s="27">
        <v>33580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1315</v>
      </c>
      <c r="F79" s="26">
        <v>24</v>
      </c>
      <c r="G79" s="36" t="s">
        <v>34</v>
      </c>
      <c r="H79" s="36" t="s">
        <v>34</v>
      </c>
      <c r="I79" s="27">
        <v>1339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218</v>
      </c>
      <c r="F80" s="57">
        <v>0</v>
      </c>
      <c r="G80" s="36" t="s">
        <v>34</v>
      </c>
      <c r="H80" s="36" t="s">
        <v>34</v>
      </c>
      <c r="I80" s="58">
        <v>218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37952</v>
      </c>
      <c r="F81" s="26">
        <f>SUM(F77:F80)</f>
        <v>752</v>
      </c>
      <c r="G81" s="36" t="s">
        <v>34</v>
      </c>
      <c r="H81" s="36" t="s">
        <v>34</v>
      </c>
      <c r="I81" s="27">
        <f>SUM(I77:I80)</f>
        <v>38704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18254</v>
      </c>
      <c r="F82" s="26">
        <v>0</v>
      </c>
      <c r="G82" s="36" t="s">
        <v>34</v>
      </c>
      <c r="H82" s="36" t="s">
        <v>34</v>
      </c>
      <c r="I82" s="27">
        <v>18254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18254</v>
      </c>
      <c r="F83" s="26">
        <v>0</v>
      </c>
      <c r="G83" s="36" t="s">
        <v>34</v>
      </c>
      <c r="H83" s="36" t="s">
        <v>34</v>
      </c>
      <c r="I83" s="27">
        <v>18254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7421</v>
      </c>
      <c r="F84" s="26">
        <v>0</v>
      </c>
      <c r="G84" s="36" t="s">
        <v>34</v>
      </c>
      <c r="H84" s="36" t="s">
        <v>34</v>
      </c>
      <c r="I84" s="27">
        <v>7421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529</v>
      </c>
      <c r="F85" s="26">
        <v>0</v>
      </c>
      <c r="G85" s="36" t="s">
        <v>34</v>
      </c>
      <c r="H85" s="36" t="s">
        <v>34</v>
      </c>
      <c r="I85" s="27">
        <v>529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26204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26204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256792</v>
      </c>
      <c r="F87" s="55">
        <v>0</v>
      </c>
      <c r="G87" s="36" t="s">
        <v>34</v>
      </c>
      <c r="H87" s="36" t="s">
        <v>34</v>
      </c>
      <c r="I87" s="27">
        <v>256792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581384</v>
      </c>
      <c r="F88" s="64">
        <f>SUM(F14,F17,F18,F21,F22,F76)</f>
        <v>12857</v>
      </c>
      <c r="G88" s="64">
        <f>SUM(G14,G17,G21,G22,G76)</f>
        <v>593839</v>
      </c>
      <c r="H88" s="64">
        <f>SUM(H14,H17,H21,H22,H76)</f>
        <v>402</v>
      </c>
      <c r="I88" s="68">
        <f>SUM(I14,I17,I18,I21,I22,I76)</f>
        <v>594241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1208905</v>
      </c>
      <c r="F89" s="65">
        <f>SUM(F14,F17,F18,F21,F22,F28,F29,F37,F38,F39,F40,F41,F48,F50,F51,F52,F53,F54,F76)</f>
        <v>12912</v>
      </c>
      <c r="G89" s="66" t="s">
        <v>34</v>
      </c>
      <c r="H89" s="66" t="s">
        <v>34</v>
      </c>
      <c r="I89" s="68">
        <f>SUM(I14,I17,I18,I21,I22,I28,I29,I37,I38,I39,I40,I41,I48,I50,I51,I52,I53,I54,I76)</f>
        <v>1221817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297943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0.12990404204831124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44633</v>
      </c>
      <c r="F95" s="64">
        <v>0</v>
      </c>
      <c r="G95" s="64">
        <v>44633</v>
      </c>
      <c r="H95" s="66" t="s">
        <v>24</v>
      </c>
      <c r="I95" s="68">
        <f>SUM(G95:H95)</f>
        <v>44633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374894</v>
      </c>
      <c r="F96" s="78">
        <v>2887</v>
      </c>
      <c r="G96" s="78">
        <v>377781</v>
      </c>
      <c r="H96" s="79" t="s">
        <v>34</v>
      </c>
      <c r="I96" s="80">
        <f t="shared" ref="I96" si="3">SUM(G96:H96)</f>
        <v>377781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6784</v>
      </c>
      <c r="F97" s="84">
        <v>53</v>
      </c>
      <c r="G97" s="84">
        <v>6837</v>
      </c>
      <c r="H97" s="85" t="s">
        <v>34</v>
      </c>
      <c r="I97" s="86">
        <f>SUM(G97:H97)</f>
        <v>6837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111880</v>
      </c>
      <c r="F101" s="78">
        <f>F10+F95</f>
        <v>0</v>
      </c>
      <c r="G101" s="78">
        <f>G10+G95</f>
        <v>111844</v>
      </c>
      <c r="H101" s="78">
        <f>H10</f>
        <v>36</v>
      </c>
      <c r="I101" s="80">
        <f>I10+I95</f>
        <v>111880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779</v>
      </c>
      <c r="F102" s="25">
        <f>F11</f>
        <v>0</v>
      </c>
      <c r="G102" s="25">
        <f>G11</f>
        <v>778</v>
      </c>
      <c r="H102" s="25">
        <f>H11</f>
        <v>1</v>
      </c>
      <c r="I102" s="27">
        <f>I11</f>
        <v>779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112659</v>
      </c>
      <c r="F103" s="90">
        <f>F101+F102</f>
        <v>0</v>
      </c>
      <c r="G103" s="90">
        <f>G101+G102</f>
        <v>112622</v>
      </c>
      <c r="H103" s="90">
        <f t="shared" ref="H103:I103" si="4">H101+H102</f>
        <v>37</v>
      </c>
      <c r="I103" s="50">
        <f t="shared" si="4"/>
        <v>112659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573577</v>
      </c>
      <c r="F104" s="78">
        <f>F15+F96</f>
        <v>6205</v>
      </c>
      <c r="G104" s="78">
        <f>G15+G96</f>
        <v>579458</v>
      </c>
      <c r="H104" s="78">
        <f>H15</f>
        <v>324</v>
      </c>
      <c r="I104" s="80">
        <f>I15+I96</f>
        <v>579782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256356</v>
      </c>
      <c r="F105" s="92">
        <f>F16</f>
        <v>9353</v>
      </c>
      <c r="G105" s="92">
        <f>G16</f>
        <v>265671</v>
      </c>
      <c r="H105" s="93">
        <f>H16</f>
        <v>38</v>
      </c>
      <c r="I105" s="94">
        <f>I16</f>
        <v>265709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829933</v>
      </c>
      <c r="F106" s="90">
        <f t="shared" ref="F106:I106" si="5">F104+F105</f>
        <v>15558</v>
      </c>
      <c r="G106" s="90">
        <f t="shared" si="5"/>
        <v>845129</v>
      </c>
      <c r="H106" s="96">
        <f t="shared" si="5"/>
        <v>362</v>
      </c>
      <c r="I106" s="50">
        <f t="shared" si="5"/>
        <v>845491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1000911</v>
      </c>
      <c r="F107" s="64">
        <f>F88+F95+F96</f>
        <v>15744</v>
      </c>
      <c r="G107" s="64">
        <f>G88+G95+G96</f>
        <v>1016253</v>
      </c>
      <c r="H107" s="64">
        <f>H88</f>
        <v>402</v>
      </c>
      <c r="I107" s="68">
        <f>I88+I95+I96</f>
        <v>1016655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1628432</v>
      </c>
      <c r="F108" s="65">
        <f>F89+F95+F96</f>
        <v>15799</v>
      </c>
      <c r="G108" s="66" t="s">
        <v>34</v>
      </c>
      <c r="H108" s="66" t="s">
        <v>34</v>
      </c>
      <c r="I108" s="68">
        <f>I89+I95+I96</f>
        <v>1644231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0.68573408823985116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8月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375478</v>
      </c>
      <c r="F124" s="89">
        <f>F29</f>
        <v>1</v>
      </c>
      <c r="G124" s="79" t="s">
        <v>34</v>
      </c>
      <c r="H124" s="79" t="s">
        <v>34</v>
      </c>
      <c r="I124" s="80">
        <f>I29</f>
        <v>375479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150</v>
      </c>
      <c r="F125" s="26">
        <v>0</v>
      </c>
      <c r="G125" s="36" t="s">
        <v>34</v>
      </c>
      <c r="H125" s="36" t="s">
        <v>34</v>
      </c>
      <c r="I125" s="27">
        <v>150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375328</v>
      </c>
      <c r="F126" s="96">
        <f>F124-F125</f>
        <v>1</v>
      </c>
      <c r="G126" s="48" t="s">
        <v>34</v>
      </c>
      <c r="H126" s="48" t="s">
        <v>34</v>
      </c>
      <c r="I126" s="50">
        <f>I124-I125</f>
        <v>375329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910841</v>
      </c>
      <c r="D131" s="111">
        <v>86470</v>
      </c>
      <c r="E131" s="112">
        <v>10895</v>
      </c>
      <c r="F131" s="110">
        <v>538</v>
      </c>
      <c r="G131" s="111">
        <v>0</v>
      </c>
      <c r="H131" s="252">
        <f>SUM(C131:G131)</f>
        <v>1008744</v>
      </c>
      <c r="I131" s="253"/>
    </row>
    <row r="132" spans="1:9" ht="21.9" customHeight="1" thickBot="1" x14ac:dyDescent="0.25">
      <c r="A132" s="234" t="s">
        <v>96</v>
      </c>
      <c r="B132" s="235"/>
      <c r="C132" s="114">
        <v>176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176</v>
      </c>
      <c r="I132" s="237"/>
    </row>
    <row r="133" spans="1:9" ht="21.9" customHeight="1" thickBot="1" x14ac:dyDescent="0.25">
      <c r="A133" s="238" t="s">
        <v>97</v>
      </c>
      <c r="B133" s="239"/>
      <c r="C133" s="117">
        <v>5831206900</v>
      </c>
      <c r="D133" s="86">
        <v>618859300</v>
      </c>
      <c r="E133" s="117">
        <v>53702700</v>
      </c>
      <c r="F133" s="118">
        <v>1560200</v>
      </c>
      <c r="G133" s="68">
        <v>0</v>
      </c>
      <c r="H133" s="240">
        <v>6505329100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6B2E-A604-4496-B352-7A948AF20B98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102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94752</v>
      </c>
      <c r="F10" s="20">
        <v>0</v>
      </c>
      <c r="G10" s="20">
        <v>94658</v>
      </c>
      <c r="H10" s="20">
        <v>94</v>
      </c>
      <c r="I10" s="21">
        <f t="shared" ref="I10:I17" si="0">SUM(G10:H10)</f>
        <v>94752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1132</v>
      </c>
      <c r="F11" s="26">
        <v>0</v>
      </c>
      <c r="G11" s="26">
        <v>1132</v>
      </c>
      <c r="H11" s="26">
        <v>0</v>
      </c>
      <c r="I11" s="27">
        <f t="shared" si="0"/>
        <v>1132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26293</v>
      </c>
      <c r="F12" s="26">
        <v>0</v>
      </c>
      <c r="G12" s="26">
        <v>26293</v>
      </c>
      <c r="H12" s="26">
        <v>0</v>
      </c>
      <c r="I12" s="27">
        <f t="shared" si="0"/>
        <v>26293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23598</v>
      </c>
      <c r="F13" s="26">
        <v>0</v>
      </c>
      <c r="G13" s="26">
        <v>23598</v>
      </c>
      <c r="H13" s="26">
        <v>0</v>
      </c>
      <c r="I13" s="27">
        <f t="shared" si="0"/>
        <v>23598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145775</v>
      </c>
      <c r="F14" s="26">
        <f>SUM(F10:F13)</f>
        <v>0</v>
      </c>
      <c r="G14" s="26">
        <f>SUM(G10:G13)</f>
        <v>145681</v>
      </c>
      <c r="H14" s="26">
        <f>SUM(H10:H13)</f>
        <v>94</v>
      </c>
      <c r="I14" s="27">
        <f t="shared" si="0"/>
        <v>145775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241661</v>
      </c>
      <c r="F15" s="26">
        <v>4053</v>
      </c>
      <c r="G15" s="26">
        <v>245520</v>
      </c>
      <c r="H15" s="26">
        <v>194</v>
      </c>
      <c r="I15" s="27">
        <f t="shared" si="0"/>
        <v>245714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318934</v>
      </c>
      <c r="F16" s="26">
        <v>12223</v>
      </c>
      <c r="G16" s="26">
        <v>331131</v>
      </c>
      <c r="H16" s="26">
        <v>26</v>
      </c>
      <c r="I16" s="27">
        <f t="shared" si="0"/>
        <v>331157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560595</v>
      </c>
      <c r="F17" s="26">
        <f>SUM(F15:F16)</f>
        <v>16276</v>
      </c>
      <c r="G17" s="26">
        <f>SUM(G15:G16)</f>
        <v>576651</v>
      </c>
      <c r="H17" s="25">
        <f>SUM(H15:H16)</f>
        <v>220</v>
      </c>
      <c r="I17" s="27">
        <f t="shared" si="0"/>
        <v>576871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731</v>
      </c>
      <c r="F19" s="26">
        <v>30</v>
      </c>
      <c r="G19" s="26">
        <v>761</v>
      </c>
      <c r="H19" s="26">
        <v>0</v>
      </c>
      <c r="I19" s="27">
        <f t="shared" ref="I19:I25" si="1">SUM(G19:H19)</f>
        <v>761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12263</v>
      </c>
      <c r="F20" s="26">
        <v>118</v>
      </c>
      <c r="G20" s="26">
        <v>12381</v>
      </c>
      <c r="H20" s="26">
        <v>0</v>
      </c>
      <c r="I20" s="27">
        <f t="shared" si="1"/>
        <v>12381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12994</v>
      </c>
      <c r="F21" s="26">
        <f>SUM(F19:F20)</f>
        <v>148</v>
      </c>
      <c r="G21" s="26">
        <f>SUM(G19:G20)</f>
        <v>13142</v>
      </c>
      <c r="H21" s="25">
        <f>SUM(H19:H20)</f>
        <v>0</v>
      </c>
      <c r="I21" s="27">
        <f t="shared" si="1"/>
        <v>13142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904</v>
      </c>
      <c r="F22" s="26">
        <v>0</v>
      </c>
      <c r="G22" s="26">
        <v>904</v>
      </c>
      <c r="H22" s="26">
        <v>0</v>
      </c>
      <c r="I22" s="27">
        <f t="shared" si="1"/>
        <v>904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28</v>
      </c>
      <c r="F23" s="26">
        <v>0</v>
      </c>
      <c r="G23" s="26">
        <v>28</v>
      </c>
      <c r="H23" s="26">
        <v>0</v>
      </c>
      <c r="I23" s="27">
        <f t="shared" si="1"/>
        <v>28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241</v>
      </c>
      <c r="F25" s="26">
        <v>0</v>
      </c>
      <c r="G25" s="26">
        <v>241</v>
      </c>
      <c r="H25" s="26">
        <v>0</v>
      </c>
      <c r="I25" s="27">
        <f t="shared" si="1"/>
        <v>241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2855</v>
      </c>
      <c r="F26" s="26">
        <v>0</v>
      </c>
      <c r="G26" s="36" t="s">
        <v>24</v>
      </c>
      <c r="H26" s="36" t="s">
        <v>24</v>
      </c>
      <c r="I26" s="27">
        <v>2855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9963</v>
      </c>
      <c r="F27" s="26">
        <v>0</v>
      </c>
      <c r="G27" s="36" t="s">
        <v>24</v>
      </c>
      <c r="H27" s="36" t="s">
        <v>24</v>
      </c>
      <c r="I27" s="27">
        <v>9963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12818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12818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454869</v>
      </c>
      <c r="F29" s="26">
        <v>7</v>
      </c>
      <c r="G29" s="36" t="s">
        <v>34</v>
      </c>
      <c r="H29" s="36" t="s">
        <v>34</v>
      </c>
      <c r="I29" s="27">
        <v>454876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174627</v>
      </c>
      <c r="F30" s="26">
        <v>0</v>
      </c>
      <c r="G30" s="36" t="s">
        <v>34</v>
      </c>
      <c r="H30" s="36" t="s">
        <v>34</v>
      </c>
      <c r="I30" s="27">
        <v>174627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19786</v>
      </c>
      <c r="F31" s="26">
        <v>0</v>
      </c>
      <c r="G31" s="36" t="s">
        <v>34</v>
      </c>
      <c r="H31" s="36" t="s">
        <v>34</v>
      </c>
      <c r="I31" s="27">
        <v>19786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57098</v>
      </c>
      <c r="F32" s="26">
        <v>1</v>
      </c>
      <c r="G32" s="36" t="s">
        <v>34</v>
      </c>
      <c r="H32" s="36" t="s">
        <v>34</v>
      </c>
      <c r="I32" s="27">
        <v>57099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14083</v>
      </c>
      <c r="F33" s="26">
        <v>64</v>
      </c>
      <c r="G33" s="26">
        <v>14147</v>
      </c>
      <c r="H33" s="26">
        <v>0</v>
      </c>
      <c r="I33" s="27">
        <f>SUM(G33:H33)</f>
        <v>14147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2013</v>
      </c>
      <c r="F34" s="26">
        <v>9</v>
      </c>
      <c r="G34" s="26">
        <v>2022</v>
      </c>
      <c r="H34" s="26">
        <v>0</v>
      </c>
      <c r="I34" s="27">
        <f>SUM(G34:H34)</f>
        <v>2022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16100</v>
      </c>
      <c r="F37" s="26">
        <f>SUM(F33:F36)</f>
        <v>73</v>
      </c>
      <c r="G37" s="26">
        <f>SUM(G33:G36)</f>
        <v>16173</v>
      </c>
      <c r="H37" s="26">
        <f>SUM(H33:H36)</f>
        <v>0</v>
      </c>
      <c r="I37" s="27">
        <f>SUM(G37:H37)</f>
        <v>16173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25664</v>
      </c>
      <c r="F38" s="26">
        <v>0</v>
      </c>
      <c r="G38" s="36" t="s">
        <v>34</v>
      </c>
      <c r="H38" s="36" t="s">
        <v>34</v>
      </c>
      <c r="I38" s="27">
        <v>25664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6863</v>
      </c>
      <c r="F39" s="26">
        <v>0</v>
      </c>
      <c r="G39" s="26">
        <v>6862</v>
      </c>
      <c r="H39" s="26">
        <v>1</v>
      </c>
      <c r="I39" s="27">
        <f>SUM(G39:H39)</f>
        <v>6863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526</v>
      </c>
      <c r="F40" s="26">
        <v>0</v>
      </c>
      <c r="G40" s="26">
        <v>526</v>
      </c>
      <c r="H40" s="26">
        <v>0</v>
      </c>
      <c r="I40" s="27">
        <f>SUM(G40:H40)</f>
        <v>526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174610</v>
      </c>
      <c r="F41" s="26">
        <v>3</v>
      </c>
      <c r="G41" s="36" t="s">
        <v>34</v>
      </c>
      <c r="H41" s="36" t="s">
        <v>34</v>
      </c>
      <c r="I41" s="27">
        <v>174613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163531</v>
      </c>
      <c r="F42" s="26">
        <v>3</v>
      </c>
      <c r="G42" s="26">
        <v>163531</v>
      </c>
      <c r="H42" s="26">
        <v>3</v>
      </c>
      <c r="I42" s="27">
        <f>SUM(G42:H42)</f>
        <v>163534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9751</v>
      </c>
      <c r="F43" s="26">
        <v>0</v>
      </c>
      <c r="G43" s="36" t="s">
        <v>34</v>
      </c>
      <c r="H43" s="36" t="s">
        <v>34</v>
      </c>
      <c r="I43" s="27">
        <v>9751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5824</v>
      </c>
      <c r="F44" s="26">
        <v>0</v>
      </c>
      <c r="G44" s="36" t="s">
        <v>34</v>
      </c>
      <c r="H44" s="42" t="s">
        <v>34</v>
      </c>
      <c r="I44" s="27">
        <v>5824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256</v>
      </c>
      <c r="F45" s="43">
        <v>0</v>
      </c>
      <c r="G45" s="36" t="s">
        <v>34</v>
      </c>
      <c r="H45" s="42" t="s">
        <v>34</v>
      </c>
      <c r="I45" s="27">
        <v>256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127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825</v>
      </c>
      <c r="F47" s="43">
        <v>0</v>
      </c>
      <c r="G47" s="26">
        <v>825</v>
      </c>
      <c r="H47" s="30">
        <v>0</v>
      </c>
      <c r="I47" s="27">
        <f>SUM(G47:H47)</f>
        <v>825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57813</v>
      </c>
      <c r="F48" s="43">
        <v>0</v>
      </c>
      <c r="G48" s="36" t="s">
        <v>34</v>
      </c>
      <c r="H48" s="42" t="s">
        <v>34</v>
      </c>
      <c r="I48" s="27">
        <v>57813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32666</v>
      </c>
      <c r="F49" s="43">
        <v>0</v>
      </c>
      <c r="G49" s="36" t="s">
        <v>34</v>
      </c>
      <c r="H49" s="42" t="s">
        <v>34</v>
      </c>
      <c r="I49" s="27">
        <v>32666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16446</v>
      </c>
      <c r="F52" s="43">
        <v>0</v>
      </c>
      <c r="G52" s="26">
        <v>16446</v>
      </c>
      <c r="H52" s="30">
        <v>0</v>
      </c>
      <c r="I52" s="27">
        <f>SUM(G52:H52)</f>
        <v>16446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979</v>
      </c>
      <c r="F53" s="43">
        <v>0</v>
      </c>
      <c r="G53" s="36" t="s">
        <v>34</v>
      </c>
      <c r="H53" s="42" t="s">
        <v>34</v>
      </c>
      <c r="I53" s="27">
        <v>979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1</v>
      </c>
      <c r="F54" s="47">
        <v>0</v>
      </c>
      <c r="G54" s="48" t="s">
        <v>34</v>
      </c>
      <c r="H54" s="49" t="s">
        <v>34</v>
      </c>
      <c r="I54" s="50">
        <v>1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 9月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567</v>
      </c>
      <c r="F61" s="52">
        <v>0</v>
      </c>
      <c r="G61" s="36" t="s">
        <v>34</v>
      </c>
      <c r="H61" s="42" t="s">
        <v>34</v>
      </c>
      <c r="I61" s="27">
        <v>567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5094</v>
      </c>
      <c r="F62" s="52">
        <v>55</v>
      </c>
      <c r="G62" s="36" t="s">
        <v>34</v>
      </c>
      <c r="H62" s="42" t="s">
        <v>34</v>
      </c>
      <c r="I62" s="27">
        <v>5149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214</v>
      </c>
      <c r="F63" s="52">
        <v>5</v>
      </c>
      <c r="G63" s="36" t="s">
        <v>34</v>
      </c>
      <c r="H63" s="42" t="s">
        <v>34</v>
      </c>
      <c r="I63" s="27">
        <v>219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5875</v>
      </c>
      <c r="F64" s="26">
        <f>SUM(F61:F63)</f>
        <v>60</v>
      </c>
      <c r="G64" s="36" t="s">
        <v>34</v>
      </c>
      <c r="H64" s="36" t="s">
        <v>34</v>
      </c>
      <c r="I64" s="27">
        <f>SUM(I61:I63)</f>
        <v>5935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554</v>
      </c>
      <c r="F66" s="26">
        <v>0</v>
      </c>
      <c r="G66" s="26">
        <v>554</v>
      </c>
      <c r="H66" s="26">
        <v>0</v>
      </c>
      <c r="I66" s="27">
        <f t="shared" si="2"/>
        <v>554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2</v>
      </c>
      <c r="F67" s="26">
        <v>0</v>
      </c>
      <c r="G67" s="26">
        <v>2</v>
      </c>
      <c r="H67" s="26">
        <v>0</v>
      </c>
      <c r="I67" s="27">
        <f t="shared" si="2"/>
        <v>2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4995</v>
      </c>
      <c r="F68" s="26">
        <v>54</v>
      </c>
      <c r="G68" s="26">
        <v>5049</v>
      </c>
      <c r="H68" s="26">
        <v>0</v>
      </c>
      <c r="I68" s="27">
        <f t="shared" si="2"/>
        <v>5049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185</v>
      </c>
      <c r="F70" s="26">
        <v>5</v>
      </c>
      <c r="G70" s="26">
        <v>190</v>
      </c>
      <c r="H70" s="26">
        <v>0</v>
      </c>
      <c r="I70" s="27">
        <f t="shared" si="2"/>
        <v>190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5736</v>
      </c>
      <c r="F71" s="26">
        <f>SUM(F65:F70)</f>
        <v>59</v>
      </c>
      <c r="G71" s="26">
        <f>SUM(G65:G70)</f>
        <v>5795</v>
      </c>
      <c r="H71" s="26">
        <f>SUM(H65:H70)</f>
        <v>0</v>
      </c>
      <c r="I71" s="27">
        <f t="shared" si="2"/>
        <v>5795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601</v>
      </c>
      <c r="F72" s="55">
        <v>0</v>
      </c>
      <c r="G72" s="26">
        <v>601</v>
      </c>
      <c r="H72" s="26">
        <v>0</v>
      </c>
      <c r="I72" s="27">
        <f t="shared" si="2"/>
        <v>601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5195</v>
      </c>
      <c r="F73" s="55">
        <v>69</v>
      </c>
      <c r="G73" s="26">
        <v>5264</v>
      </c>
      <c r="H73" s="26">
        <v>0</v>
      </c>
      <c r="I73" s="27">
        <f t="shared" si="2"/>
        <v>5264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225</v>
      </c>
      <c r="F74" s="55">
        <v>5</v>
      </c>
      <c r="G74" s="26">
        <v>230</v>
      </c>
      <c r="H74" s="26">
        <v>0</v>
      </c>
      <c r="I74" s="27">
        <f t="shared" si="2"/>
        <v>230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35</v>
      </c>
      <c r="F75" s="55">
        <v>0</v>
      </c>
      <c r="G75" s="26">
        <v>35</v>
      </c>
      <c r="H75" s="26">
        <v>0</v>
      </c>
      <c r="I75" s="27">
        <f t="shared" si="2"/>
        <v>35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6056</v>
      </c>
      <c r="F76" s="55">
        <f>SUM(F72:F75)</f>
        <v>74</v>
      </c>
      <c r="G76" s="55">
        <f>SUM(G72:G75)</f>
        <v>6130</v>
      </c>
      <c r="H76" s="55">
        <f>SUM(H72:H75)</f>
        <v>0</v>
      </c>
      <c r="I76" s="27">
        <f t="shared" si="2"/>
        <v>6130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3803</v>
      </c>
      <c r="F77" s="26">
        <v>0</v>
      </c>
      <c r="G77" s="36" t="s">
        <v>34</v>
      </c>
      <c r="H77" s="36" t="s">
        <v>34</v>
      </c>
      <c r="I77" s="27">
        <v>3803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38051</v>
      </c>
      <c r="F78" s="26">
        <v>821</v>
      </c>
      <c r="G78" s="36" t="s">
        <v>34</v>
      </c>
      <c r="H78" s="36" t="s">
        <v>34</v>
      </c>
      <c r="I78" s="27">
        <v>38872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1493</v>
      </c>
      <c r="F79" s="26">
        <v>26</v>
      </c>
      <c r="G79" s="36" t="s">
        <v>34</v>
      </c>
      <c r="H79" s="36" t="s">
        <v>34</v>
      </c>
      <c r="I79" s="27">
        <v>1519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246</v>
      </c>
      <c r="F80" s="57">
        <v>0</v>
      </c>
      <c r="G80" s="36" t="s">
        <v>34</v>
      </c>
      <c r="H80" s="36" t="s">
        <v>34</v>
      </c>
      <c r="I80" s="58">
        <v>246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43593</v>
      </c>
      <c r="F81" s="26">
        <f>SUM(F77:F80)</f>
        <v>847</v>
      </c>
      <c r="G81" s="36" t="s">
        <v>34</v>
      </c>
      <c r="H81" s="36" t="s">
        <v>34</v>
      </c>
      <c r="I81" s="27">
        <f>SUM(I77:I80)</f>
        <v>44440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25737</v>
      </c>
      <c r="F82" s="26">
        <v>0</v>
      </c>
      <c r="G82" s="36" t="s">
        <v>34</v>
      </c>
      <c r="H82" s="36" t="s">
        <v>34</v>
      </c>
      <c r="I82" s="27">
        <v>25737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25737</v>
      </c>
      <c r="F83" s="26">
        <v>0</v>
      </c>
      <c r="G83" s="36" t="s">
        <v>34</v>
      </c>
      <c r="H83" s="36" t="s">
        <v>34</v>
      </c>
      <c r="I83" s="27">
        <v>25737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9542</v>
      </c>
      <c r="F84" s="26">
        <v>0</v>
      </c>
      <c r="G84" s="36" t="s">
        <v>34</v>
      </c>
      <c r="H84" s="36" t="s">
        <v>34</v>
      </c>
      <c r="I84" s="27">
        <v>9542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653</v>
      </c>
      <c r="F85" s="26">
        <v>0</v>
      </c>
      <c r="G85" s="36" t="s">
        <v>34</v>
      </c>
      <c r="H85" s="36" t="s">
        <v>34</v>
      </c>
      <c r="I85" s="27">
        <v>653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35932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35932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320776</v>
      </c>
      <c r="F87" s="55">
        <v>1</v>
      </c>
      <c r="G87" s="36" t="s">
        <v>34</v>
      </c>
      <c r="H87" s="36" t="s">
        <v>34</v>
      </c>
      <c r="I87" s="27">
        <v>320777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726324</v>
      </c>
      <c r="F88" s="64">
        <f>SUM(F14,F17,F18,F21,F22,F76)</f>
        <v>16498</v>
      </c>
      <c r="G88" s="64">
        <f>SUM(G14,G17,G21,G22,G76)</f>
        <v>742508</v>
      </c>
      <c r="H88" s="64">
        <f>SUM(H14,H17,H21,H22,H76)</f>
        <v>314</v>
      </c>
      <c r="I88" s="68">
        <f>SUM(I14,I17,I18,I21,I22,I76)</f>
        <v>742822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1493025</v>
      </c>
      <c r="F89" s="65">
        <f>SUM(F14,F17,F18,F21,F22,F28,F29,F37,F38,F39,F40,F41,F48,F50,F51,F52,F53,F54,F76)</f>
        <v>16581</v>
      </c>
      <c r="G89" s="66" t="s">
        <v>34</v>
      </c>
      <c r="H89" s="66" t="s">
        <v>34</v>
      </c>
      <c r="I89" s="68">
        <f>SUM(I14,I17,I18,I21,I22,I28,I29,I37,I38,I39,I40,I41,I48,I50,I51,I52,I53,I54,I76)</f>
        <v>1509606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369172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0.12037749341770232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64177</v>
      </c>
      <c r="F95" s="64">
        <v>0</v>
      </c>
      <c r="G95" s="64">
        <v>64177</v>
      </c>
      <c r="H95" s="66" t="s">
        <v>24</v>
      </c>
      <c r="I95" s="68">
        <f>SUM(G95:H95)</f>
        <v>64177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543165</v>
      </c>
      <c r="F96" s="78">
        <v>4200</v>
      </c>
      <c r="G96" s="78">
        <v>547365</v>
      </c>
      <c r="H96" s="79" t="s">
        <v>34</v>
      </c>
      <c r="I96" s="80">
        <f t="shared" ref="I96" si="3">SUM(G96:H96)</f>
        <v>547365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10217</v>
      </c>
      <c r="F97" s="84">
        <v>94</v>
      </c>
      <c r="G97" s="84">
        <v>10311</v>
      </c>
      <c r="H97" s="85" t="s">
        <v>34</v>
      </c>
      <c r="I97" s="86">
        <f>SUM(G97:H97)</f>
        <v>10311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158929</v>
      </c>
      <c r="F101" s="78">
        <f>F10+F95</f>
        <v>0</v>
      </c>
      <c r="G101" s="78">
        <f>G10+G95</f>
        <v>158835</v>
      </c>
      <c r="H101" s="78">
        <f>H10</f>
        <v>94</v>
      </c>
      <c r="I101" s="80">
        <f>I10+I95</f>
        <v>158929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1132</v>
      </c>
      <c r="F102" s="25">
        <f>F11</f>
        <v>0</v>
      </c>
      <c r="G102" s="25">
        <f>G11</f>
        <v>1132</v>
      </c>
      <c r="H102" s="25">
        <f>H11</f>
        <v>0</v>
      </c>
      <c r="I102" s="27">
        <f>I11</f>
        <v>1132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160061</v>
      </c>
      <c r="F103" s="90">
        <f>F101+F102</f>
        <v>0</v>
      </c>
      <c r="G103" s="90">
        <f>G101+G102</f>
        <v>159967</v>
      </c>
      <c r="H103" s="90">
        <f t="shared" ref="H103:I103" si="4">H101+H102</f>
        <v>94</v>
      </c>
      <c r="I103" s="50">
        <f t="shared" si="4"/>
        <v>160061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784826</v>
      </c>
      <c r="F104" s="78">
        <f>F15+F96</f>
        <v>8253</v>
      </c>
      <c r="G104" s="78">
        <f>G15+G96</f>
        <v>792885</v>
      </c>
      <c r="H104" s="78">
        <f>H15</f>
        <v>194</v>
      </c>
      <c r="I104" s="80">
        <f>I15+I96</f>
        <v>793079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318934</v>
      </c>
      <c r="F105" s="92">
        <f>F16</f>
        <v>12223</v>
      </c>
      <c r="G105" s="92">
        <f>G16</f>
        <v>331131</v>
      </c>
      <c r="H105" s="93">
        <f>H16</f>
        <v>26</v>
      </c>
      <c r="I105" s="94">
        <f>I16</f>
        <v>331157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1103760</v>
      </c>
      <c r="F106" s="90">
        <f t="shared" ref="F106:I106" si="5">F104+F105</f>
        <v>20476</v>
      </c>
      <c r="G106" s="90">
        <f t="shared" si="5"/>
        <v>1124016</v>
      </c>
      <c r="H106" s="96">
        <f t="shared" si="5"/>
        <v>220</v>
      </c>
      <c r="I106" s="50">
        <f t="shared" si="5"/>
        <v>1124236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1333666</v>
      </c>
      <c r="F107" s="64">
        <f>F88+F95+F96</f>
        <v>20698</v>
      </c>
      <c r="G107" s="64">
        <f>G88+G95+G96</f>
        <v>1354050</v>
      </c>
      <c r="H107" s="64">
        <f>H88</f>
        <v>314</v>
      </c>
      <c r="I107" s="68">
        <f>I88+I95+I96</f>
        <v>1354364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2100367</v>
      </c>
      <c r="F108" s="65">
        <f>F89+F95+F96</f>
        <v>20781</v>
      </c>
      <c r="G108" s="66" t="s">
        <v>34</v>
      </c>
      <c r="H108" s="66" t="s">
        <v>34</v>
      </c>
      <c r="I108" s="68">
        <f>I89+I95+I96</f>
        <v>2121148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0.70543818201872199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 9月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454869</v>
      </c>
      <c r="F124" s="89">
        <f>F29</f>
        <v>7</v>
      </c>
      <c r="G124" s="79" t="s">
        <v>34</v>
      </c>
      <c r="H124" s="79" t="s">
        <v>34</v>
      </c>
      <c r="I124" s="80">
        <f>I29</f>
        <v>454876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231</v>
      </c>
      <c r="F125" s="26">
        <v>0</v>
      </c>
      <c r="G125" s="36" t="s">
        <v>34</v>
      </c>
      <c r="H125" s="36" t="s">
        <v>34</v>
      </c>
      <c r="I125" s="27">
        <v>231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454638</v>
      </c>
      <c r="F126" s="96">
        <f>F124-F125</f>
        <v>7</v>
      </c>
      <c r="G126" s="48" t="s">
        <v>34</v>
      </c>
      <c r="H126" s="48" t="s">
        <v>34</v>
      </c>
      <c r="I126" s="50">
        <f>I124-I125</f>
        <v>454645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1213408</v>
      </c>
      <c r="D131" s="111">
        <v>124056</v>
      </c>
      <c r="E131" s="112">
        <v>15872</v>
      </c>
      <c r="F131" s="110">
        <v>537</v>
      </c>
      <c r="G131" s="111">
        <v>1</v>
      </c>
      <c r="H131" s="252">
        <f>SUM(C131:G131)</f>
        <v>1353874</v>
      </c>
      <c r="I131" s="253"/>
    </row>
    <row r="132" spans="1:9" ht="21.9" customHeight="1" thickBot="1" x14ac:dyDescent="0.25">
      <c r="A132" s="234" t="s">
        <v>96</v>
      </c>
      <c r="B132" s="235"/>
      <c r="C132" s="114">
        <v>187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187</v>
      </c>
      <c r="I132" s="237"/>
    </row>
    <row r="133" spans="1:9" ht="21.9" customHeight="1" thickBot="1" x14ac:dyDescent="0.25">
      <c r="A133" s="238" t="s">
        <v>97</v>
      </c>
      <c r="B133" s="239"/>
      <c r="C133" s="117">
        <v>7697751300</v>
      </c>
      <c r="D133" s="86">
        <v>870800400</v>
      </c>
      <c r="E133" s="117">
        <v>77563400</v>
      </c>
      <c r="F133" s="118">
        <v>1557300</v>
      </c>
      <c r="G133" s="68">
        <v>4400</v>
      </c>
      <c r="H133" s="240">
        <v>8647676800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 vertic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9" man="1"/>
    <brk id="110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0940-3AE6-41CB-91A9-AEB7C3EDC9DC}">
  <dimension ref="A1:I175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103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79193</v>
      </c>
      <c r="F10" s="20">
        <v>0</v>
      </c>
      <c r="G10" s="20">
        <v>79173</v>
      </c>
      <c r="H10" s="20">
        <v>20</v>
      </c>
      <c r="I10" s="21">
        <f t="shared" ref="I10:I17" si="0">SUM(G10:H10)</f>
        <v>79193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845</v>
      </c>
      <c r="F11" s="26">
        <v>0</v>
      </c>
      <c r="G11" s="26">
        <v>845</v>
      </c>
      <c r="H11" s="26">
        <v>0</v>
      </c>
      <c r="I11" s="27">
        <f t="shared" si="0"/>
        <v>845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24789</v>
      </c>
      <c r="F12" s="26">
        <v>0</v>
      </c>
      <c r="G12" s="26">
        <v>24788</v>
      </c>
      <c r="H12" s="26">
        <v>1</v>
      </c>
      <c r="I12" s="27">
        <f t="shared" si="0"/>
        <v>24789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23955</v>
      </c>
      <c r="F13" s="26">
        <v>0</v>
      </c>
      <c r="G13" s="26">
        <v>23955</v>
      </c>
      <c r="H13" s="26">
        <v>0</v>
      </c>
      <c r="I13" s="27">
        <f t="shared" si="0"/>
        <v>23955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128782</v>
      </c>
      <c r="F14" s="26">
        <f>SUM(F10:F13)</f>
        <v>0</v>
      </c>
      <c r="G14" s="26">
        <f>SUM(G10:G13)</f>
        <v>128761</v>
      </c>
      <c r="H14" s="26">
        <f>SUM(H10:H13)</f>
        <v>21</v>
      </c>
      <c r="I14" s="27">
        <f t="shared" si="0"/>
        <v>128782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249169</v>
      </c>
      <c r="F15" s="26">
        <v>4362</v>
      </c>
      <c r="G15" s="26">
        <v>253301</v>
      </c>
      <c r="H15" s="26">
        <v>230</v>
      </c>
      <c r="I15" s="27">
        <f t="shared" si="0"/>
        <v>253531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334406</v>
      </c>
      <c r="F16" s="26">
        <v>12737</v>
      </c>
      <c r="G16" s="26">
        <v>347128</v>
      </c>
      <c r="H16" s="26">
        <v>15</v>
      </c>
      <c r="I16" s="27">
        <f t="shared" si="0"/>
        <v>347143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583575</v>
      </c>
      <c r="F17" s="26">
        <f>SUM(F15:F16)</f>
        <v>17099</v>
      </c>
      <c r="G17" s="26">
        <f>SUM(G15:G16)</f>
        <v>600429</v>
      </c>
      <c r="H17" s="25">
        <f>SUM(H15:H16)</f>
        <v>245</v>
      </c>
      <c r="I17" s="27">
        <f t="shared" si="0"/>
        <v>600674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806</v>
      </c>
      <c r="F19" s="26">
        <v>29</v>
      </c>
      <c r="G19" s="26">
        <v>835</v>
      </c>
      <c r="H19" s="26">
        <v>0</v>
      </c>
      <c r="I19" s="27">
        <f t="shared" ref="I19:I25" si="1">SUM(G19:H19)</f>
        <v>835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11860</v>
      </c>
      <c r="F20" s="26">
        <v>131</v>
      </c>
      <c r="G20" s="26">
        <v>11991</v>
      </c>
      <c r="H20" s="26">
        <v>0</v>
      </c>
      <c r="I20" s="27">
        <f t="shared" si="1"/>
        <v>11991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12666</v>
      </c>
      <c r="F21" s="26">
        <f>SUM(F19:F20)</f>
        <v>160</v>
      </c>
      <c r="G21" s="26">
        <f>SUM(G19:G20)</f>
        <v>12826</v>
      </c>
      <c r="H21" s="25">
        <f>SUM(H19:H20)</f>
        <v>0</v>
      </c>
      <c r="I21" s="27">
        <f t="shared" si="1"/>
        <v>12826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998</v>
      </c>
      <c r="F22" s="26">
        <v>0</v>
      </c>
      <c r="G22" s="26">
        <v>998</v>
      </c>
      <c r="H22" s="26">
        <v>0</v>
      </c>
      <c r="I22" s="27">
        <f t="shared" si="1"/>
        <v>998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39</v>
      </c>
      <c r="F23" s="26">
        <v>0</v>
      </c>
      <c r="G23" s="26">
        <v>39</v>
      </c>
      <c r="H23" s="26">
        <v>0</v>
      </c>
      <c r="I23" s="27">
        <f t="shared" si="1"/>
        <v>39</v>
      </c>
    </row>
    <row r="24" spans="1:9" ht="23.1" customHeight="1" x14ac:dyDescent="0.2">
      <c r="A24" s="22"/>
      <c r="B24" s="23"/>
      <c r="C24" s="38"/>
      <c r="D24" s="24" t="s">
        <v>28</v>
      </c>
      <c r="E24" s="25">
        <v>2</v>
      </c>
      <c r="F24" s="26">
        <v>0</v>
      </c>
      <c r="G24" s="26">
        <v>2</v>
      </c>
      <c r="H24" s="26">
        <v>0</v>
      </c>
      <c r="I24" s="27">
        <f t="shared" si="1"/>
        <v>2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277</v>
      </c>
      <c r="F25" s="26">
        <v>0</v>
      </c>
      <c r="G25" s="26">
        <v>277</v>
      </c>
      <c r="H25" s="26">
        <v>0</v>
      </c>
      <c r="I25" s="27">
        <f t="shared" si="1"/>
        <v>277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2541</v>
      </c>
      <c r="F26" s="26">
        <v>0</v>
      </c>
      <c r="G26" s="36" t="s">
        <v>24</v>
      </c>
      <c r="H26" s="36" t="s">
        <v>24</v>
      </c>
      <c r="I26" s="27">
        <v>2541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10092</v>
      </c>
      <c r="F27" s="26">
        <v>0</v>
      </c>
      <c r="G27" s="36" t="s">
        <v>24</v>
      </c>
      <c r="H27" s="36" t="s">
        <v>24</v>
      </c>
      <c r="I27" s="27">
        <v>10092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12633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12633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477829</v>
      </c>
      <c r="F29" s="26">
        <v>0</v>
      </c>
      <c r="G29" s="36" t="s">
        <v>34</v>
      </c>
      <c r="H29" s="36" t="s">
        <v>34</v>
      </c>
      <c r="I29" s="27">
        <v>477829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182566</v>
      </c>
      <c r="F30" s="26">
        <v>0</v>
      </c>
      <c r="G30" s="36" t="s">
        <v>34</v>
      </c>
      <c r="H30" s="36" t="s">
        <v>34</v>
      </c>
      <c r="I30" s="27">
        <v>182566</v>
      </c>
    </row>
    <row r="31" spans="1:9" ht="23.1" customHeight="1" x14ac:dyDescent="0.2">
      <c r="A31" s="32"/>
      <c r="B31" s="33"/>
      <c r="C31" s="38"/>
      <c r="D31" s="24" t="s">
        <v>28</v>
      </c>
      <c r="E31" s="31">
        <v>20473</v>
      </c>
      <c r="F31" s="26">
        <v>0</v>
      </c>
      <c r="G31" s="36" t="s">
        <v>34</v>
      </c>
      <c r="H31" s="36" t="s">
        <v>34</v>
      </c>
      <c r="I31" s="27">
        <v>20473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62011</v>
      </c>
      <c r="F32" s="26">
        <v>0</v>
      </c>
      <c r="G32" s="36" t="s">
        <v>34</v>
      </c>
      <c r="H32" s="36" t="s">
        <v>34</v>
      </c>
      <c r="I32" s="27">
        <v>62011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14863</v>
      </c>
      <c r="F33" s="26">
        <v>63</v>
      </c>
      <c r="G33" s="26">
        <v>14924</v>
      </c>
      <c r="H33" s="26">
        <v>2</v>
      </c>
      <c r="I33" s="27">
        <f>SUM(G33:H33)</f>
        <v>14926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2238</v>
      </c>
      <c r="F34" s="26">
        <v>5</v>
      </c>
      <c r="G34" s="26">
        <v>2243</v>
      </c>
      <c r="H34" s="26">
        <v>0</v>
      </c>
      <c r="I34" s="27">
        <f>SUM(G34:H34)</f>
        <v>2243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3</v>
      </c>
      <c r="F36" s="26">
        <v>0</v>
      </c>
      <c r="G36" s="26">
        <v>3</v>
      </c>
      <c r="H36" s="26">
        <v>0</v>
      </c>
      <c r="I36" s="27">
        <f>SUM(G36:H36)</f>
        <v>3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17105</v>
      </c>
      <c r="F37" s="26">
        <f>SUM(F33:F36)</f>
        <v>68</v>
      </c>
      <c r="G37" s="26">
        <f>SUM(G33:G36)</f>
        <v>17171</v>
      </c>
      <c r="H37" s="26">
        <f>SUM(H33:H36)</f>
        <v>2</v>
      </c>
      <c r="I37" s="27">
        <f>SUM(G37:H37)</f>
        <v>17173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25618</v>
      </c>
      <c r="F38" s="26">
        <v>0</v>
      </c>
      <c r="G38" s="36" t="s">
        <v>34</v>
      </c>
      <c r="H38" s="36" t="s">
        <v>34</v>
      </c>
      <c r="I38" s="27">
        <v>25618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6861</v>
      </c>
      <c r="F39" s="26">
        <v>0</v>
      </c>
      <c r="G39" s="26">
        <v>6860</v>
      </c>
      <c r="H39" s="26">
        <v>1</v>
      </c>
      <c r="I39" s="27">
        <f>SUM(G39:H39)</f>
        <v>6861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501</v>
      </c>
      <c r="F40" s="26">
        <v>0</v>
      </c>
      <c r="G40" s="26">
        <v>501</v>
      </c>
      <c r="H40" s="26">
        <v>0</v>
      </c>
      <c r="I40" s="27">
        <f>SUM(G40:H40)</f>
        <v>501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181150</v>
      </c>
      <c r="F41" s="26">
        <v>0</v>
      </c>
      <c r="G41" s="36" t="s">
        <v>34</v>
      </c>
      <c r="H41" s="36" t="s">
        <v>34</v>
      </c>
      <c r="I41" s="27">
        <v>181150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168814</v>
      </c>
      <c r="F42" s="26">
        <v>0</v>
      </c>
      <c r="G42" s="26">
        <v>168804</v>
      </c>
      <c r="H42" s="26">
        <v>10</v>
      </c>
      <c r="I42" s="27">
        <f>SUM(G42:H42)</f>
        <v>168814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11065</v>
      </c>
      <c r="F43" s="26">
        <v>0</v>
      </c>
      <c r="G43" s="36" t="s">
        <v>34</v>
      </c>
      <c r="H43" s="36" t="s">
        <v>34</v>
      </c>
      <c r="I43" s="27">
        <v>11065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6435</v>
      </c>
      <c r="F44" s="26">
        <v>0</v>
      </c>
      <c r="G44" s="36" t="s">
        <v>34</v>
      </c>
      <c r="H44" s="42" t="s">
        <v>34</v>
      </c>
      <c r="I44" s="27">
        <v>6435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240</v>
      </c>
      <c r="F45" s="43">
        <v>0</v>
      </c>
      <c r="G45" s="36" t="s">
        <v>34</v>
      </c>
      <c r="H45" s="42" t="s">
        <v>34</v>
      </c>
      <c r="I45" s="27">
        <v>240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709</v>
      </c>
      <c r="F47" s="43">
        <v>0</v>
      </c>
      <c r="G47" s="26">
        <v>709</v>
      </c>
      <c r="H47" s="30">
        <v>0</v>
      </c>
      <c r="I47" s="27">
        <f>SUM(G47:H47)</f>
        <v>709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62595</v>
      </c>
      <c r="F48" s="43">
        <v>0</v>
      </c>
      <c r="G48" s="36" t="s">
        <v>34</v>
      </c>
      <c r="H48" s="42" t="s">
        <v>34</v>
      </c>
      <c r="I48" s="27">
        <v>62595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36302</v>
      </c>
      <c r="F49" s="43">
        <v>0</v>
      </c>
      <c r="G49" s="36" t="s">
        <v>34</v>
      </c>
      <c r="H49" s="42" t="s">
        <v>34</v>
      </c>
      <c r="I49" s="27">
        <v>36302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72</v>
      </c>
      <c r="F50" s="43">
        <v>0</v>
      </c>
      <c r="G50" s="36" t="s">
        <v>34</v>
      </c>
      <c r="H50" s="42" t="s">
        <v>34</v>
      </c>
      <c r="I50" s="27">
        <v>72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15777</v>
      </c>
      <c r="F52" s="43">
        <v>0</v>
      </c>
      <c r="G52" s="26">
        <v>15777</v>
      </c>
      <c r="H52" s="30">
        <v>0</v>
      </c>
      <c r="I52" s="27">
        <f>SUM(G52:H52)</f>
        <v>15777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831</v>
      </c>
      <c r="F53" s="43">
        <v>0</v>
      </c>
      <c r="G53" s="36" t="s">
        <v>34</v>
      </c>
      <c r="H53" s="42" t="s">
        <v>34</v>
      </c>
      <c r="I53" s="27">
        <v>831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7年10月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509</v>
      </c>
      <c r="F61" s="52">
        <v>0</v>
      </c>
      <c r="G61" s="36" t="s">
        <v>34</v>
      </c>
      <c r="H61" s="42" t="s">
        <v>34</v>
      </c>
      <c r="I61" s="27">
        <v>509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5259</v>
      </c>
      <c r="F62" s="52">
        <v>54</v>
      </c>
      <c r="G62" s="36" t="s">
        <v>34</v>
      </c>
      <c r="H62" s="42" t="s">
        <v>34</v>
      </c>
      <c r="I62" s="27">
        <v>5313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216</v>
      </c>
      <c r="F63" s="52">
        <v>1</v>
      </c>
      <c r="G63" s="36" t="s">
        <v>34</v>
      </c>
      <c r="H63" s="42" t="s">
        <v>34</v>
      </c>
      <c r="I63" s="27">
        <v>217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5984</v>
      </c>
      <c r="F64" s="26">
        <f>SUM(F61:F63)</f>
        <v>55</v>
      </c>
      <c r="G64" s="36" t="s">
        <v>34</v>
      </c>
      <c r="H64" s="36" t="s">
        <v>34</v>
      </c>
      <c r="I64" s="27">
        <f>SUM(I61:I63)</f>
        <v>6039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506</v>
      </c>
      <c r="F66" s="26">
        <v>0</v>
      </c>
      <c r="G66" s="26">
        <v>506</v>
      </c>
      <c r="H66" s="26">
        <v>0</v>
      </c>
      <c r="I66" s="27">
        <f t="shared" si="2"/>
        <v>506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5129</v>
      </c>
      <c r="F68" s="26">
        <v>55</v>
      </c>
      <c r="G68" s="26">
        <v>5184</v>
      </c>
      <c r="H68" s="26">
        <v>0</v>
      </c>
      <c r="I68" s="27">
        <f t="shared" si="2"/>
        <v>5184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202</v>
      </c>
      <c r="F70" s="26">
        <v>1</v>
      </c>
      <c r="G70" s="26">
        <v>203</v>
      </c>
      <c r="H70" s="26">
        <v>0</v>
      </c>
      <c r="I70" s="27">
        <f t="shared" si="2"/>
        <v>203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5837</v>
      </c>
      <c r="F71" s="26">
        <f>SUM(F65:F70)</f>
        <v>56</v>
      </c>
      <c r="G71" s="26">
        <f>SUM(G65:G70)</f>
        <v>5893</v>
      </c>
      <c r="H71" s="26">
        <f>SUM(H65:H70)</f>
        <v>0</v>
      </c>
      <c r="I71" s="27">
        <f t="shared" si="2"/>
        <v>5893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548</v>
      </c>
      <c r="F72" s="55">
        <v>0</v>
      </c>
      <c r="G72" s="26">
        <v>548</v>
      </c>
      <c r="H72" s="26">
        <v>0</v>
      </c>
      <c r="I72" s="27">
        <f t="shared" si="2"/>
        <v>548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5340</v>
      </c>
      <c r="F73" s="55">
        <v>58</v>
      </c>
      <c r="G73" s="26">
        <v>5398</v>
      </c>
      <c r="H73" s="26">
        <v>0</v>
      </c>
      <c r="I73" s="27">
        <f t="shared" si="2"/>
        <v>5398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228</v>
      </c>
      <c r="F74" s="55">
        <v>1</v>
      </c>
      <c r="G74" s="26">
        <v>229</v>
      </c>
      <c r="H74" s="26">
        <v>0</v>
      </c>
      <c r="I74" s="27">
        <f t="shared" si="2"/>
        <v>229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28</v>
      </c>
      <c r="F75" s="55">
        <v>0</v>
      </c>
      <c r="G75" s="26">
        <v>28</v>
      </c>
      <c r="H75" s="26">
        <v>0</v>
      </c>
      <c r="I75" s="27">
        <f t="shared" si="2"/>
        <v>28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6144</v>
      </c>
      <c r="F76" s="55">
        <f>SUM(F72:F75)</f>
        <v>59</v>
      </c>
      <c r="G76" s="55">
        <f>SUM(G72:G75)</f>
        <v>6203</v>
      </c>
      <c r="H76" s="55">
        <f>SUM(H72:H75)</f>
        <v>0</v>
      </c>
      <c r="I76" s="27">
        <f t="shared" si="2"/>
        <v>6203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3873</v>
      </c>
      <c r="F77" s="26">
        <v>0</v>
      </c>
      <c r="G77" s="36" t="s">
        <v>34</v>
      </c>
      <c r="H77" s="36" t="s">
        <v>34</v>
      </c>
      <c r="I77" s="27">
        <v>3873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39756</v>
      </c>
      <c r="F78" s="26">
        <v>898</v>
      </c>
      <c r="G78" s="36" t="s">
        <v>34</v>
      </c>
      <c r="H78" s="36" t="s">
        <v>34</v>
      </c>
      <c r="I78" s="27">
        <v>40654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1543</v>
      </c>
      <c r="F79" s="26">
        <v>26</v>
      </c>
      <c r="G79" s="36" t="s">
        <v>34</v>
      </c>
      <c r="H79" s="36" t="s">
        <v>34</v>
      </c>
      <c r="I79" s="27">
        <v>1569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248</v>
      </c>
      <c r="F80" s="57">
        <v>0</v>
      </c>
      <c r="G80" s="36" t="s">
        <v>34</v>
      </c>
      <c r="H80" s="36" t="s">
        <v>34</v>
      </c>
      <c r="I80" s="58">
        <v>248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45420</v>
      </c>
      <c r="F81" s="26">
        <f>SUM(F77:F80)</f>
        <v>924</v>
      </c>
      <c r="G81" s="36" t="s">
        <v>34</v>
      </c>
      <c r="H81" s="36" t="s">
        <v>34</v>
      </c>
      <c r="I81" s="27">
        <f>SUM(I77:I80)</f>
        <v>46344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21147</v>
      </c>
      <c r="F82" s="26">
        <v>0</v>
      </c>
      <c r="G82" s="36" t="s">
        <v>34</v>
      </c>
      <c r="H82" s="36" t="s">
        <v>34</v>
      </c>
      <c r="I82" s="27">
        <v>21147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21147</v>
      </c>
      <c r="F83" s="26">
        <v>0</v>
      </c>
      <c r="G83" s="36" t="s">
        <v>34</v>
      </c>
      <c r="H83" s="36" t="s">
        <v>34</v>
      </c>
      <c r="I83" s="27">
        <v>21147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10119</v>
      </c>
      <c r="F84" s="26">
        <v>0</v>
      </c>
      <c r="G84" s="36" t="s">
        <v>34</v>
      </c>
      <c r="H84" s="36" t="s">
        <v>34</v>
      </c>
      <c r="I84" s="27">
        <v>10119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746</v>
      </c>
      <c r="F85" s="26">
        <v>0</v>
      </c>
      <c r="G85" s="36" t="s">
        <v>34</v>
      </c>
      <c r="H85" s="36" t="s">
        <v>34</v>
      </c>
      <c r="I85" s="27">
        <v>746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32012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32012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315391</v>
      </c>
      <c r="F87" s="55">
        <v>0</v>
      </c>
      <c r="G87" s="36" t="s">
        <v>34</v>
      </c>
      <c r="H87" s="36" t="s">
        <v>34</v>
      </c>
      <c r="I87" s="27">
        <v>315391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732165</v>
      </c>
      <c r="F88" s="64">
        <f>SUM(F14,F17,F18,F21,F22,F76)</f>
        <v>17318</v>
      </c>
      <c r="G88" s="64">
        <f>SUM(G14,G17,G21,G22,G76)</f>
        <v>749217</v>
      </c>
      <c r="H88" s="64">
        <f>SUM(H14,H17,H21,H22,H76)</f>
        <v>266</v>
      </c>
      <c r="I88" s="68">
        <f>SUM(I14,I17,I18,I21,I22,I76)</f>
        <v>749483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1533137</v>
      </c>
      <c r="F89" s="65">
        <f>SUM(F14,F17,F18,F21,F22,F28,F29,F37,F38,F39,F40,F41,F48,F50,F51,F52,F53,F54,F76)</f>
        <v>17386</v>
      </c>
      <c r="G89" s="66" t="s">
        <v>34</v>
      </c>
      <c r="H89" s="66" t="s">
        <v>34</v>
      </c>
      <c r="I89" s="68">
        <f>SUM(I14,I17,I18,I21,I22,I28,I29,I37,I38,I39,I40,I41,I48,I50,I51,I52,I53,I54,I76)</f>
        <v>1550523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384932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0.12039529059678072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64842</v>
      </c>
      <c r="F95" s="64">
        <v>0</v>
      </c>
      <c r="G95" s="64">
        <v>64842</v>
      </c>
      <c r="H95" s="66" t="s">
        <v>24</v>
      </c>
      <c r="I95" s="68">
        <f>SUM(G95:H95)</f>
        <v>64842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508817</v>
      </c>
      <c r="F96" s="78">
        <v>3675</v>
      </c>
      <c r="G96" s="78">
        <v>512492</v>
      </c>
      <c r="H96" s="79" t="s">
        <v>34</v>
      </c>
      <c r="I96" s="80">
        <f t="shared" ref="I96" si="3">SUM(G96:H96)</f>
        <v>512492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10283</v>
      </c>
      <c r="F97" s="84">
        <v>83</v>
      </c>
      <c r="G97" s="84">
        <v>10366</v>
      </c>
      <c r="H97" s="85" t="s">
        <v>34</v>
      </c>
      <c r="I97" s="86">
        <f>SUM(G97:H97)</f>
        <v>10366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144035</v>
      </c>
      <c r="F101" s="78">
        <f>F10+F95</f>
        <v>0</v>
      </c>
      <c r="G101" s="78">
        <f>G10+G95</f>
        <v>144015</v>
      </c>
      <c r="H101" s="78">
        <f>H10</f>
        <v>20</v>
      </c>
      <c r="I101" s="80">
        <f>I10+I95</f>
        <v>144035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845</v>
      </c>
      <c r="F102" s="25">
        <f>F11</f>
        <v>0</v>
      </c>
      <c r="G102" s="25">
        <f>G11</f>
        <v>845</v>
      </c>
      <c r="H102" s="25">
        <f>H11</f>
        <v>0</v>
      </c>
      <c r="I102" s="27">
        <f>I11</f>
        <v>845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144880</v>
      </c>
      <c r="F103" s="90">
        <f>F101+F102</f>
        <v>0</v>
      </c>
      <c r="G103" s="90">
        <f>G101+G102</f>
        <v>144860</v>
      </c>
      <c r="H103" s="90">
        <f t="shared" ref="H103" si="4">H101+H102</f>
        <v>20</v>
      </c>
      <c r="I103" s="50">
        <f>I101+I102</f>
        <v>144880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757986</v>
      </c>
      <c r="F104" s="78">
        <f>F15+F96</f>
        <v>8037</v>
      </c>
      <c r="G104" s="78">
        <f>G15+G96</f>
        <v>765793</v>
      </c>
      <c r="H104" s="78">
        <f>H15</f>
        <v>230</v>
      </c>
      <c r="I104" s="80">
        <f>I15+I96</f>
        <v>766023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334406</v>
      </c>
      <c r="F105" s="92">
        <f>F16</f>
        <v>12737</v>
      </c>
      <c r="G105" s="92">
        <f>G16</f>
        <v>347128</v>
      </c>
      <c r="H105" s="93">
        <f>H16</f>
        <v>15</v>
      </c>
      <c r="I105" s="94">
        <f>I16</f>
        <v>347143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1092392</v>
      </c>
      <c r="F106" s="90">
        <f t="shared" ref="F106:H106" si="5">F104+F105</f>
        <v>20774</v>
      </c>
      <c r="G106" s="90">
        <f t="shared" si="5"/>
        <v>1112921</v>
      </c>
      <c r="H106" s="96">
        <f t="shared" si="5"/>
        <v>245</v>
      </c>
      <c r="I106" s="50">
        <f>I104+I105</f>
        <v>1113166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1305824</v>
      </c>
      <c r="F107" s="64">
        <f>F88+F95+F96</f>
        <v>20993</v>
      </c>
      <c r="G107" s="64">
        <f>G88+G95+G96</f>
        <v>1326551</v>
      </c>
      <c r="H107" s="64">
        <f>H88</f>
        <v>266</v>
      </c>
      <c r="I107" s="68">
        <f>I88+I95+I96</f>
        <v>1326817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2106796</v>
      </c>
      <c r="F108" s="65">
        <f>F89+F95+F96</f>
        <v>21061</v>
      </c>
      <c r="G108" s="66" t="s">
        <v>34</v>
      </c>
      <c r="H108" s="66" t="s">
        <v>34</v>
      </c>
      <c r="I108" s="68">
        <f>I89+I95+I96</f>
        <v>2127857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0.68814803901664268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7年10月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477829</v>
      </c>
      <c r="F124" s="89">
        <f>F29</f>
        <v>0</v>
      </c>
      <c r="G124" s="79" t="s">
        <v>34</v>
      </c>
      <c r="H124" s="79" t="s">
        <v>34</v>
      </c>
      <c r="I124" s="80">
        <f>I29</f>
        <v>477829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613</v>
      </c>
      <c r="F125" s="26">
        <v>0</v>
      </c>
      <c r="G125" s="36" t="s">
        <v>34</v>
      </c>
      <c r="H125" s="36" t="s">
        <v>34</v>
      </c>
      <c r="I125" s="27">
        <v>613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477216</v>
      </c>
      <c r="F126" s="96">
        <f>F124-F125</f>
        <v>0</v>
      </c>
      <c r="G126" s="48" t="s">
        <v>34</v>
      </c>
      <c r="H126" s="48" t="s">
        <v>34</v>
      </c>
      <c r="I126" s="50">
        <f>I124-I125</f>
        <v>477216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1.9" customHeight="1" x14ac:dyDescent="0.2">
      <c r="A131" s="250" t="s">
        <v>95</v>
      </c>
      <c r="B131" s="251"/>
      <c r="C131" s="110">
        <v>1183275</v>
      </c>
      <c r="D131" s="111">
        <v>110688</v>
      </c>
      <c r="E131" s="112">
        <v>18274</v>
      </c>
      <c r="F131" s="110">
        <v>543</v>
      </c>
      <c r="G131" s="111">
        <v>3</v>
      </c>
      <c r="H131" s="252">
        <f>SUM(C131:G131)</f>
        <v>1312783</v>
      </c>
      <c r="I131" s="253"/>
    </row>
    <row r="132" spans="1:9" ht="21.9" customHeight="1" thickBot="1" x14ac:dyDescent="0.25">
      <c r="A132" s="234" t="s">
        <v>96</v>
      </c>
      <c r="B132" s="235"/>
      <c r="C132" s="114">
        <v>280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280</v>
      </c>
      <c r="I132" s="237"/>
    </row>
    <row r="133" spans="1:9" ht="21.9" customHeight="1" thickBot="1" x14ac:dyDescent="0.25">
      <c r="A133" s="238" t="s">
        <v>97</v>
      </c>
      <c r="B133" s="239"/>
      <c r="C133" s="117">
        <v>7582112300</v>
      </c>
      <c r="D133" s="86">
        <v>786209900</v>
      </c>
      <c r="E133" s="117">
        <v>89043800</v>
      </c>
      <c r="F133" s="118">
        <v>1574700</v>
      </c>
      <c r="G133" s="68">
        <v>13200</v>
      </c>
      <c r="H133" s="240">
        <v>8458953900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  <row r="171" spans="1:9" ht="21.9" customHeight="1" x14ac:dyDescent="0.2">
      <c r="A171" s="98"/>
      <c r="B171" s="98"/>
      <c r="C171" s="99"/>
      <c r="D171" s="99"/>
      <c r="E171" s="99"/>
      <c r="F171" s="99"/>
      <c r="G171" s="99"/>
      <c r="H171" s="99"/>
      <c r="I171" s="99"/>
    </row>
    <row r="172" spans="1:9" ht="9.9" customHeight="1" x14ac:dyDescent="0.2">
      <c r="F172" s="12"/>
      <c r="G172" s="12"/>
      <c r="H172" s="12"/>
      <c r="I172" s="12"/>
    </row>
    <row r="173" spans="1:9" ht="28.2" hidden="1" x14ac:dyDescent="0.35">
      <c r="A173" s="145"/>
      <c r="B173" s="145"/>
      <c r="C173" s="145"/>
      <c r="D173" s="145"/>
      <c r="E173" s="145"/>
      <c r="F173" s="145"/>
      <c r="G173" s="145"/>
      <c r="H173" s="145"/>
      <c r="I173" s="145"/>
    </row>
    <row r="174" spans="1:9" ht="12.75" hidden="1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</row>
    <row r="175" spans="1:9" ht="18" hidden="1" customHeight="1" x14ac:dyDescent="0.25">
      <c r="A175" s="4"/>
      <c r="B175" s="5"/>
      <c r="C175" s="5"/>
      <c r="F175" s="6"/>
      <c r="G175" s="6"/>
      <c r="H175" s="7"/>
      <c r="I175" s="128"/>
    </row>
  </sheetData>
  <mergeCells count="111">
    <mergeCell ref="A132:B132"/>
    <mergeCell ref="H132:I132"/>
    <mergeCell ref="A133:B133"/>
    <mergeCell ref="H133:I133"/>
    <mergeCell ref="A173:I17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3" manualBreakCount="3">
    <brk id="54" max="8" man="1"/>
    <brk id="110" max="8" man="1"/>
    <brk id="17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323C2-AF5F-4DF1-92FF-E4CB02DC7022}">
  <dimension ref="A1:I170"/>
  <sheetViews>
    <sheetView view="pageBreakPreview" zoomScaleNormal="70" zoomScaleSheetLayoutView="100" workbookViewId="0">
      <selection activeCell="I125" sqref="I125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104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73322</v>
      </c>
      <c r="F10" s="20">
        <v>0</v>
      </c>
      <c r="G10" s="20">
        <v>73309</v>
      </c>
      <c r="H10" s="20">
        <v>13</v>
      </c>
      <c r="I10" s="21">
        <f t="shared" ref="I10:I17" si="0">SUM(G10:H10)</f>
        <v>73322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949</v>
      </c>
      <c r="F11" s="26">
        <v>0</v>
      </c>
      <c r="G11" s="26">
        <v>941</v>
      </c>
      <c r="H11" s="26">
        <v>8</v>
      </c>
      <c r="I11" s="27">
        <f t="shared" si="0"/>
        <v>949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20091</v>
      </c>
      <c r="F12" s="26">
        <v>0</v>
      </c>
      <c r="G12" s="26">
        <v>20091</v>
      </c>
      <c r="H12" s="26">
        <v>0</v>
      </c>
      <c r="I12" s="27">
        <f t="shared" si="0"/>
        <v>20091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19239</v>
      </c>
      <c r="F13" s="26">
        <v>0</v>
      </c>
      <c r="G13" s="26">
        <v>19239</v>
      </c>
      <c r="H13" s="26">
        <v>0</v>
      </c>
      <c r="I13" s="27">
        <f t="shared" si="0"/>
        <v>19239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113601</v>
      </c>
      <c r="F14" s="26">
        <f>SUM(F10:F13)</f>
        <v>0</v>
      </c>
      <c r="G14" s="26">
        <f>SUM(G10:G13)</f>
        <v>113580</v>
      </c>
      <c r="H14" s="26">
        <f>SUM(H10:H13)</f>
        <v>21</v>
      </c>
      <c r="I14" s="27">
        <f t="shared" si="0"/>
        <v>113601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209611</v>
      </c>
      <c r="F15" s="26">
        <v>3813</v>
      </c>
      <c r="G15" s="26">
        <v>213225</v>
      </c>
      <c r="H15" s="26">
        <v>199</v>
      </c>
      <c r="I15" s="27">
        <f t="shared" si="0"/>
        <v>213424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290756</v>
      </c>
      <c r="F16" s="26">
        <v>11999</v>
      </c>
      <c r="G16" s="26">
        <v>302717</v>
      </c>
      <c r="H16" s="26">
        <v>38</v>
      </c>
      <c r="I16" s="27">
        <f t="shared" si="0"/>
        <v>302755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500367</v>
      </c>
      <c r="F17" s="26">
        <f>SUM(F15:F16)</f>
        <v>15812</v>
      </c>
      <c r="G17" s="26">
        <f>SUM(G15:G16)</f>
        <v>515942</v>
      </c>
      <c r="H17" s="25">
        <f>SUM(H15:H16)</f>
        <v>237</v>
      </c>
      <c r="I17" s="27">
        <f t="shared" si="0"/>
        <v>516179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674</v>
      </c>
      <c r="F19" s="26">
        <v>21</v>
      </c>
      <c r="G19" s="26">
        <v>695</v>
      </c>
      <c r="H19" s="26">
        <v>0</v>
      </c>
      <c r="I19" s="27">
        <f t="shared" ref="I19:I25" si="1">SUM(G19:H19)</f>
        <v>695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9863</v>
      </c>
      <c r="F20" s="26">
        <v>93</v>
      </c>
      <c r="G20" s="26">
        <v>9956</v>
      </c>
      <c r="H20" s="26">
        <v>0</v>
      </c>
      <c r="I20" s="27">
        <f t="shared" si="1"/>
        <v>9956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10537</v>
      </c>
      <c r="F21" s="26">
        <f>SUM(F19:F20)</f>
        <v>114</v>
      </c>
      <c r="G21" s="26">
        <f>SUM(G19:G20)</f>
        <v>10651</v>
      </c>
      <c r="H21" s="25">
        <f>SUM(H19:H20)</f>
        <v>0</v>
      </c>
      <c r="I21" s="27">
        <f t="shared" si="1"/>
        <v>10651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799</v>
      </c>
      <c r="F22" s="26">
        <v>0</v>
      </c>
      <c r="G22" s="26">
        <v>799</v>
      </c>
      <c r="H22" s="26">
        <v>0</v>
      </c>
      <c r="I22" s="27">
        <f t="shared" si="1"/>
        <v>799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40</v>
      </c>
      <c r="F23" s="26">
        <v>0</v>
      </c>
      <c r="G23" s="26">
        <v>40</v>
      </c>
      <c r="H23" s="26">
        <v>0</v>
      </c>
      <c r="I23" s="27">
        <f t="shared" si="1"/>
        <v>40</v>
      </c>
    </row>
    <row r="24" spans="1:9" ht="23.1" customHeight="1" x14ac:dyDescent="0.2">
      <c r="A24" s="22"/>
      <c r="B24" s="23"/>
      <c r="C24" s="38"/>
      <c r="D24" s="24" t="s">
        <v>28</v>
      </c>
      <c r="E24" s="25">
        <v>5</v>
      </c>
      <c r="F24" s="26">
        <v>0</v>
      </c>
      <c r="G24" s="26">
        <v>5</v>
      </c>
      <c r="H24" s="26">
        <v>0</v>
      </c>
      <c r="I24" s="27">
        <f t="shared" si="1"/>
        <v>5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227</v>
      </c>
      <c r="F25" s="26">
        <v>0</v>
      </c>
      <c r="G25" s="26">
        <v>227</v>
      </c>
      <c r="H25" s="26">
        <v>0</v>
      </c>
      <c r="I25" s="27">
        <f t="shared" si="1"/>
        <v>227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2212</v>
      </c>
      <c r="F26" s="26">
        <v>0</v>
      </c>
      <c r="G26" s="36" t="s">
        <v>24</v>
      </c>
      <c r="H26" s="36" t="s">
        <v>24</v>
      </c>
      <c r="I26" s="27">
        <v>2212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8355</v>
      </c>
      <c r="F27" s="26">
        <v>0</v>
      </c>
      <c r="G27" s="36" t="s">
        <v>24</v>
      </c>
      <c r="H27" s="36" t="s">
        <v>24</v>
      </c>
      <c r="I27" s="27">
        <v>8355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10567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10567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395622</v>
      </c>
      <c r="F29" s="26">
        <v>0</v>
      </c>
      <c r="G29" s="36" t="s">
        <v>34</v>
      </c>
      <c r="H29" s="36" t="s">
        <v>34</v>
      </c>
      <c r="I29" s="27">
        <v>395622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152030</v>
      </c>
      <c r="F30" s="26">
        <v>0</v>
      </c>
      <c r="G30" s="36" t="s">
        <v>34</v>
      </c>
      <c r="H30" s="36" t="s">
        <v>34</v>
      </c>
      <c r="I30" s="27">
        <v>152030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17470</v>
      </c>
      <c r="F31" s="26">
        <v>0</v>
      </c>
      <c r="G31" s="36" t="s">
        <v>34</v>
      </c>
      <c r="H31" s="36" t="s">
        <v>34</v>
      </c>
      <c r="I31" s="27">
        <v>17470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47826</v>
      </c>
      <c r="F32" s="26">
        <v>0</v>
      </c>
      <c r="G32" s="36" t="s">
        <v>34</v>
      </c>
      <c r="H32" s="36" t="s">
        <v>34</v>
      </c>
      <c r="I32" s="27">
        <v>47826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13026</v>
      </c>
      <c r="F33" s="26">
        <v>47</v>
      </c>
      <c r="G33" s="26">
        <v>13073</v>
      </c>
      <c r="H33" s="26">
        <v>0</v>
      </c>
      <c r="I33" s="27">
        <f>SUM(G33:H33)</f>
        <v>13073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1856</v>
      </c>
      <c r="F34" s="26">
        <v>8</v>
      </c>
      <c r="G34" s="26">
        <v>1864</v>
      </c>
      <c r="H34" s="26">
        <v>0</v>
      </c>
      <c r="I34" s="27">
        <f>SUM(G34:H34)</f>
        <v>1864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0</v>
      </c>
      <c r="F35" s="26">
        <v>0</v>
      </c>
      <c r="G35" s="26">
        <v>0</v>
      </c>
      <c r="H35" s="26">
        <v>0</v>
      </c>
      <c r="I35" s="27">
        <f>SUM(G35:H35)</f>
        <v>0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0</v>
      </c>
      <c r="F36" s="26">
        <v>0</v>
      </c>
      <c r="G36" s="26">
        <v>0</v>
      </c>
      <c r="H36" s="26">
        <v>0</v>
      </c>
      <c r="I36" s="27">
        <f>SUM(G36:H36)</f>
        <v>0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14882</v>
      </c>
      <c r="F37" s="26">
        <f>SUM(F33:F36)</f>
        <v>55</v>
      </c>
      <c r="G37" s="26">
        <f>SUM(G33:G36)</f>
        <v>14937</v>
      </c>
      <c r="H37" s="26">
        <f>SUM(H33:H36)</f>
        <v>0</v>
      </c>
      <c r="I37" s="27">
        <f>SUM(G37:H37)</f>
        <v>14937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22991</v>
      </c>
      <c r="F38" s="26">
        <v>0</v>
      </c>
      <c r="G38" s="36" t="s">
        <v>34</v>
      </c>
      <c r="H38" s="36" t="s">
        <v>34</v>
      </c>
      <c r="I38" s="27">
        <v>22991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5503</v>
      </c>
      <c r="F39" s="26">
        <v>0</v>
      </c>
      <c r="G39" s="26">
        <v>5503</v>
      </c>
      <c r="H39" s="26">
        <v>0</v>
      </c>
      <c r="I39" s="27">
        <f>SUM(G39:H39)</f>
        <v>5503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427</v>
      </c>
      <c r="F40" s="26">
        <v>0</v>
      </c>
      <c r="G40" s="26">
        <v>427</v>
      </c>
      <c r="H40" s="26">
        <v>0</v>
      </c>
      <c r="I40" s="27">
        <f>SUM(G40:H40)</f>
        <v>427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148956</v>
      </c>
      <c r="F41" s="26">
        <v>0</v>
      </c>
      <c r="G41" s="36" t="s">
        <v>34</v>
      </c>
      <c r="H41" s="36" t="s">
        <v>34</v>
      </c>
      <c r="I41" s="27">
        <v>148956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139105</v>
      </c>
      <c r="F42" s="26">
        <v>0</v>
      </c>
      <c r="G42" s="26">
        <v>139101</v>
      </c>
      <c r="H42" s="26">
        <v>4</v>
      </c>
      <c r="I42" s="27">
        <f>SUM(G42:H42)</f>
        <v>139105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8729</v>
      </c>
      <c r="F43" s="26">
        <v>0</v>
      </c>
      <c r="G43" s="36" t="s">
        <v>34</v>
      </c>
      <c r="H43" s="36" t="s">
        <v>34</v>
      </c>
      <c r="I43" s="27">
        <v>8729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5014</v>
      </c>
      <c r="F44" s="26">
        <v>0</v>
      </c>
      <c r="G44" s="36" t="s">
        <v>34</v>
      </c>
      <c r="H44" s="42" t="s">
        <v>34</v>
      </c>
      <c r="I44" s="27">
        <v>5014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120</v>
      </c>
      <c r="F45" s="43">
        <v>0</v>
      </c>
      <c r="G45" s="36" t="s">
        <v>34</v>
      </c>
      <c r="H45" s="42" t="s">
        <v>34</v>
      </c>
      <c r="I45" s="27">
        <v>120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1</v>
      </c>
      <c r="F46" s="43">
        <v>0</v>
      </c>
      <c r="G46" s="36" t="s">
        <v>34</v>
      </c>
      <c r="H46" s="42" t="s">
        <v>34</v>
      </c>
      <c r="I46" s="27">
        <v>1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741</v>
      </c>
      <c r="F47" s="43">
        <v>0</v>
      </c>
      <c r="G47" s="26">
        <v>741</v>
      </c>
      <c r="H47" s="30">
        <v>0</v>
      </c>
      <c r="I47" s="27">
        <f>SUM(G47:H47)</f>
        <v>741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54450</v>
      </c>
      <c r="F48" s="43">
        <v>0</v>
      </c>
      <c r="G48" s="36" t="s">
        <v>34</v>
      </c>
      <c r="H48" s="42" t="s">
        <v>34</v>
      </c>
      <c r="I48" s="27">
        <v>54450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31202</v>
      </c>
      <c r="F49" s="43">
        <v>0</v>
      </c>
      <c r="G49" s="36" t="s">
        <v>34</v>
      </c>
      <c r="H49" s="42" t="s">
        <v>34</v>
      </c>
      <c r="I49" s="27">
        <v>31202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101</v>
      </c>
      <c r="F50" s="43">
        <v>0</v>
      </c>
      <c r="G50" s="36" t="s">
        <v>34</v>
      </c>
      <c r="H50" s="42" t="s">
        <v>34</v>
      </c>
      <c r="I50" s="27">
        <v>101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13046</v>
      </c>
      <c r="F52" s="43">
        <v>0</v>
      </c>
      <c r="G52" s="26">
        <v>13046</v>
      </c>
      <c r="H52" s="30">
        <v>0</v>
      </c>
      <c r="I52" s="27">
        <f>SUM(G52:H52)</f>
        <v>13046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739</v>
      </c>
      <c r="F53" s="43">
        <v>0</v>
      </c>
      <c r="G53" s="36" t="s">
        <v>34</v>
      </c>
      <c r="H53" s="42" t="s">
        <v>34</v>
      </c>
      <c r="I53" s="27">
        <v>739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7年11月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447</v>
      </c>
      <c r="F61" s="52">
        <v>0</v>
      </c>
      <c r="G61" s="36" t="s">
        <v>34</v>
      </c>
      <c r="H61" s="42" t="s">
        <v>34</v>
      </c>
      <c r="I61" s="27">
        <v>447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4560</v>
      </c>
      <c r="F62" s="52">
        <v>57</v>
      </c>
      <c r="G62" s="36" t="s">
        <v>34</v>
      </c>
      <c r="H62" s="42" t="s">
        <v>34</v>
      </c>
      <c r="I62" s="27">
        <v>4617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190</v>
      </c>
      <c r="F63" s="52">
        <v>0</v>
      </c>
      <c r="G63" s="36" t="s">
        <v>34</v>
      </c>
      <c r="H63" s="42" t="s">
        <v>34</v>
      </c>
      <c r="I63" s="27">
        <v>190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5197</v>
      </c>
      <c r="F64" s="26">
        <f>SUM(F61:F63)</f>
        <v>57</v>
      </c>
      <c r="G64" s="36" t="s">
        <v>34</v>
      </c>
      <c r="H64" s="36" t="s">
        <v>34</v>
      </c>
      <c r="I64" s="27">
        <f>SUM(I61:I63)</f>
        <v>5254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450</v>
      </c>
      <c r="F66" s="26">
        <v>0</v>
      </c>
      <c r="G66" s="26">
        <v>450</v>
      </c>
      <c r="H66" s="26">
        <v>0</v>
      </c>
      <c r="I66" s="27">
        <f t="shared" si="2"/>
        <v>450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1</v>
      </c>
      <c r="F67" s="26">
        <v>0</v>
      </c>
      <c r="G67" s="26">
        <v>1</v>
      </c>
      <c r="H67" s="26">
        <v>0</v>
      </c>
      <c r="I67" s="27">
        <f t="shared" si="2"/>
        <v>1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4399</v>
      </c>
      <c r="F68" s="26">
        <v>56</v>
      </c>
      <c r="G68" s="26">
        <v>4455</v>
      </c>
      <c r="H68" s="26">
        <v>0</v>
      </c>
      <c r="I68" s="27">
        <f t="shared" si="2"/>
        <v>4455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157</v>
      </c>
      <c r="F70" s="26">
        <v>0</v>
      </c>
      <c r="G70" s="26">
        <v>157</v>
      </c>
      <c r="H70" s="26">
        <v>0</v>
      </c>
      <c r="I70" s="27">
        <f t="shared" si="2"/>
        <v>157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5007</v>
      </c>
      <c r="F71" s="26">
        <f>SUM(F65:F70)</f>
        <v>56</v>
      </c>
      <c r="G71" s="26">
        <f>SUM(G65:G70)</f>
        <v>5063</v>
      </c>
      <c r="H71" s="26">
        <f>SUM(H65:H70)</f>
        <v>0</v>
      </c>
      <c r="I71" s="27">
        <f t="shared" si="2"/>
        <v>5063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469</v>
      </c>
      <c r="F72" s="55">
        <v>0</v>
      </c>
      <c r="G72" s="26">
        <v>469</v>
      </c>
      <c r="H72" s="26">
        <v>0</v>
      </c>
      <c r="I72" s="27">
        <f t="shared" si="2"/>
        <v>469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4638</v>
      </c>
      <c r="F73" s="55">
        <v>57</v>
      </c>
      <c r="G73" s="26">
        <v>4695</v>
      </c>
      <c r="H73" s="26">
        <v>0</v>
      </c>
      <c r="I73" s="27">
        <f t="shared" si="2"/>
        <v>4695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204</v>
      </c>
      <c r="F74" s="55">
        <v>0</v>
      </c>
      <c r="G74" s="26">
        <v>204</v>
      </c>
      <c r="H74" s="26">
        <v>0</v>
      </c>
      <c r="I74" s="27">
        <f t="shared" si="2"/>
        <v>204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29</v>
      </c>
      <c r="F75" s="55">
        <v>0</v>
      </c>
      <c r="G75" s="26">
        <v>29</v>
      </c>
      <c r="H75" s="26">
        <v>0</v>
      </c>
      <c r="I75" s="27">
        <f t="shared" si="2"/>
        <v>29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5340</v>
      </c>
      <c r="F76" s="55">
        <f>SUM(F72:F75)</f>
        <v>57</v>
      </c>
      <c r="G76" s="55">
        <f>SUM(G72:G75)</f>
        <v>5397</v>
      </c>
      <c r="H76" s="55">
        <f>SUM(H72:H75)</f>
        <v>0</v>
      </c>
      <c r="I76" s="27">
        <f t="shared" si="2"/>
        <v>5397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3173</v>
      </c>
      <c r="F77" s="26">
        <v>0</v>
      </c>
      <c r="G77" s="36" t="s">
        <v>34</v>
      </c>
      <c r="H77" s="36" t="s">
        <v>34</v>
      </c>
      <c r="I77" s="27">
        <v>3173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34126</v>
      </c>
      <c r="F78" s="26">
        <v>890</v>
      </c>
      <c r="G78" s="36" t="s">
        <v>34</v>
      </c>
      <c r="H78" s="36" t="s">
        <v>34</v>
      </c>
      <c r="I78" s="27">
        <v>35016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1229</v>
      </c>
      <c r="F79" s="26">
        <v>14</v>
      </c>
      <c r="G79" s="36" t="s">
        <v>34</v>
      </c>
      <c r="H79" s="36" t="s">
        <v>34</v>
      </c>
      <c r="I79" s="27">
        <v>1243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212</v>
      </c>
      <c r="F80" s="57">
        <v>0</v>
      </c>
      <c r="G80" s="36" t="s">
        <v>34</v>
      </c>
      <c r="H80" s="36" t="s">
        <v>34</v>
      </c>
      <c r="I80" s="58">
        <v>212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38740</v>
      </c>
      <c r="F81" s="26">
        <f>SUM(F77:F80)</f>
        <v>904</v>
      </c>
      <c r="G81" s="36" t="s">
        <v>34</v>
      </c>
      <c r="H81" s="36" t="s">
        <v>34</v>
      </c>
      <c r="I81" s="27">
        <f>SUM(I77:I80)</f>
        <v>39644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18955</v>
      </c>
      <c r="F82" s="26">
        <v>0</v>
      </c>
      <c r="G82" s="36" t="s">
        <v>34</v>
      </c>
      <c r="H82" s="36" t="s">
        <v>34</v>
      </c>
      <c r="I82" s="27">
        <v>18955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18955</v>
      </c>
      <c r="F83" s="26">
        <v>0</v>
      </c>
      <c r="G83" s="36" t="s">
        <v>34</v>
      </c>
      <c r="H83" s="36" t="s">
        <v>34</v>
      </c>
      <c r="I83" s="27">
        <v>18955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8550</v>
      </c>
      <c r="F84" s="26">
        <v>0</v>
      </c>
      <c r="G84" s="36" t="s">
        <v>34</v>
      </c>
      <c r="H84" s="36" t="s">
        <v>34</v>
      </c>
      <c r="I84" s="27">
        <v>8550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594</v>
      </c>
      <c r="F85" s="26">
        <v>0</v>
      </c>
      <c r="G85" s="36" t="s">
        <v>34</v>
      </c>
      <c r="H85" s="36" t="s">
        <v>34</v>
      </c>
      <c r="I85" s="27">
        <v>594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28099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28099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267165</v>
      </c>
      <c r="F87" s="55">
        <v>0</v>
      </c>
      <c r="G87" s="36" t="s">
        <v>34</v>
      </c>
      <c r="H87" s="36" t="s">
        <v>34</v>
      </c>
      <c r="I87" s="27">
        <v>267165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630644</v>
      </c>
      <c r="F88" s="64">
        <f>SUM(F14,F17,F18,F21,F22,F76)</f>
        <v>15983</v>
      </c>
      <c r="G88" s="64">
        <f>SUM(G14,G17,G21,G22,G76)</f>
        <v>646369</v>
      </c>
      <c r="H88" s="64">
        <f>SUM(H14,H17,H21,H22,H76)</f>
        <v>258</v>
      </c>
      <c r="I88" s="68">
        <f>SUM(I14,I17,I18,I21,I22,I76)</f>
        <v>646627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1297928</v>
      </c>
      <c r="F89" s="65">
        <f>SUM(F14,F17,F18,F21,F22,F28,F29,F37,F38,F39,F40,F41,F48,F50,F51,F52,F53,F54,F76)</f>
        <v>16038</v>
      </c>
      <c r="G89" s="66" t="s">
        <v>34</v>
      </c>
      <c r="H89" s="66" t="s">
        <v>34</v>
      </c>
      <c r="I89" s="68">
        <f>SUM(I14,I17,I18,I21,I22,I28,I29,I37,I38,I39,I40,I41,I48,I50,I51,I52,I53,I54,I76)</f>
        <v>1313966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333698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0.11880203057854707</v>
      </c>
      <c r="F91" s="70"/>
      <c r="G91" s="1"/>
    </row>
    <row r="92" spans="1:9" ht="9.9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58581</v>
      </c>
      <c r="F95" s="64">
        <v>0</v>
      </c>
      <c r="G95" s="64">
        <v>58581</v>
      </c>
      <c r="H95" s="66" t="s">
        <v>24</v>
      </c>
      <c r="I95" s="68">
        <f>SUM(G95:H95)</f>
        <v>58581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454793</v>
      </c>
      <c r="F96" s="78">
        <v>3345</v>
      </c>
      <c r="G96" s="78">
        <v>458138</v>
      </c>
      <c r="H96" s="79" t="s">
        <v>34</v>
      </c>
      <c r="I96" s="80">
        <f t="shared" ref="I96" si="3">SUM(G96:H96)</f>
        <v>458138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10896</v>
      </c>
      <c r="F97" s="84">
        <v>92</v>
      </c>
      <c r="G97" s="84">
        <v>10988</v>
      </c>
      <c r="H97" s="85" t="s">
        <v>34</v>
      </c>
      <c r="I97" s="86">
        <f>SUM(G97:H97)</f>
        <v>10988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131903</v>
      </c>
      <c r="F101" s="78">
        <f>F10+F95</f>
        <v>0</v>
      </c>
      <c r="G101" s="78">
        <f>G10+G95</f>
        <v>131890</v>
      </c>
      <c r="H101" s="78">
        <f>H10</f>
        <v>13</v>
      </c>
      <c r="I101" s="80">
        <f>I10+I95</f>
        <v>131903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949</v>
      </c>
      <c r="F102" s="25">
        <f>F11</f>
        <v>0</v>
      </c>
      <c r="G102" s="25">
        <f>G11</f>
        <v>941</v>
      </c>
      <c r="H102" s="25">
        <f>H11</f>
        <v>8</v>
      </c>
      <c r="I102" s="27">
        <f>I11</f>
        <v>949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132852</v>
      </c>
      <c r="F103" s="90">
        <f>F101+F102</f>
        <v>0</v>
      </c>
      <c r="G103" s="90">
        <f>G101+G102</f>
        <v>132831</v>
      </c>
      <c r="H103" s="90">
        <f t="shared" ref="H103:I103" si="4">H101+H102</f>
        <v>21</v>
      </c>
      <c r="I103" s="50">
        <f t="shared" si="4"/>
        <v>132852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664404</v>
      </c>
      <c r="F104" s="78">
        <f>F15+F96</f>
        <v>7158</v>
      </c>
      <c r="G104" s="78">
        <f>G15+G96</f>
        <v>671363</v>
      </c>
      <c r="H104" s="78">
        <f>H15</f>
        <v>199</v>
      </c>
      <c r="I104" s="80">
        <f>I15+I96</f>
        <v>671562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290756</v>
      </c>
      <c r="F105" s="92">
        <f>F16</f>
        <v>11999</v>
      </c>
      <c r="G105" s="92">
        <f>G16</f>
        <v>302717</v>
      </c>
      <c r="H105" s="93">
        <f>H16</f>
        <v>38</v>
      </c>
      <c r="I105" s="94">
        <f>I16</f>
        <v>302755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955160</v>
      </c>
      <c r="F106" s="90">
        <f t="shared" ref="F106:I106" si="5">F104+F105</f>
        <v>19157</v>
      </c>
      <c r="G106" s="90">
        <f t="shared" si="5"/>
        <v>974080</v>
      </c>
      <c r="H106" s="96">
        <f t="shared" si="5"/>
        <v>237</v>
      </c>
      <c r="I106" s="50">
        <f t="shared" si="5"/>
        <v>974317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1144018</v>
      </c>
      <c r="F107" s="64">
        <f>F88+F95+F96</f>
        <v>19328</v>
      </c>
      <c r="G107" s="64">
        <f>G88+G95+G96</f>
        <v>1163088</v>
      </c>
      <c r="H107" s="64">
        <f>H88</f>
        <v>258</v>
      </c>
      <c r="I107" s="68">
        <f>I88+I95+I96</f>
        <v>1163346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1811302</v>
      </c>
      <c r="F108" s="65">
        <f>F89+F95+F96</f>
        <v>19383</v>
      </c>
      <c r="G108" s="66" t="s">
        <v>34</v>
      </c>
      <c r="H108" s="66" t="s">
        <v>34</v>
      </c>
      <c r="I108" s="68">
        <f>I89+I95+I96</f>
        <v>1830685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0.68926437699434573</v>
      </c>
      <c r="F109" s="87"/>
      <c r="G109" s="87"/>
      <c r="H109" s="87"/>
      <c r="I109" s="87"/>
    </row>
    <row r="110" spans="1:9" ht="21.9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1.9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1.9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7年11月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9.9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8.899999999999999" customHeight="1" x14ac:dyDescent="0.2">
      <c r="A124" s="222" t="s">
        <v>73</v>
      </c>
      <c r="B124" s="223"/>
      <c r="C124" s="224"/>
      <c r="D124" s="225"/>
      <c r="E124" s="89">
        <f>E29</f>
        <v>395622</v>
      </c>
      <c r="F124" s="89">
        <f>F29</f>
        <v>0</v>
      </c>
      <c r="G124" s="79" t="s">
        <v>34</v>
      </c>
      <c r="H124" s="79" t="s">
        <v>34</v>
      </c>
      <c r="I124" s="80">
        <f>I29</f>
        <v>395622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503</v>
      </c>
      <c r="F125" s="26">
        <v>0</v>
      </c>
      <c r="G125" s="36" t="s">
        <v>34</v>
      </c>
      <c r="H125" s="36" t="s">
        <v>34</v>
      </c>
      <c r="I125" s="27">
        <v>503</v>
      </c>
    </row>
    <row r="126" spans="1:9" ht="18.899999999999999" customHeight="1" thickBot="1" x14ac:dyDescent="0.25">
      <c r="A126" s="226"/>
      <c r="B126" s="227"/>
      <c r="C126" s="216" t="s">
        <v>88</v>
      </c>
      <c r="D126" s="193"/>
      <c r="E126" s="96">
        <f>E124-E125</f>
        <v>395119</v>
      </c>
      <c r="F126" s="96">
        <f>F124-F125</f>
        <v>0</v>
      </c>
      <c r="G126" s="48" t="s">
        <v>34</v>
      </c>
      <c r="H126" s="48" t="s">
        <v>34</v>
      </c>
      <c r="I126" s="50">
        <f>I124-I125</f>
        <v>395119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1.9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56"/>
      <c r="H129" s="257" t="s">
        <v>20</v>
      </c>
      <c r="I129" s="247"/>
    </row>
    <row r="130" spans="1:9" ht="21.9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29" t="s">
        <v>94</v>
      </c>
      <c r="H130" s="258"/>
      <c r="I130" s="249"/>
    </row>
    <row r="131" spans="1:9" ht="21.9" customHeight="1" x14ac:dyDescent="0.2">
      <c r="A131" s="250" t="s">
        <v>95</v>
      </c>
      <c r="B131" s="251"/>
      <c r="C131" s="110">
        <v>1042056</v>
      </c>
      <c r="D131" s="111">
        <v>101933</v>
      </c>
      <c r="E131" s="112">
        <v>14078</v>
      </c>
      <c r="F131" s="110">
        <v>404</v>
      </c>
      <c r="G131" s="111">
        <v>2</v>
      </c>
      <c r="H131" s="259">
        <f>SUM(C131:G131)</f>
        <v>1158473</v>
      </c>
      <c r="I131" s="253"/>
    </row>
    <row r="132" spans="1:9" ht="21.9" customHeight="1" thickBot="1" x14ac:dyDescent="0.25">
      <c r="A132" s="234" t="s">
        <v>96</v>
      </c>
      <c r="B132" s="235"/>
      <c r="C132" s="114">
        <v>190</v>
      </c>
      <c r="D132" s="46">
        <v>0</v>
      </c>
      <c r="E132" s="115">
        <v>0</v>
      </c>
      <c r="F132" s="114">
        <v>0</v>
      </c>
      <c r="G132" s="46">
        <v>0</v>
      </c>
      <c r="H132" s="254">
        <f>SUM(C132:G132)</f>
        <v>190</v>
      </c>
      <c r="I132" s="237"/>
    </row>
    <row r="133" spans="1:9" ht="21.9" customHeight="1" thickBot="1" x14ac:dyDescent="0.25">
      <c r="A133" s="238" t="s">
        <v>97</v>
      </c>
      <c r="B133" s="239"/>
      <c r="C133" s="117">
        <v>6711971500</v>
      </c>
      <c r="D133" s="86">
        <v>741879300</v>
      </c>
      <c r="E133" s="117">
        <v>67924500</v>
      </c>
      <c r="F133" s="118">
        <v>1171600</v>
      </c>
      <c r="G133" s="65">
        <v>8800</v>
      </c>
      <c r="H133" s="255">
        <v>7522955700</v>
      </c>
      <c r="I133" s="241"/>
    </row>
    <row r="134" spans="1:9" ht="21.9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1.9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1.9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1.9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1.9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1.9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1.9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1.9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1.9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1.9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1.9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1.9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1.9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1.9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1.9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1.9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1.9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1.9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1.9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1.9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1.9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1.9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1.9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1.9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1.9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1.9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1.9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1.9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1.9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1.9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1.9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1.9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1.9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1.9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1.9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1.9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1.9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r:id="rId1"/>
  <headerFooter alignWithMargins="0"/>
  <rowBreaks count="2" manualBreakCount="2">
    <brk id="54" max="8" man="1"/>
    <brk id="11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7294-5CBF-48B4-9D1F-D7773CFEECF7}">
  <dimension ref="A1:I170"/>
  <sheetViews>
    <sheetView tabSelected="1" view="pageBreakPreview" zoomScaleNormal="70" zoomScaleSheetLayoutView="100" workbookViewId="0">
      <selection sqref="A1:I1"/>
    </sheetView>
  </sheetViews>
  <sheetFormatPr defaultColWidth="9" defaultRowHeight="13.2" x14ac:dyDescent="0.2"/>
  <cols>
    <col min="1" max="1" width="3.88671875" style="2" customWidth="1"/>
    <col min="2" max="2" width="6.44140625" style="2" customWidth="1"/>
    <col min="3" max="3" width="14.109375" style="2" customWidth="1"/>
    <col min="4" max="4" width="17.33203125" style="2" customWidth="1"/>
    <col min="5" max="9" width="13.88671875" style="2" customWidth="1"/>
    <col min="10" max="16384" width="9" style="2"/>
  </cols>
  <sheetData>
    <row r="1" spans="1:9" ht="28.2" x14ac:dyDescent="0.3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9" ht="10.5" customHeight="1" x14ac:dyDescent="0.35">
      <c r="A2" s="3"/>
      <c r="B2" s="3"/>
      <c r="C2" s="3"/>
      <c r="D2" s="3"/>
      <c r="E2" s="3"/>
      <c r="F2" s="3"/>
      <c r="G2" s="3"/>
      <c r="H2" s="3"/>
      <c r="I2" s="3"/>
    </row>
    <row r="3" spans="1:9" ht="18" customHeight="1" x14ac:dyDescent="0.25">
      <c r="A3" s="4"/>
      <c r="B3" s="5"/>
      <c r="C3" s="5"/>
      <c r="F3" s="6"/>
      <c r="G3" s="6"/>
      <c r="H3" s="7"/>
      <c r="I3" s="146" t="s">
        <v>1</v>
      </c>
    </row>
    <row r="4" spans="1:9" ht="19.5" customHeight="1" x14ac:dyDescent="0.2">
      <c r="A4" s="147" t="s">
        <v>105</v>
      </c>
      <c r="B4" s="147"/>
      <c r="C4" s="147"/>
      <c r="D4" s="147"/>
      <c r="E4" s="147"/>
      <c r="F4" s="147"/>
      <c r="G4" s="147"/>
      <c r="H4" s="147"/>
      <c r="I4" s="146"/>
    </row>
    <row r="5" spans="1:9" ht="20.25" customHeight="1" x14ac:dyDescent="0.2">
      <c r="A5" s="8" t="s">
        <v>3</v>
      </c>
      <c r="B5" s="9"/>
      <c r="C5" s="9"/>
      <c r="D5" s="9"/>
      <c r="E5" s="9"/>
      <c r="F5" s="10"/>
      <c r="G5" s="10"/>
      <c r="H5" s="11"/>
      <c r="I5" s="11"/>
    </row>
    <row r="6" spans="1:9" ht="15" customHeight="1" x14ac:dyDescent="0.2">
      <c r="F6" s="12"/>
      <c r="G6" s="12"/>
      <c r="H6" s="12"/>
      <c r="I6" s="12"/>
    </row>
    <row r="7" spans="1:9" ht="18" customHeight="1" x14ac:dyDescent="0.2">
      <c r="A7" s="5" t="s">
        <v>4</v>
      </c>
      <c r="I7" s="13" t="s">
        <v>5</v>
      </c>
    </row>
    <row r="8" spans="1:9" ht="18" customHeight="1" thickBot="1" x14ac:dyDescent="0.25">
      <c r="A8" s="5" t="s">
        <v>6</v>
      </c>
    </row>
    <row r="9" spans="1:9" ht="23.1" customHeight="1" thickBot="1" x14ac:dyDescent="0.25">
      <c r="A9" s="148" t="s">
        <v>7</v>
      </c>
      <c r="B9" s="149"/>
      <c r="C9" s="149"/>
      <c r="D9" s="150"/>
      <c r="E9" s="15" t="s">
        <v>8</v>
      </c>
      <c r="F9" s="16" t="s">
        <v>9</v>
      </c>
      <c r="G9" s="16" t="s">
        <v>10</v>
      </c>
      <c r="H9" s="16" t="s">
        <v>11</v>
      </c>
      <c r="I9" s="17" t="s">
        <v>12</v>
      </c>
    </row>
    <row r="10" spans="1:9" ht="23.1" customHeight="1" x14ac:dyDescent="0.2">
      <c r="A10" s="151" t="s">
        <v>13</v>
      </c>
      <c r="B10" s="152"/>
      <c r="C10" s="157" t="s">
        <v>14</v>
      </c>
      <c r="D10" s="18" t="s">
        <v>15</v>
      </c>
      <c r="E10" s="19">
        <v>65234</v>
      </c>
      <c r="F10" s="20">
        <v>0</v>
      </c>
      <c r="G10" s="20">
        <v>65200</v>
      </c>
      <c r="H10" s="20">
        <v>34</v>
      </c>
      <c r="I10" s="21">
        <f t="shared" ref="I10:I17" si="0">SUM(G10:H10)</f>
        <v>65234</v>
      </c>
    </row>
    <row r="11" spans="1:9" ht="23.1" customHeight="1" x14ac:dyDescent="0.2">
      <c r="A11" s="153"/>
      <c r="B11" s="154"/>
      <c r="C11" s="158"/>
      <c r="D11" s="24" t="s">
        <v>16</v>
      </c>
      <c r="E11" s="25">
        <v>975</v>
      </c>
      <c r="F11" s="26">
        <v>0</v>
      </c>
      <c r="G11" s="26">
        <v>969</v>
      </c>
      <c r="H11" s="26">
        <v>6</v>
      </c>
      <c r="I11" s="27">
        <f t="shared" si="0"/>
        <v>975</v>
      </c>
    </row>
    <row r="12" spans="1:9" ht="23.1" customHeight="1" x14ac:dyDescent="0.2">
      <c r="A12" s="153"/>
      <c r="B12" s="154"/>
      <c r="C12" s="159" t="s">
        <v>17</v>
      </c>
      <c r="D12" s="24" t="s">
        <v>18</v>
      </c>
      <c r="E12" s="25">
        <v>20718</v>
      </c>
      <c r="F12" s="26">
        <v>0</v>
      </c>
      <c r="G12" s="26">
        <v>20718</v>
      </c>
      <c r="H12" s="26">
        <v>0</v>
      </c>
      <c r="I12" s="27">
        <f t="shared" si="0"/>
        <v>20718</v>
      </c>
    </row>
    <row r="13" spans="1:9" ht="23.1" customHeight="1" x14ac:dyDescent="0.2">
      <c r="A13" s="153"/>
      <c r="B13" s="154"/>
      <c r="C13" s="158"/>
      <c r="D13" s="24" t="s">
        <v>19</v>
      </c>
      <c r="E13" s="25">
        <v>21171</v>
      </c>
      <c r="F13" s="26">
        <v>0</v>
      </c>
      <c r="G13" s="26">
        <v>21171</v>
      </c>
      <c r="H13" s="26">
        <v>0</v>
      </c>
      <c r="I13" s="27">
        <f t="shared" si="0"/>
        <v>21171</v>
      </c>
    </row>
    <row r="14" spans="1:9" ht="23.1" customHeight="1" x14ac:dyDescent="0.2">
      <c r="A14" s="155"/>
      <c r="B14" s="156"/>
      <c r="C14" s="160" t="s">
        <v>20</v>
      </c>
      <c r="D14" s="161"/>
      <c r="E14" s="30">
        <f>SUM(E10:E13)</f>
        <v>108098</v>
      </c>
      <c r="F14" s="26">
        <f>SUM(F10:F13)</f>
        <v>0</v>
      </c>
      <c r="G14" s="26">
        <f>SUM(G10:G13)</f>
        <v>108058</v>
      </c>
      <c r="H14" s="26">
        <f>SUM(H10:H13)</f>
        <v>40</v>
      </c>
      <c r="I14" s="27">
        <f t="shared" si="0"/>
        <v>108098</v>
      </c>
    </row>
    <row r="15" spans="1:9" ht="23.1" customHeight="1" x14ac:dyDescent="0.2">
      <c r="A15" s="130" t="s">
        <v>21</v>
      </c>
      <c r="B15" s="131"/>
      <c r="C15" s="132"/>
      <c r="D15" s="24" t="s">
        <v>18</v>
      </c>
      <c r="E15" s="31">
        <v>235438</v>
      </c>
      <c r="F15" s="26">
        <v>3972</v>
      </c>
      <c r="G15" s="26">
        <v>239220</v>
      </c>
      <c r="H15" s="26">
        <v>190</v>
      </c>
      <c r="I15" s="27">
        <f t="shared" si="0"/>
        <v>239410</v>
      </c>
    </row>
    <row r="16" spans="1:9" ht="23.1" customHeight="1" x14ac:dyDescent="0.2">
      <c r="A16" s="133"/>
      <c r="B16" s="134"/>
      <c r="C16" s="135"/>
      <c r="D16" s="24" t="s">
        <v>19</v>
      </c>
      <c r="E16" s="31">
        <v>293649</v>
      </c>
      <c r="F16" s="26">
        <v>10901</v>
      </c>
      <c r="G16" s="26">
        <v>304520</v>
      </c>
      <c r="H16" s="26">
        <v>30</v>
      </c>
      <c r="I16" s="27">
        <f t="shared" si="0"/>
        <v>304550</v>
      </c>
    </row>
    <row r="17" spans="1:9" ht="23.1" customHeight="1" x14ac:dyDescent="0.2">
      <c r="A17" s="136"/>
      <c r="B17" s="137"/>
      <c r="C17" s="138"/>
      <c r="D17" s="24" t="s">
        <v>22</v>
      </c>
      <c r="E17" s="34">
        <f>SUM(E15:E16)</f>
        <v>529087</v>
      </c>
      <c r="F17" s="26">
        <f>SUM(F15:F16)</f>
        <v>14873</v>
      </c>
      <c r="G17" s="26">
        <f>SUM(G15:G16)</f>
        <v>543740</v>
      </c>
      <c r="H17" s="25">
        <f>SUM(H15:H16)</f>
        <v>220</v>
      </c>
      <c r="I17" s="27">
        <f t="shared" si="0"/>
        <v>543960</v>
      </c>
    </row>
    <row r="18" spans="1:9" ht="23.1" customHeight="1" x14ac:dyDescent="0.2">
      <c r="A18" s="139" t="s">
        <v>23</v>
      </c>
      <c r="B18" s="140"/>
      <c r="C18" s="140"/>
      <c r="D18" s="35"/>
      <c r="E18" s="34">
        <v>0</v>
      </c>
      <c r="F18" s="26">
        <v>0</v>
      </c>
      <c r="G18" s="36" t="s">
        <v>24</v>
      </c>
      <c r="H18" s="37" t="s">
        <v>24</v>
      </c>
      <c r="I18" s="27">
        <v>0</v>
      </c>
    </row>
    <row r="19" spans="1:9" ht="23.1" customHeight="1" x14ac:dyDescent="0.2">
      <c r="A19" s="130" t="s">
        <v>25</v>
      </c>
      <c r="B19" s="131"/>
      <c r="C19" s="132"/>
      <c r="D19" s="24" t="s">
        <v>18</v>
      </c>
      <c r="E19" s="31">
        <v>644</v>
      </c>
      <c r="F19" s="26">
        <v>21</v>
      </c>
      <c r="G19" s="26">
        <v>665</v>
      </c>
      <c r="H19" s="26">
        <v>0</v>
      </c>
      <c r="I19" s="27">
        <f t="shared" ref="I19:I25" si="1">SUM(G19:H19)</f>
        <v>665</v>
      </c>
    </row>
    <row r="20" spans="1:9" ht="23.1" customHeight="1" x14ac:dyDescent="0.2">
      <c r="A20" s="133"/>
      <c r="B20" s="134"/>
      <c r="C20" s="135"/>
      <c r="D20" s="24" t="s">
        <v>19</v>
      </c>
      <c r="E20" s="31">
        <v>10609</v>
      </c>
      <c r="F20" s="26">
        <v>97</v>
      </c>
      <c r="G20" s="26">
        <v>10706</v>
      </c>
      <c r="H20" s="26">
        <v>0</v>
      </c>
      <c r="I20" s="27">
        <f t="shared" si="1"/>
        <v>10706</v>
      </c>
    </row>
    <row r="21" spans="1:9" ht="23.1" customHeight="1" x14ac:dyDescent="0.2">
      <c r="A21" s="136"/>
      <c r="B21" s="137"/>
      <c r="C21" s="138"/>
      <c r="D21" s="24" t="s">
        <v>22</v>
      </c>
      <c r="E21" s="34">
        <f>SUM(E19:E20)</f>
        <v>11253</v>
      </c>
      <c r="F21" s="26">
        <f>SUM(F19:F20)</f>
        <v>118</v>
      </c>
      <c r="G21" s="26">
        <f>SUM(G19:G20)</f>
        <v>11371</v>
      </c>
      <c r="H21" s="25">
        <f>SUM(H19:H20)</f>
        <v>0</v>
      </c>
      <c r="I21" s="27">
        <f t="shared" si="1"/>
        <v>11371</v>
      </c>
    </row>
    <row r="22" spans="1:9" ht="23.1" customHeight="1" x14ac:dyDescent="0.2">
      <c r="A22" s="133" t="s">
        <v>26</v>
      </c>
      <c r="B22" s="134"/>
      <c r="C22" s="134"/>
      <c r="D22" s="141"/>
      <c r="E22" s="25">
        <v>892</v>
      </c>
      <c r="F22" s="26">
        <v>0</v>
      </c>
      <c r="G22" s="26">
        <v>892</v>
      </c>
      <c r="H22" s="26">
        <v>0</v>
      </c>
      <c r="I22" s="27">
        <f t="shared" si="1"/>
        <v>892</v>
      </c>
    </row>
    <row r="23" spans="1:9" ht="23.1" customHeight="1" x14ac:dyDescent="0.2">
      <c r="A23" s="22"/>
      <c r="B23" s="23"/>
      <c r="C23" s="142" t="s">
        <v>27</v>
      </c>
      <c r="D23" s="143"/>
      <c r="E23" s="25">
        <v>35</v>
      </c>
      <c r="F23" s="26">
        <v>0</v>
      </c>
      <c r="G23" s="26">
        <v>35</v>
      </c>
      <c r="H23" s="26">
        <v>0</v>
      </c>
      <c r="I23" s="27">
        <f t="shared" si="1"/>
        <v>35</v>
      </c>
    </row>
    <row r="24" spans="1:9" ht="23.1" customHeight="1" x14ac:dyDescent="0.2">
      <c r="A24" s="22"/>
      <c r="B24" s="23"/>
      <c r="C24" s="38"/>
      <c r="D24" s="24" t="s">
        <v>28</v>
      </c>
      <c r="E24" s="25">
        <v>4</v>
      </c>
      <c r="F24" s="26">
        <v>0</v>
      </c>
      <c r="G24" s="26">
        <v>4</v>
      </c>
      <c r="H24" s="26">
        <v>0</v>
      </c>
      <c r="I24" s="27">
        <f t="shared" si="1"/>
        <v>4</v>
      </c>
    </row>
    <row r="25" spans="1:9" ht="23.1" customHeight="1" x14ac:dyDescent="0.2">
      <c r="A25" s="28"/>
      <c r="B25" s="29"/>
      <c r="C25" s="144" t="s">
        <v>29</v>
      </c>
      <c r="D25" s="143"/>
      <c r="E25" s="25">
        <v>252</v>
      </c>
      <c r="F25" s="26">
        <v>0</v>
      </c>
      <c r="G25" s="26">
        <v>252</v>
      </c>
      <c r="H25" s="26">
        <v>0</v>
      </c>
      <c r="I25" s="27">
        <f t="shared" si="1"/>
        <v>252</v>
      </c>
    </row>
    <row r="26" spans="1:9" ht="23.1" customHeight="1" x14ac:dyDescent="0.2">
      <c r="A26" s="167" t="s">
        <v>30</v>
      </c>
      <c r="B26" s="131"/>
      <c r="C26" s="132"/>
      <c r="D26" s="24" t="s">
        <v>31</v>
      </c>
      <c r="E26" s="25">
        <v>2128</v>
      </c>
      <c r="F26" s="26">
        <v>0</v>
      </c>
      <c r="G26" s="36" t="s">
        <v>24</v>
      </c>
      <c r="H26" s="36" t="s">
        <v>24</v>
      </c>
      <c r="I26" s="27">
        <v>2128</v>
      </c>
    </row>
    <row r="27" spans="1:9" ht="23.1" customHeight="1" x14ac:dyDescent="0.2">
      <c r="A27" s="133"/>
      <c r="B27" s="134"/>
      <c r="C27" s="135"/>
      <c r="D27" s="24" t="s">
        <v>32</v>
      </c>
      <c r="E27" s="25">
        <v>9123</v>
      </c>
      <c r="F27" s="26">
        <v>0</v>
      </c>
      <c r="G27" s="36" t="s">
        <v>24</v>
      </c>
      <c r="H27" s="36" t="s">
        <v>24</v>
      </c>
      <c r="I27" s="27">
        <v>9123</v>
      </c>
    </row>
    <row r="28" spans="1:9" ht="23.1" customHeight="1" x14ac:dyDescent="0.2">
      <c r="A28" s="136"/>
      <c r="B28" s="137"/>
      <c r="C28" s="138"/>
      <c r="D28" s="24" t="s">
        <v>20</v>
      </c>
      <c r="E28" s="25">
        <f>SUM(E26:E27)</f>
        <v>11251</v>
      </c>
      <c r="F28" s="26">
        <f>SUM(F26:F27)</f>
        <v>0</v>
      </c>
      <c r="G28" s="36" t="s">
        <v>24</v>
      </c>
      <c r="H28" s="36" t="s">
        <v>24</v>
      </c>
      <c r="I28" s="27">
        <f>SUM(I26:I27)</f>
        <v>11251</v>
      </c>
    </row>
    <row r="29" spans="1:9" ht="23.1" customHeight="1" x14ac:dyDescent="0.2">
      <c r="A29" s="168" t="s">
        <v>33</v>
      </c>
      <c r="B29" s="142"/>
      <c r="C29" s="144"/>
      <c r="D29" s="143"/>
      <c r="E29" s="31">
        <v>448196</v>
      </c>
      <c r="F29" s="26">
        <v>3</v>
      </c>
      <c r="G29" s="36" t="s">
        <v>34</v>
      </c>
      <c r="H29" s="36" t="s">
        <v>34</v>
      </c>
      <c r="I29" s="27">
        <v>448199</v>
      </c>
    </row>
    <row r="30" spans="1:9" ht="23.1" customHeight="1" x14ac:dyDescent="0.2">
      <c r="A30" s="169"/>
      <c r="B30" s="170"/>
      <c r="C30" s="142" t="s">
        <v>27</v>
      </c>
      <c r="D30" s="143"/>
      <c r="E30" s="31">
        <v>166069</v>
      </c>
      <c r="F30" s="26">
        <v>0</v>
      </c>
      <c r="G30" s="36" t="s">
        <v>34</v>
      </c>
      <c r="H30" s="36" t="s">
        <v>34</v>
      </c>
      <c r="I30" s="27">
        <v>166069</v>
      </c>
    </row>
    <row r="31" spans="1:9" ht="23.1" customHeight="1" x14ac:dyDescent="0.2">
      <c r="A31" s="32"/>
      <c r="B31" s="33"/>
      <c r="C31" s="38"/>
      <c r="D31" s="24" t="s">
        <v>28</v>
      </c>
      <c r="E31" s="31">
        <v>19497</v>
      </c>
      <c r="F31" s="26">
        <v>0</v>
      </c>
      <c r="G31" s="36" t="s">
        <v>34</v>
      </c>
      <c r="H31" s="36" t="s">
        <v>34</v>
      </c>
      <c r="I31" s="27">
        <v>19497</v>
      </c>
    </row>
    <row r="32" spans="1:9" ht="23.1" customHeight="1" x14ac:dyDescent="0.2">
      <c r="A32" s="169"/>
      <c r="B32" s="170"/>
      <c r="C32" s="144" t="s">
        <v>29</v>
      </c>
      <c r="D32" s="143"/>
      <c r="E32" s="31">
        <v>55092</v>
      </c>
      <c r="F32" s="26">
        <v>0</v>
      </c>
      <c r="G32" s="36" t="s">
        <v>34</v>
      </c>
      <c r="H32" s="36" t="s">
        <v>34</v>
      </c>
      <c r="I32" s="27">
        <v>55092</v>
      </c>
    </row>
    <row r="33" spans="1:9" ht="23.1" customHeight="1" x14ac:dyDescent="0.2">
      <c r="A33" s="162" t="s">
        <v>35</v>
      </c>
      <c r="B33" s="163"/>
      <c r="C33" s="144" t="s">
        <v>36</v>
      </c>
      <c r="D33" s="143"/>
      <c r="E33" s="31">
        <v>15195</v>
      </c>
      <c r="F33" s="26">
        <v>50</v>
      </c>
      <c r="G33" s="26">
        <v>15244</v>
      </c>
      <c r="H33" s="26">
        <v>1</v>
      </c>
      <c r="I33" s="27">
        <f>SUM(G33:H33)</f>
        <v>15245</v>
      </c>
    </row>
    <row r="34" spans="1:9" ht="23.1" customHeight="1" x14ac:dyDescent="0.2">
      <c r="A34" s="153"/>
      <c r="B34" s="164"/>
      <c r="C34" s="144" t="s">
        <v>37</v>
      </c>
      <c r="D34" s="143"/>
      <c r="E34" s="31">
        <v>2154</v>
      </c>
      <c r="F34" s="26">
        <v>5</v>
      </c>
      <c r="G34" s="26">
        <v>2159</v>
      </c>
      <c r="H34" s="26">
        <v>0</v>
      </c>
      <c r="I34" s="27">
        <f>SUM(G34:H34)</f>
        <v>2159</v>
      </c>
    </row>
    <row r="35" spans="1:9" ht="23.1" customHeight="1" x14ac:dyDescent="0.2">
      <c r="A35" s="153"/>
      <c r="B35" s="164"/>
      <c r="C35" s="144" t="s">
        <v>38</v>
      </c>
      <c r="D35" s="143"/>
      <c r="E35" s="31">
        <v>1</v>
      </c>
      <c r="F35" s="26">
        <v>0</v>
      </c>
      <c r="G35" s="26">
        <v>1</v>
      </c>
      <c r="H35" s="26">
        <v>0</v>
      </c>
      <c r="I35" s="27">
        <f>SUM(G35:H35)</f>
        <v>1</v>
      </c>
    </row>
    <row r="36" spans="1:9" ht="23.1" customHeight="1" x14ac:dyDescent="0.2">
      <c r="A36" s="153"/>
      <c r="B36" s="164"/>
      <c r="C36" s="144" t="s">
        <v>39</v>
      </c>
      <c r="D36" s="143"/>
      <c r="E36" s="31">
        <v>2</v>
      </c>
      <c r="F36" s="26">
        <v>0</v>
      </c>
      <c r="G36" s="26">
        <v>2</v>
      </c>
      <c r="H36" s="26">
        <v>0</v>
      </c>
      <c r="I36" s="27">
        <f>SUM(G36:H36)</f>
        <v>2</v>
      </c>
    </row>
    <row r="37" spans="1:9" ht="23.1" customHeight="1" x14ac:dyDescent="0.2">
      <c r="A37" s="153"/>
      <c r="B37" s="164"/>
      <c r="C37" s="165" t="s">
        <v>20</v>
      </c>
      <c r="D37" s="166"/>
      <c r="E37" s="26">
        <f>SUM(E33:E36)</f>
        <v>17352</v>
      </c>
      <c r="F37" s="26">
        <f>SUM(F33:F36)</f>
        <v>55</v>
      </c>
      <c r="G37" s="26">
        <f>SUM(G33:G36)</f>
        <v>17406</v>
      </c>
      <c r="H37" s="26">
        <f>SUM(H33:H36)</f>
        <v>1</v>
      </c>
      <c r="I37" s="27">
        <f>SUM(G37:H37)</f>
        <v>17407</v>
      </c>
    </row>
    <row r="38" spans="1:9" ht="23.1" customHeight="1" x14ac:dyDescent="0.2">
      <c r="A38" s="182" t="s">
        <v>40</v>
      </c>
      <c r="B38" s="183"/>
      <c r="C38" s="183"/>
      <c r="D38" s="161"/>
      <c r="E38" s="25">
        <v>24620</v>
      </c>
      <c r="F38" s="26">
        <v>0</v>
      </c>
      <c r="G38" s="36" t="s">
        <v>34</v>
      </c>
      <c r="H38" s="36" t="s">
        <v>34</v>
      </c>
      <c r="I38" s="27">
        <v>24620</v>
      </c>
    </row>
    <row r="39" spans="1:9" ht="23.1" customHeight="1" x14ac:dyDescent="0.2">
      <c r="A39" s="182" t="s">
        <v>41</v>
      </c>
      <c r="B39" s="183"/>
      <c r="C39" s="183"/>
      <c r="D39" s="161"/>
      <c r="E39" s="25">
        <v>6301</v>
      </c>
      <c r="F39" s="26">
        <v>0</v>
      </c>
      <c r="G39" s="26">
        <v>6299</v>
      </c>
      <c r="H39" s="26">
        <v>2</v>
      </c>
      <c r="I39" s="27">
        <f>SUM(G39:H39)</f>
        <v>6301</v>
      </c>
    </row>
    <row r="40" spans="1:9" ht="23.1" customHeight="1" x14ac:dyDescent="0.2">
      <c r="A40" s="182" t="s">
        <v>42</v>
      </c>
      <c r="B40" s="183"/>
      <c r="C40" s="183"/>
      <c r="D40" s="161"/>
      <c r="E40" s="25">
        <v>557</v>
      </c>
      <c r="F40" s="26">
        <v>0</v>
      </c>
      <c r="G40" s="26">
        <v>557</v>
      </c>
      <c r="H40" s="26">
        <v>0</v>
      </c>
      <c r="I40" s="27">
        <f>SUM(G40:H40)</f>
        <v>557</v>
      </c>
    </row>
    <row r="41" spans="1:9" ht="23.1" customHeight="1" x14ac:dyDescent="0.2">
      <c r="A41" s="173" t="s">
        <v>43</v>
      </c>
      <c r="B41" s="184"/>
      <c r="C41" s="185"/>
      <c r="D41" s="186"/>
      <c r="E41" s="121">
        <v>170059</v>
      </c>
      <c r="F41" s="26">
        <v>9</v>
      </c>
      <c r="G41" s="36" t="s">
        <v>34</v>
      </c>
      <c r="H41" s="36" t="s">
        <v>34</v>
      </c>
      <c r="I41" s="27">
        <v>170068</v>
      </c>
    </row>
    <row r="42" spans="1:9" ht="23.1" customHeight="1" x14ac:dyDescent="0.2">
      <c r="A42" s="173"/>
      <c r="B42" s="184"/>
      <c r="C42" s="187" t="s">
        <v>44</v>
      </c>
      <c r="D42" s="188"/>
      <c r="E42" s="25">
        <v>158808</v>
      </c>
      <c r="F42" s="26">
        <v>9</v>
      </c>
      <c r="G42" s="26">
        <v>158816</v>
      </c>
      <c r="H42" s="26">
        <v>1</v>
      </c>
      <c r="I42" s="27">
        <f>SUM(G42:H42)</f>
        <v>158817</v>
      </c>
    </row>
    <row r="43" spans="1:9" ht="23.1" customHeight="1" x14ac:dyDescent="0.2">
      <c r="A43" s="173"/>
      <c r="B43" s="184"/>
      <c r="C43" s="189" t="s">
        <v>45</v>
      </c>
      <c r="D43" s="190"/>
      <c r="E43" s="30">
        <v>10024</v>
      </c>
      <c r="F43" s="26">
        <v>0</v>
      </c>
      <c r="G43" s="36" t="s">
        <v>34</v>
      </c>
      <c r="H43" s="36" t="s">
        <v>34</v>
      </c>
      <c r="I43" s="27">
        <v>10024</v>
      </c>
    </row>
    <row r="44" spans="1:9" ht="23.1" customHeight="1" x14ac:dyDescent="0.2">
      <c r="A44" s="173"/>
      <c r="B44" s="184"/>
      <c r="C44" s="39"/>
      <c r="D44" s="40" t="s">
        <v>46</v>
      </c>
      <c r="E44" s="41">
        <v>5648</v>
      </c>
      <c r="F44" s="26">
        <v>0</v>
      </c>
      <c r="G44" s="36" t="s">
        <v>34</v>
      </c>
      <c r="H44" s="42" t="s">
        <v>34</v>
      </c>
      <c r="I44" s="27">
        <v>5648</v>
      </c>
    </row>
    <row r="45" spans="1:9" ht="23.1" customHeight="1" x14ac:dyDescent="0.2">
      <c r="A45" s="173"/>
      <c r="B45" s="184"/>
      <c r="C45" s="160" t="s">
        <v>47</v>
      </c>
      <c r="D45" s="161"/>
      <c r="E45" s="30">
        <v>85</v>
      </c>
      <c r="F45" s="43">
        <v>0</v>
      </c>
      <c r="G45" s="36" t="s">
        <v>34</v>
      </c>
      <c r="H45" s="42" t="s">
        <v>34</v>
      </c>
      <c r="I45" s="27">
        <v>85</v>
      </c>
    </row>
    <row r="46" spans="1:9" ht="23.1" customHeight="1" x14ac:dyDescent="0.2">
      <c r="A46" s="173"/>
      <c r="B46" s="184"/>
      <c r="C46" s="160" t="s">
        <v>48</v>
      </c>
      <c r="D46" s="161"/>
      <c r="E46" s="30">
        <v>0</v>
      </c>
      <c r="F46" s="43">
        <v>0</v>
      </c>
      <c r="G46" s="36" t="s">
        <v>34</v>
      </c>
      <c r="H46" s="42" t="s">
        <v>34</v>
      </c>
      <c r="I46" s="27">
        <v>0</v>
      </c>
    </row>
    <row r="47" spans="1:9" ht="23.1" customHeight="1" x14ac:dyDescent="0.2">
      <c r="A47" s="173"/>
      <c r="B47" s="184"/>
      <c r="C47" s="160" t="s">
        <v>49</v>
      </c>
      <c r="D47" s="181"/>
      <c r="E47" s="30">
        <v>773</v>
      </c>
      <c r="F47" s="43">
        <v>0</v>
      </c>
      <c r="G47" s="26">
        <v>773</v>
      </c>
      <c r="H47" s="30">
        <v>0</v>
      </c>
      <c r="I47" s="27">
        <f>SUM(G47:H47)</f>
        <v>773</v>
      </c>
    </row>
    <row r="48" spans="1:9" ht="23.1" customHeight="1" x14ac:dyDescent="0.2">
      <c r="A48" s="171" t="s">
        <v>50</v>
      </c>
      <c r="B48" s="172"/>
      <c r="C48" s="177" t="s">
        <v>45</v>
      </c>
      <c r="D48" s="178"/>
      <c r="E48" s="30">
        <v>57496</v>
      </c>
      <c r="F48" s="43">
        <v>0</v>
      </c>
      <c r="G48" s="36" t="s">
        <v>34</v>
      </c>
      <c r="H48" s="42" t="s">
        <v>34</v>
      </c>
      <c r="I48" s="27">
        <v>57496</v>
      </c>
    </row>
    <row r="49" spans="1:9" ht="23.1" customHeight="1" x14ac:dyDescent="0.2">
      <c r="A49" s="173"/>
      <c r="B49" s="174"/>
      <c r="C49" s="44"/>
      <c r="D49" s="45" t="s">
        <v>46</v>
      </c>
      <c r="E49" s="30">
        <v>33170</v>
      </c>
      <c r="F49" s="43">
        <v>0</v>
      </c>
      <c r="G49" s="36" t="s">
        <v>34</v>
      </c>
      <c r="H49" s="42" t="s">
        <v>34</v>
      </c>
      <c r="I49" s="27">
        <v>33170</v>
      </c>
    </row>
    <row r="50" spans="1:9" ht="23.1" customHeight="1" x14ac:dyDescent="0.2">
      <c r="A50" s="173"/>
      <c r="B50" s="174"/>
      <c r="C50" s="179" t="s">
        <v>51</v>
      </c>
      <c r="D50" s="180"/>
      <c r="E50" s="30">
        <v>12</v>
      </c>
      <c r="F50" s="43">
        <v>0</v>
      </c>
      <c r="G50" s="36" t="s">
        <v>34</v>
      </c>
      <c r="H50" s="42" t="s">
        <v>34</v>
      </c>
      <c r="I50" s="27">
        <v>12</v>
      </c>
    </row>
    <row r="51" spans="1:9" ht="23.1" customHeight="1" x14ac:dyDescent="0.2">
      <c r="A51" s="173"/>
      <c r="B51" s="174"/>
      <c r="C51" s="179" t="s">
        <v>52</v>
      </c>
      <c r="D51" s="180"/>
      <c r="E51" s="30">
        <v>0</v>
      </c>
      <c r="F51" s="43">
        <v>0</v>
      </c>
      <c r="G51" s="36" t="s">
        <v>34</v>
      </c>
      <c r="H51" s="42" t="s">
        <v>34</v>
      </c>
      <c r="I51" s="27">
        <v>0</v>
      </c>
    </row>
    <row r="52" spans="1:9" ht="23.1" customHeight="1" x14ac:dyDescent="0.2">
      <c r="A52" s="175"/>
      <c r="B52" s="176"/>
      <c r="C52" s="160" t="s">
        <v>49</v>
      </c>
      <c r="D52" s="181"/>
      <c r="E52" s="30">
        <v>14708</v>
      </c>
      <c r="F52" s="43">
        <v>0</v>
      </c>
      <c r="G52" s="26">
        <v>14708</v>
      </c>
      <c r="H52" s="30">
        <v>0</v>
      </c>
      <c r="I52" s="27">
        <f>SUM(G52:H52)</f>
        <v>14708</v>
      </c>
    </row>
    <row r="53" spans="1:9" ht="23.1" customHeight="1" x14ac:dyDescent="0.2">
      <c r="A53" s="182" t="s">
        <v>53</v>
      </c>
      <c r="B53" s="183"/>
      <c r="C53" s="183"/>
      <c r="D53" s="161"/>
      <c r="E53" s="30">
        <v>855</v>
      </c>
      <c r="F53" s="43">
        <v>0</v>
      </c>
      <c r="G53" s="36" t="s">
        <v>34</v>
      </c>
      <c r="H53" s="42" t="s">
        <v>34</v>
      </c>
      <c r="I53" s="27">
        <v>855</v>
      </c>
    </row>
    <row r="54" spans="1:9" ht="23.1" customHeight="1" thickBot="1" x14ac:dyDescent="0.25">
      <c r="A54" s="191" t="s">
        <v>54</v>
      </c>
      <c r="B54" s="192"/>
      <c r="C54" s="192"/>
      <c r="D54" s="193"/>
      <c r="E54" s="46">
        <v>0</v>
      </c>
      <c r="F54" s="47">
        <v>0</v>
      </c>
      <c r="G54" s="48" t="s">
        <v>34</v>
      </c>
      <c r="H54" s="49" t="s">
        <v>34</v>
      </c>
      <c r="I54" s="50">
        <v>0</v>
      </c>
    </row>
    <row r="55" spans="1:9" ht="28.2" x14ac:dyDescent="0.35">
      <c r="A55" s="145" t="str">
        <f>A1</f>
        <v>検査関係業務量報告</v>
      </c>
      <c r="B55" s="145"/>
      <c r="C55" s="145"/>
      <c r="D55" s="145"/>
      <c r="E55" s="145"/>
      <c r="F55" s="145"/>
      <c r="G55" s="145"/>
      <c r="H55" s="145"/>
      <c r="I55" s="145"/>
    </row>
    <row r="56" spans="1:9" ht="12.75" customHeight="1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ht="15.75" customHeight="1" x14ac:dyDescent="0.25">
      <c r="A57" s="4"/>
      <c r="B57" s="5"/>
      <c r="C57" s="5"/>
      <c r="F57" s="6"/>
      <c r="G57" s="6"/>
      <c r="H57" s="7"/>
      <c r="I57" s="194" t="str">
        <f>IF(I3="","",I3)</f>
        <v/>
      </c>
    </row>
    <row r="58" spans="1:9" ht="23.25" customHeight="1" x14ac:dyDescent="0.2">
      <c r="A58" s="147" t="str">
        <f>A4</f>
        <v>令和 7年12月</v>
      </c>
      <c r="B58" s="195"/>
      <c r="C58" s="195"/>
      <c r="D58" s="195"/>
      <c r="E58" s="195"/>
      <c r="F58" s="195"/>
      <c r="G58" s="195"/>
      <c r="H58" s="195"/>
      <c r="I58" s="194"/>
    </row>
    <row r="59" spans="1:9" ht="20.25" customHeight="1" thickBot="1" x14ac:dyDescent="0.25">
      <c r="A59" s="8" t="str">
        <f>A5</f>
        <v>全国計</v>
      </c>
      <c r="B59" s="9"/>
      <c r="C59" s="9"/>
      <c r="D59" s="9"/>
      <c r="E59" s="9"/>
      <c r="F59" s="10"/>
      <c r="G59" s="10"/>
      <c r="H59" s="10"/>
      <c r="I59" s="13" t="s">
        <v>55</v>
      </c>
    </row>
    <row r="60" spans="1:9" ht="23.1" customHeight="1" thickBot="1" x14ac:dyDescent="0.25">
      <c r="A60" s="148" t="s">
        <v>7</v>
      </c>
      <c r="B60" s="149"/>
      <c r="C60" s="149"/>
      <c r="D60" s="150"/>
      <c r="E60" s="14" t="s">
        <v>8</v>
      </c>
      <c r="F60" s="16" t="s">
        <v>9</v>
      </c>
      <c r="G60" s="16" t="s">
        <v>10</v>
      </c>
      <c r="H60" s="16" t="s">
        <v>11</v>
      </c>
      <c r="I60" s="17" t="s">
        <v>12</v>
      </c>
    </row>
    <row r="61" spans="1:9" ht="23.1" customHeight="1" x14ac:dyDescent="0.2">
      <c r="A61" s="171" t="s">
        <v>56</v>
      </c>
      <c r="B61" s="172"/>
      <c r="C61" s="165" t="s">
        <v>57</v>
      </c>
      <c r="D61" s="198"/>
      <c r="E61" s="51">
        <v>499</v>
      </c>
      <c r="F61" s="52">
        <v>0</v>
      </c>
      <c r="G61" s="36" t="s">
        <v>34</v>
      </c>
      <c r="H61" s="42" t="s">
        <v>34</v>
      </c>
      <c r="I61" s="27">
        <v>499</v>
      </c>
    </row>
    <row r="62" spans="1:9" ht="23.1" customHeight="1" x14ac:dyDescent="0.2">
      <c r="A62" s="173"/>
      <c r="B62" s="174"/>
      <c r="C62" s="165" t="s">
        <v>58</v>
      </c>
      <c r="D62" s="198"/>
      <c r="E62" s="51">
        <v>5039</v>
      </c>
      <c r="F62" s="52">
        <v>40</v>
      </c>
      <c r="G62" s="36" t="s">
        <v>34</v>
      </c>
      <c r="H62" s="42" t="s">
        <v>34</v>
      </c>
      <c r="I62" s="27">
        <v>5079</v>
      </c>
    </row>
    <row r="63" spans="1:9" ht="23.1" customHeight="1" x14ac:dyDescent="0.2">
      <c r="A63" s="173"/>
      <c r="B63" s="174"/>
      <c r="C63" s="165" t="s">
        <v>59</v>
      </c>
      <c r="D63" s="198"/>
      <c r="E63" s="51">
        <v>205</v>
      </c>
      <c r="F63" s="52">
        <v>3</v>
      </c>
      <c r="G63" s="36" t="s">
        <v>34</v>
      </c>
      <c r="H63" s="42" t="s">
        <v>34</v>
      </c>
      <c r="I63" s="27">
        <v>208</v>
      </c>
    </row>
    <row r="64" spans="1:9" ht="23.1" customHeight="1" x14ac:dyDescent="0.2">
      <c r="A64" s="196"/>
      <c r="B64" s="197"/>
      <c r="C64" s="165" t="s">
        <v>20</v>
      </c>
      <c r="D64" s="166"/>
      <c r="E64" s="26">
        <f>SUM(E61:E63)</f>
        <v>5743</v>
      </c>
      <c r="F64" s="26">
        <f>SUM(F61:F63)</f>
        <v>43</v>
      </c>
      <c r="G64" s="36" t="s">
        <v>34</v>
      </c>
      <c r="H64" s="36" t="s">
        <v>34</v>
      </c>
      <c r="I64" s="27">
        <f>SUM(I61:I63)</f>
        <v>5786</v>
      </c>
    </row>
    <row r="65" spans="1:9" ht="23.1" customHeight="1" x14ac:dyDescent="0.2">
      <c r="A65" s="171" t="s">
        <v>60</v>
      </c>
      <c r="B65" s="172"/>
      <c r="C65" s="142" t="s">
        <v>61</v>
      </c>
      <c r="D65" s="53" t="s">
        <v>62</v>
      </c>
      <c r="E65" s="31">
        <v>0</v>
      </c>
      <c r="F65" s="26">
        <v>0</v>
      </c>
      <c r="G65" s="26">
        <v>0</v>
      </c>
      <c r="H65" s="26">
        <v>0</v>
      </c>
      <c r="I65" s="27">
        <f t="shared" ref="I65:I76" si="2">SUM(G65:H65)</f>
        <v>0</v>
      </c>
    </row>
    <row r="66" spans="1:9" ht="23.1" customHeight="1" x14ac:dyDescent="0.2">
      <c r="A66" s="173"/>
      <c r="B66" s="174"/>
      <c r="C66" s="199"/>
      <c r="D66" s="53" t="s">
        <v>16</v>
      </c>
      <c r="E66" s="31">
        <v>499</v>
      </c>
      <c r="F66" s="26">
        <v>0</v>
      </c>
      <c r="G66" s="26">
        <v>499</v>
      </c>
      <c r="H66" s="26">
        <v>0</v>
      </c>
      <c r="I66" s="27">
        <f t="shared" si="2"/>
        <v>499</v>
      </c>
    </row>
    <row r="67" spans="1:9" ht="23.1" customHeight="1" x14ac:dyDescent="0.2">
      <c r="A67" s="173"/>
      <c r="B67" s="174"/>
      <c r="C67" s="142" t="s">
        <v>63</v>
      </c>
      <c r="D67" s="53" t="s">
        <v>62</v>
      </c>
      <c r="E67" s="31">
        <v>0</v>
      </c>
      <c r="F67" s="26">
        <v>0</v>
      </c>
      <c r="G67" s="26">
        <v>0</v>
      </c>
      <c r="H67" s="26">
        <v>0</v>
      </c>
      <c r="I67" s="27">
        <f t="shared" si="2"/>
        <v>0</v>
      </c>
    </row>
    <row r="68" spans="1:9" ht="23.1" customHeight="1" x14ac:dyDescent="0.2">
      <c r="A68" s="173"/>
      <c r="B68" s="174"/>
      <c r="C68" s="199"/>
      <c r="D68" s="53" t="s">
        <v>16</v>
      </c>
      <c r="E68" s="31">
        <v>5107</v>
      </c>
      <c r="F68" s="26">
        <v>45</v>
      </c>
      <c r="G68" s="26">
        <v>5152</v>
      </c>
      <c r="H68" s="26">
        <v>0</v>
      </c>
      <c r="I68" s="27">
        <f t="shared" si="2"/>
        <v>5152</v>
      </c>
    </row>
    <row r="69" spans="1:9" ht="23.1" customHeight="1" x14ac:dyDescent="0.2">
      <c r="A69" s="173"/>
      <c r="B69" s="174"/>
      <c r="C69" s="142" t="s">
        <v>64</v>
      </c>
      <c r="D69" s="53" t="s">
        <v>62</v>
      </c>
      <c r="E69" s="31">
        <v>0</v>
      </c>
      <c r="F69" s="26">
        <v>0</v>
      </c>
      <c r="G69" s="26">
        <v>0</v>
      </c>
      <c r="H69" s="26">
        <v>0</v>
      </c>
      <c r="I69" s="27">
        <f t="shared" si="2"/>
        <v>0</v>
      </c>
    </row>
    <row r="70" spans="1:9" ht="23.1" customHeight="1" x14ac:dyDescent="0.2">
      <c r="A70" s="173"/>
      <c r="B70" s="174"/>
      <c r="C70" s="199"/>
      <c r="D70" s="53" t="s">
        <v>16</v>
      </c>
      <c r="E70" s="31">
        <v>203</v>
      </c>
      <c r="F70" s="26">
        <v>3</v>
      </c>
      <c r="G70" s="26">
        <v>206</v>
      </c>
      <c r="H70" s="26">
        <v>0</v>
      </c>
      <c r="I70" s="27">
        <f t="shared" si="2"/>
        <v>206</v>
      </c>
    </row>
    <row r="71" spans="1:9" ht="23.1" customHeight="1" x14ac:dyDescent="0.2">
      <c r="A71" s="175"/>
      <c r="B71" s="176"/>
      <c r="C71" s="165" t="s">
        <v>20</v>
      </c>
      <c r="D71" s="166"/>
      <c r="E71" s="26">
        <f>SUM(E65:E70)</f>
        <v>5809</v>
      </c>
      <c r="F71" s="26">
        <f>SUM(F65:F70)</f>
        <v>48</v>
      </c>
      <c r="G71" s="26">
        <f>SUM(G65:G70)</f>
        <v>5857</v>
      </c>
      <c r="H71" s="26">
        <f>SUM(H65:H70)</f>
        <v>0</v>
      </c>
      <c r="I71" s="27">
        <f t="shared" si="2"/>
        <v>5857</v>
      </c>
    </row>
    <row r="72" spans="1:9" ht="23.1" customHeight="1" x14ac:dyDescent="0.2">
      <c r="A72" s="171" t="s">
        <v>65</v>
      </c>
      <c r="B72" s="172"/>
      <c r="C72" s="144" t="s">
        <v>66</v>
      </c>
      <c r="D72" s="143"/>
      <c r="E72" s="54">
        <v>542</v>
      </c>
      <c r="F72" s="55">
        <v>0</v>
      </c>
      <c r="G72" s="26">
        <v>542</v>
      </c>
      <c r="H72" s="26">
        <v>0</v>
      </c>
      <c r="I72" s="27">
        <f t="shared" si="2"/>
        <v>542</v>
      </c>
    </row>
    <row r="73" spans="1:9" ht="23.1" customHeight="1" x14ac:dyDescent="0.2">
      <c r="A73" s="173"/>
      <c r="B73" s="174"/>
      <c r="C73" s="144" t="s">
        <v>21</v>
      </c>
      <c r="D73" s="143"/>
      <c r="E73" s="54">
        <v>5133</v>
      </c>
      <c r="F73" s="55">
        <v>40</v>
      </c>
      <c r="G73" s="26">
        <v>5173</v>
      </c>
      <c r="H73" s="26">
        <v>0</v>
      </c>
      <c r="I73" s="27">
        <f t="shared" si="2"/>
        <v>5173</v>
      </c>
    </row>
    <row r="74" spans="1:9" ht="23.1" customHeight="1" x14ac:dyDescent="0.2">
      <c r="A74" s="173"/>
      <c r="B74" s="174"/>
      <c r="C74" s="144" t="s">
        <v>67</v>
      </c>
      <c r="D74" s="143"/>
      <c r="E74" s="54">
        <v>216</v>
      </c>
      <c r="F74" s="55">
        <v>3</v>
      </c>
      <c r="G74" s="26">
        <v>219</v>
      </c>
      <c r="H74" s="26">
        <v>0</v>
      </c>
      <c r="I74" s="27">
        <f t="shared" si="2"/>
        <v>219</v>
      </c>
    </row>
    <row r="75" spans="1:9" ht="23.1" customHeight="1" x14ac:dyDescent="0.2">
      <c r="A75" s="173"/>
      <c r="B75" s="174"/>
      <c r="C75" s="144" t="s">
        <v>68</v>
      </c>
      <c r="D75" s="143"/>
      <c r="E75" s="54">
        <v>31</v>
      </c>
      <c r="F75" s="55">
        <v>0</v>
      </c>
      <c r="G75" s="26">
        <v>31</v>
      </c>
      <c r="H75" s="26">
        <v>0</v>
      </c>
      <c r="I75" s="27">
        <f t="shared" si="2"/>
        <v>31</v>
      </c>
    </row>
    <row r="76" spans="1:9" ht="23.1" customHeight="1" x14ac:dyDescent="0.2">
      <c r="A76" s="175"/>
      <c r="B76" s="176"/>
      <c r="C76" s="165" t="s">
        <v>20</v>
      </c>
      <c r="D76" s="166"/>
      <c r="E76" s="55">
        <f>SUM(E72:E75)</f>
        <v>5922</v>
      </c>
      <c r="F76" s="55">
        <f>SUM(F72:F75)</f>
        <v>43</v>
      </c>
      <c r="G76" s="55">
        <f>SUM(G72:G75)</f>
        <v>5965</v>
      </c>
      <c r="H76" s="55">
        <f>SUM(H72:H75)</f>
        <v>0</v>
      </c>
      <c r="I76" s="27">
        <f t="shared" si="2"/>
        <v>5965</v>
      </c>
    </row>
    <row r="77" spans="1:9" ht="23.1" customHeight="1" x14ac:dyDescent="0.2">
      <c r="A77" s="171" t="s">
        <v>69</v>
      </c>
      <c r="B77" s="172"/>
      <c r="C77" s="144" t="s">
        <v>66</v>
      </c>
      <c r="D77" s="143"/>
      <c r="E77" s="31">
        <v>3631</v>
      </c>
      <c r="F77" s="26">
        <v>0</v>
      </c>
      <c r="G77" s="36" t="s">
        <v>34</v>
      </c>
      <c r="H77" s="36" t="s">
        <v>34</v>
      </c>
      <c r="I77" s="27">
        <v>3631</v>
      </c>
    </row>
    <row r="78" spans="1:9" ht="23.1" customHeight="1" x14ac:dyDescent="0.2">
      <c r="A78" s="173"/>
      <c r="B78" s="174"/>
      <c r="C78" s="144" t="s">
        <v>21</v>
      </c>
      <c r="D78" s="143"/>
      <c r="E78" s="31">
        <v>35748</v>
      </c>
      <c r="F78" s="26">
        <v>689</v>
      </c>
      <c r="G78" s="36" t="s">
        <v>34</v>
      </c>
      <c r="H78" s="36" t="s">
        <v>34</v>
      </c>
      <c r="I78" s="27">
        <v>36437</v>
      </c>
    </row>
    <row r="79" spans="1:9" ht="23.1" customHeight="1" x14ac:dyDescent="0.2">
      <c r="A79" s="173"/>
      <c r="B79" s="174"/>
      <c r="C79" s="144" t="s">
        <v>70</v>
      </c>
      <c r="D79" s="143"/>
      <c r="E79" s="31">
        <v>1381</v>
      </c>
      <c r="F79" s="26">
        <v>22</v>
      </c>
      <c r="G79" s="36" t="s">
        <v>34</v>
      </c>
      <c r="H79" s="36" t="s">
        <v>34</v>
      </c>
      <c r="I79" s="27">
        <v>1403</v>
      </c>
    </row>
    <row r="80" spans="1:9" ht="23.1" customHeight="1" x14ac:dyDescent="0.2">
      <c r="A80" s="173"/>
      <c r="B80" s="174"/>
      <c r="C80" s="142" t="s">
        <v>68</v>
      </c>
      <c r="D80" s="210"/>
      <c r="E80" s="56">
        <v>249</v>
      </c>
      <c r="F80" s="57">
        <v>0</v>
      </c>
      <c r="G80" s="36" t="s">
        <v>34</v>
      </c>
      <c r="H80" s="36" t="s">
        <v>34</v>
      </c>
      <c r="I80" s="58">
        <v>249</v>
      </c>
    </row>
    <row r="81" spans="1:9" ht="23.1" customHeight="1" x14ac:dyDescent="0.2">
      <c r="A81" s="175"/>
      <c r="B81" s="176"/>
      <c r="C81" s="211" t="s">
        <v>20</v>
      </c>
      <c r="D81" s="143"/>
      <c r="E81" s="31">
        <f>SUM(E77:E80)</f>
        <v>41009</v>
      </c>
      <c r="F81" s="26">
        <f>SUM(F77:F80)</f>
        <v>711</v>
      </c>
      <c r="G81" s="36" t="s">
        <v>34</v>
      </c>
      <c r="H81" s="36" t="s">
        <v>34</v>
      </c>
      <c r="I81" s="27">
        <f>SUM(I77:I80)</f>
        <v>41720</v>
      </c>
    </row>
    <row r="82" spans="1:9" ht="23.1" customHeight="1" x14ac:dyDescent="0.2">
      <c r="A82" s="171" t="s">
        <v>71</v>
      </c>
      <c r="B82" s="200"/>
      <c r="C82" s="203" t="s">
        <v>13</v>
      </c>
      <c r="D82" s="204"/>
      <c r="E82" s="31">
        <v>16563</v>
      </c>
      <c r="F82" s="26">
        <v>0</v>
      </c>
      <c r="G82" s="36" t="s">
        <v>34</v>
      </c>
      <c r="H82" s="36" t="s">
        <v>34</v>
      </c>
      <c r="I82" s="27">
        <v>16563</v>
      </c>
    </row>
    <row r="83" spans="1:9" ht="23.1" customHeight="1" x14ac:dyDescent="0.2">
      <c r="A83" s="173"/>
      <c r="B83" s="201"/>
      <c r="C83" s="60"/>
      <c r="D83" s="59" t="s">
        <v>72</v>
      </c>
      <c r="E83" s="31">
        <v>16563</v>
      </c>
      <c r="F83" s="26">
        <v>0</v>
      </c>
      <c r="G83" s="36" t="s">
        <v>34</v>
      </c>
      <c r="H83" s="36" t="s">
        <v>34</v>
      </c>
      <c r="I83" s="27">
        <v>16563</v>
      </c>
    </row>
    <row r="84" spans="1:9" ht="23.1" customHeight="1" x14ac:dyDescent="0.2">
      <c r="A84" s="202"/>
      <c r="B84" s="201"/>
      <c r="C84" s="205" t="s">
        <v>73</v>
      </c>
      <c r="D84" s="204"/>
      <c r="E84" s="31">
        <v>9371</v>
      </c>
      <c r="F84" s="26">
        <v>0</v>
      </c>
      <c r="G84" s="36" t="s">
        <v>34</v>
      </c>
      <c r="H84" s="36" t="s">
        <v>34</v>
      </c>
      <c r="I84" s="27">
        <v>9371</v>
      </c>
    </row>
    <row r="85" spans="1:9" ht="23.1" customHeight="1" x14ac:dyDescent="0.2">
      <c r="A85" s="202"/>
      <c r="B85" s="201"/>
      <c r="C85" s="205" t="s">
        <v>74</v>
      </c>
      <c r="D85" s="204"/>
      <c r="E85" s="31">
        <v>691</v>
      </c>
      <c r="F85" s="26">
        <v>0</v>
      </c>
      <c r="G85" s="36" t="s">
        <v>34</v>
      </c>
      <c r="H85" s="36" t="s">
        <v>34</v>
      </c>
      <c r="I85" s="27">
        <v>691</v>
      </c>
    </row>
    <row r="86" spans="1:9" ht="23.1" customHeight="1" x14ac:dyDescent="0.2">
      <c r="A86" s="202"/>
      <c r="B86" s="201"/>
      <c r="C86" s="203" t="s">
        <v>20</v>
      </c>
      <c r="D86" s="206"/>
      <c r="E86" s="51">
        <f>SUM(E82,E84,E85)</f>
        <v>26625</v>
      </c>
      <c r="F86" s="55">
        <f>SUM(F82,F84,F85)</f>
        <v>0</v>
      </c>
      <c r="G86" s="36" t="s">
        <v>34</v>
      </c>
      <c r="H86" s="61" t="s">
        <v>34</v>
      </c>
      <c r="I86" s="62">
        <f>SUM(I82,I84,I85)</f>
        <v>26625</v>
      </c>
    </row>
    <row r="87" spans="1:9" ht="23.1" customHeight="1" thickBot="1" x14ac:dyDescent="0.25">
      <c r="A87" s="207" t="s">
        <v>75</v>
      </c>
      <c r="B87" s="208"/>
      <c r="C87" s="208"/>
      <c r="D87" s="209"/>
      <c r="E87" s="63">
        <v>278067</v>
      </c>
      <c r="F87" s="55">
        <v>0</v>
      </c>
      <c r="G87" s="36" t="s">
        <v>34</v>
      </c>
      <c r="H87" s="36" t="s">
        <v>34</v>
      </c>
      <c r="I87" s="27">
        <v>278067</v>
      </c>
    </row>
    <row r="88" spans="1:9" ht="23.1" customHeight="1" thickBot="1" x14ac:dyDescent="0.25">
      <c r="A88" s="217" t="s">
        <v>76</v>
      </c>
      <c r="B88" s="218"/>
      <c r="C88" s="218"/>
      <c r="D88" s="219"/>
      <c r="E88" s="64">
        <f>SUM(E14,E17,E18,E21,E22,E76)</f>
        <v>655252</v>
      </c>
      <c r="F88" s="64">
        <f>SUM(F14,F17,F18,F21,F22,F76)</f>
        <v>15034</v>
      </c>
      <c r="G88" s="64">
        <f>SUM(G14,G17,G21,G22,G76)</f>
        <v>670026</v>
      </c>
      <c r="H88" s="64">
        <f>SUM(H14,H17,H21,H22,H76)</f>
        <v>260</v>
      </c>
      <c r="I88" s="68">
        <f>SUM(I14,I17,I18,I21,I22,I76)</f>
        <v>670286</v>
      </c>
    </row>
    <row r="89" spans="1:9" ht="23.1" customHeight="1" thickBot="1" x14ac:dyDescent="0.25">
      <c r="A89" s="217" t="s">
        <v>77</v>
      </c>
      <c r="B89" s="218"/>
      <c r="C89" s="218"/>
      <c r="D89" s="219"/>
      <c r="E89" s="65">
        <f>SUM(E14,E17,E18,E21,E22,E28,E29,E37,E38,E39,E40,E41,E48,E50,E51,E52,E53,E54,E76)</f>
        <v>1406659</v>
      </c>
      <c r="F89" s="65">
        <f>SUM(F14,F17,F18,F21,F22,F28,F29,F37,F38,F39,F40,F41,F48,F50,F51,F52,F53,F54,F76)</f>
        <v>15101</v>
      </c>
      <c r="G89" s="66" t="s">
        <v>34</v>
      </c>
      <c r="H89" s="66" t="s">
        <v>34</v>
      </c>
      <c r="I89" s="68">
        <f>SUM(I14,I17,I18,I21,I22,I28,I29,I37,I38,I39,I40,I41,I48,I50,I51,I52,I53,I54,I76)</f>
        <v>1421760</v>
      </c>
    </row>
    <row r="90" spans="1:9" ht="23.1" customHeight="1" thickBot="1" x14ac:dyDescent="0.25">
      <c r="A90" s="217" t="s">
        <v>78</v>
      </c>
      <c r="B90" s="218"/>
      <c r="C90" s="218"/>
      <c r="D90" s="219"/>
      <c r="E90" s="67" t="s">
        <v>34</v>
      </c>
      <c r="F90" s="66" t="s">
        <v>34</v>
      </c>
      <c r="G90" s="66" t="s">
        <v>34</v>
      </c>
      <c r="H90" s="66" t="s">
        <v>34</v>
      </c>
      <c r="I90" s="68">
        <f>SUM(I11,I13,I16,I18,I20,I22)</f>
        <v>338294</v>
      </c>
    </row>
    <row r="91" spans="1:9" ht="23.1" customHeight="1" thickBot="1" x14ac:dyDescent="0.25">
      <c r="A91" s="217" t="s">
        <v>79</v>
      </c>
      <c r="B91" s="218"/>
      <c r="C91" s="218"/>
      <c r="D91" s="219"/>
      <c r="E91" s="69">
        <f>IF(I90=0,0,IF(I81=0,0,I81/I90))</f>
        <v>0.1233246820812666</v>
      </c>
      <c r="F91" s="70"/>
      <c r="G91" s="1"/>
    </row>
    <row r="92" spans="1:9" ht="10.050000000000001" customHeight="1" x14ac:dyDescent="0.2">
      <c r="F92" s="12"/>
      <c r="G92" s="12"/>
      <c r="H92" s="12"/>
      <c r="I92" s="12"/>
    </row>
    <row r="93" spans="1:9" ht="17.25" customHeight="1" thickBot="1" x14ac:dyDescent="0.25">
      <c r="A93" s="71" t="s">
        <v>80</v>
      </c>
      <c r="C93" s="71"/>
      <c r="D93" s="71"/>
      <c r="E93" s="72"/>
      <c r="F93" s="72"/>
      <c r="G93" s="72"/>
      <c r="H93" s="72"/>
      <c r="I93" s="73"/>
    </row>
    <row r="94" spans="1:9" ht="18.75" customHeight="1" thickBot="1" x14ac:dyDescent="0.25">
      <c r="A94" s="148" t="s">
        <v>7</v>
      </c>
      <c r="B94" s="149"/>
      <c r="C94" s="149"/>
      <c r="D94" s="150"/>
      <c r="E94" s="14" t="s">
        <v>8</v>
      </c>
      <c r="F94" s="16" t="s">
        <v>9</v>
      </c>
      <c r="G94" s="16" t="s">
        <v>10</v>
      </c>
      <c r="H94" s="16" t="s">
        <v>11</v>
      </c>
      <c r="I94" s="17" t="s">
        <v>12</v>
      </c>
    </row>
    <row r="95" spans="1:9" ht="23.1" customHeight="1" thickBot="1" x14ac:dyDescent="0.25">
      <c r="A95" s="220" t="s">
        <v>66</v>
      </c>
      <c r="B95" s="221"/>
      <c r="C95" s="74" t="s">
        <v>81</v>
      </c>
      <c r="D95" s="75" t="s">
        <v>15</v>
      </c>
      <c r="E95" s="76">
        <v>55286</v>
      </c>
      <c r="F95" s="64">
        <v>0</v>
      </c>
      <c r="G95" s="64">
        <v>55286</v>
      </c>
      <c r="H95" s="66" t="s">
        <v>24</v>
      </c>
      <c r="I95" s="68">
        <f>SUM(G95:H95)</f>
        <v>55286</v>
      </c>
    </row>
    <row r="96" spans="1:9" ht="23.1" customHeight="1" x14ac:dyDescent="0.2">
      <c r="A96" s="151" t="s">
        <v>21</v>
      </c>
      <c r="B96" s="152"/>
      <c r="C96" s="214" t="s">
        <v>18</v>
      </c>
      <c r="D96" s="215"/>
      <c r="E96" s="77">
        <v>507379</v>
      </c>
      <c r="F96" s="78">
        <v>3829</v>
      </c>
      <c r="G96" s="78">
        <v>511208</v>
      </c>
      <c r="H96" s="79" t="s">
        <v>34</v>
      </c>
      <c r="I96" s="80">
        <f t="shared" ref="I96" si="3">SUM(G96:H96)</f>
        <v>511208</v>
      </c>
    </row>
    <row r="97" spans="1:9" ht="23.1" customHeight="1" thickBot="1" x14ac:dyDescent="0.25">
      <c r="A97" s="212"/>
      <c r="B97" s="213"/>
      <c r="C97" s="81"/>
      <c r="D97" s="82" t="s">
        <v>82</v>
      </c>
      <c r="E97" s="83">
        <v>33722</v>
      </c>
      <c r="F97" s="84">
        <v>254</v>
      </c>
      <c r="G97" s="84">
        <v>33976</v>
      </c>
      <c r="H97" s="85" t="s">
        <v>34</v>
      </c>
      <c r="I97" s="86">
        <f>SUM(G97:H97)</f>
        <v>33976</v>
      </c>
    </row>
    <row r="98" spans="1:9" ht="9.75" customHeight="1" x14ac:dyDescent="0.2">
      <c r="A98" s="87"/>
      <c r="B98" s="87"/>
      <c r="C98" s="87"/>
      <c r="D98" s="87"/>
      <c r="E98" s="87"/>
      <c r="F98" s="87"/>
      <c r="G98" s="87"/>
      <c r="H98" s="87"/>
      <c r="I98" s="87"/>
    </row>
    <row r="99" spans="1:9" ht="17.25" customHeight="1" thickBot="1" x14ac:dyDescent="0.25">
      <c r="A99" s="71" t="s">
        <v>83</v>
      </c>
      <c r="C99" s="71"/>
      <c r="D99" s="71"/>
      <c r="E99" s="72"/>
      <c r="F99" s="72"/>
      <c r="G99" s="72"/>
      <c r="H99" s="72"/>
      <c r="I99" s="73"/>
    </row>
    <row r="100" spans="1:9" ht="18.75" customHeight="1" thickBot="1" x14ac:dyDescent="0.25">
      <c r="A100" s="148" t="s">
        <v>7</v>
      </c>
      <c r="B100" s="149"/>
      <c r="C100" s="149"/>
      <c r="D100" s="150"/>
      <c r="E100" s="14" t="s">
        <v>8</v>
      </c>
      <c r="F100" s="16" t="s">
        <v>9</v>
      </c>
      <c r="G100" s="16" t="s">
        <v>10</v>
      </c>
      <c r="H100" s="16" t="s">
        <v>11</v>
      </c>
      <c r="I100" s="17" t="s">
        <v>12</v>
      </c>
    </row>
    <row r="101" spans="1:9" ht="23.1" customHeight="1" x14ac:dyDescent="0.2">
      <c r="A101" s="151" t="s">
        <v>13</v>
      </c>
      <c r="B101" s="152"/>
      <c r="C101" s="157" t="s">
        <v>81</v>
      </c>
      <c r="D101" s="88" t="s">
        <v>15</v>
      </c>
      <c r="E101" s="89">
        <f>E10+E95</f>
        <v>120520</v>
      </c>
      <c r="F101" s="78">
        <f>F10+F95</f>
        <v>0</v>
      </c>
      <c r="G101" s="78">
        <f>G10+G95</f>
        <v>120486</v>
      </c>
      <c r="H101" s="78">
        <f>H10</f>
        <v>34</v>
      </c>
      <c r="I101" s="80">
        <f>I10+I95</f>
        <v>120520</v>
      </c>
    </row>
    <row r="102" spans="1:9" ht="23.1" customHeight="1" x14ac:dyDescent="0.2">
      <c r="A102" s="153"/>
      <c r="B102" s="154"/>
      <c r="C102" s="158"/>
      <c r="D102" s="24" t="s">
        <v>16</v>
      </c>
      <c r="E102" s="25">
        <f>E11</f>
        <v>975</v>
      </c>
      <c r="F102" s="25">
        <f>F11</f>
        <v>0</v>
      </c>
      <c r="G102" s="25">
        <f>G11</f>
        <v>969</v>
      </c>
      <c r="H102" s="25">
        <f>H11</f>
        <v>6</v>
      </c>
      <c r="I102" s="27">
        <f>I11</f>
        <v>975</v>
      </c>
    </row>
    <row r="103" spans="1:9" ht="23.1" customHeight="1" thickBot="1" x14ac:dyDescent="0.25">
      <c r="A103" s="212"/>
      <c r="B103" s="213"/>
      <c r="C103" s="216" t="s">
        <v>20</v>
      </c>
      <c r="D103" s="193"/>
      <c r="E103" s="46">
        <f>E101+E102</f>
        <v>121495</v>
      </c>
      <c r="F103" s="90">
        <f>F101+F102</f>
        <v>0</v>
      </c>
      <c r="G103" s="90">
        <f>G101+G102</f>
        <v>121455</v>
      </c>
      <c r="H103" s="90">
        <f t="shared" ref="H103:I103" si="4">H101+H102</f>
        <v>40</v>
      </c>
      <c r="I103" s="50">
        <f t="shared" si="4"/>
        <v>121495</v>
      </c>
    </row>
    <row r="104" spans="1:9" ht="23.1" customHeight="1" x14ac:dyDescent="0.2">
      <c r="A104" s="228" t="s">
        <v>21</v>
      </c>
      <c r="B104" s="229"/>
      <c r="C104" s="230"/>
      <c r="D104" s="88" t="s">
        <v>18</v>
      </c>
      <c r="E104" s="89">
        <f>E15+E96</f>
        <v>742817</v>
      </c>
      <c r="F104" s="78">
        <f>F15+F96</f>
        <v>7801</v>
      </c>
      <c r="G104" s="78">
        <f>G15+G96</f>
        <v>750428</v>
      </c>
      <c r="H104" s="78">
        <f>H15</f>
        <v>190</v>
      </c>
      <c r="I104" s="80">
        <f>I15+I96</f>
        <v>750618</v>
      </c>
    </row>
    <row r="105" spans="1:9" ht="23.1" customHeight="1" x14ac:dyDescent="0.2">
      <c r="A105" s="133"/>
      <c r="B105" s="134"/>
      <c r="C105" s="135"/>
      <c r="D105" s="91" t="s">
        <v>19</v>
      </c>
      <c r="E105" s="121">
        <f>E16</f>
        <v>293649</v>
      </c>
      <c r="F105" s="92">
        <f>F16</f>
        <v>10901</v>
      </c>
      <c r="G105" s="92">
        <f>G16</f>
        <v>304520</v>
      </c>
      <c r="H105" s="93">
        <f>H16</f>
        <v>30</v>
      </c>
      <c r="I105" s="94">
        <f>I16</f>
        <v>304550</v>
      </c>
    </row>
    <row r="106" spans="1:9" ht="23.1" customHeight="1" thickBot="1" x14ac:dyDescent="0.25">
      <c r="A106" s="231"/>
      <c r="B106" s="232"/>
      <c r="C106" s="233"/>
      <c r="D106" s="95" t="s">
        <v>22</v>
      </c>
      <c r="E106" s="46">
        <f>E104+E105</f>
        <v>1036466</v>
      </c>
      <c r="F106" s="90">
        <f t="shared" ref="F106:I106" si="5">F104+F105</f>
        <v>18702</v>
      </c>
      <c r="G106" s="90">
        <f t="shared" si="5"/>
        <v>1054948</v>
      </c>
      <c r="H106" s="96">
        <f t="shared" si="5"/>
        <v>220</v>
      </c>
      <c r="I106" s="50">
        <f t="shared" si="5"/>
        <v>1055168</v>
      </c>
    </row>
    <row r="107" spans="1:9" ht="23.1" customHeight="1" thickBot="1" x14ac:dyDescent="0.25">
      <c r="A107" s="217" t="s">
        <v>76</v>
      </c>
      <c r="B107" s="218"/>
      <c r="C107" s="218"/>
      <c r="D107" s="219"/>
      <c r="E107" s="64">
        <f>E88+E95+E96</f>
        <v>1217917</v>
      </c>
      <c r="F107" s="64">
        <f>F88+F95+F96</f>
        <v>18863</v>
      </c>
      <c r="G107" s="64">
        <f>G88+G95+G96</f>
        <v>1236520</v>
      </c>
      <c r="H107" s="64">
        <f>H88</f>
        <v>260</v>
      </c>
      <c r="I107" s="68">
        <f>I88+I95+I96</f>
        <v>1236780</v>
      </c>
    </row>
    <row r="108" spans="1:9" ht="23.1" customHeight="1" thickBot="1" x14ac:dyDescent="0.25">
      <c r="A108" s="217" t="s">
        <v>77</v>
      </c>
      <c r="B108" s="218"/>
      <c r="C108" s="218"/>
      <c r="D108" s="219"/>
      <c r="E108" s="65">
        <f>E89+E95+E96</f>
        <v>1969324</v>
      </c>
      <c r="F108" s="65">
        <f>F89+F95+F96</f>
        <v>18930</v>
      </c>
      <c r="G108" s="66" t="s">
        <v>34</v>
      </c>
      <c r="H108" s="66" t="s">
        <v>34</v>
      </c>
      <c r="I108" s="68">
        <f>I89+I95+I96</f>
        <v>1988254</v>
      </c>
    </row>
    <row r="109" spans="1:9" ht="23.1" customHeight="1" thickBot="1" x14ac:dyDescent="0.25">
      <c r="A109" s="217" t="s">
        <v>84</v>
      </c>
      <c r="B109" s="218"/>
      <c r="C109" s="218"/>
      <c r="D109" s="219"/>
      <c r="E109" s="97">
        <f>IF(I106=0,0,IF(I104=0,0,I104/I106))</f>
        <v>0.71137297567780677</v>
      </c>
      <c r="F109" s="87"/>
      <c r="G109" s="87"/>
      <c r="H109" s="87"/>
      <c r="I109" s="87"/>
    </row>
    <row r="110" spans="1:9" ht="22.05" customHeight="1" x14ac:dyDescent="0.2">
      <c r="A110" s="98"/>
      <c r="B110" s="98"/>
      <c r="C110" s="99"/>
      <c r="D110" s="99"/>
      <c r="E110" s="99"/>
      <c r="F110" s="99"/>
      <c r="G110" s="99"/>
      <c r="H110" s="99"/>
      <c r="I110" s="99"/>
    </row>
    <row r="111" spans="1:9" ht="22.05" customHeight="1" x14ac:dyDescent="0.2">
      <c r="A111" s="98"/>
      <c r="B111" s="98"/>
      <c r="C111" s="99"/>
      <c r="D111" s="99"/>
      <c r="E111" s="99"/>
      <c r="F111" s="99"/>
      <c r="G111" s="99"/>
      <c r="H111" s="99"/>
      <c r="I111" s="99"/>
    </row>
    <row r="112" spans="1:9" ht="22.05" hidden="1" customHeight="1" x14ac:dyDescent="0.2">
      <c r="A112" s="98"/>
      <c r="B112" s="98"/>
      <c r="C112" s="99"/>
      <c r="D112" s="99"/>
      <c r="E112" s="99"/>
      <c r="F112" s="99"/>
      <c r="G112" s="99"/>
      <c r="H112" s="99"/>
      <c r="I112" s="99"/>
    </row>
    <row r="113" spans="1:9" ht="32.25" hidden="1" customHeight="1" x14ac:dyDescent="0.2">
      <c r="A113" s="98"/>
      <c r="B113" s="98"/>
      <c r="C113" s="99"/>
      <c r="D113" s="99"/>
      <c r="E113" s="99"/>
      <c r="F113" s="99"/>
      <c r="G113" s="99"/>
      <c r="H113" s="99"/>
      <c r="I113" s="99"/>
    </row>
    <row r="114" spans="1:9" hidden="1" x14ac:dyDescent="0.2">
      <c r="A114" s="87"/>
      <c r="B114" s="87"/>
      <c r="C114" s="87"/>
      <c r="D114" s="87"/>
      <c r="E114" s="87"/>
      <c r="F114" s="87"/>
      <c r="G114" s="87"/>
      <c r="H114" s="87"/>
      <c r="I114" s="87"/>
    </row>
    <row r="115" spans="1:9" hidden="1" x14ac:dyDescent="0.2">
      <c r="A115" s="87"/>
      <c r="B115" s="87"/>
      <c r="C115" s="87"/>
      <c r="D115" s="87"/>
      <c r="E115" s="87"/>
      <c r="F115" s="87"/>
      <c r="G115" s="87"/>
      <c r="H115" s="87"/>
      <c r="I115" s="87"/>
    </row>
    <row r="116" spans="1:9" ht="28.2" x14ac:dyDescent="0.35">
      <c r="A116" s="145" t="str">
        <f>A1</f>
        <v>検査関係業務量報告</v>
      </c>
      <c r="B116" s="145"/>
      <c r="C116" s="145"/>
      <c r="D116" s="145"/>
      <c r="E116" s="145"/>
      <c r="F116" s="145"/>
      <c r="G116" s="145"/>
      <c r="H116" s="145"/>
      <c r="I116" s="145"/>
    </row>
    <row r="117" spans="1:9" ht="12.7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</row>
    <row r="118" spans="1:9" ht="15.75" customHeight="1" x14ac:dyDescent="0.25">
      <c r="A118" s="4"/>
      <c r="B118" s="5"/>
      <c r="C118" s="5"/>
      <c r="F118" s="6"/>
      <c r="G118" s="6"/>
      <c r="H118" s="7"/>
      <c r="I118" s="194" t="str">
        <f>IF(I3="","",I3)</f>
        <v/>
      </c>
    </row>
    <row r="119" spans="1:9" ht="23.25" customHeight="1" x14ac:dyDescent="0.2">
      <c r="A119" s="147" t="str">
        <f>A4</f>
        <v>令和 7年12月</v>
      </c>
      <c r="B119" s="195"/>
      <c r="C119" s="195"/>
      <c r="D119" s="195"/>
      <c r="E119" s="195"/>
      <c r="F119" s="195"/>
      <c r="G119" s="195"/>
      <c r="H119" s="195"/>
      <c r="I119" s="194"/>
    </row>
    <row r="120" spans="1:9" ht="20.25" customHeight="1" x14ac:dyDescent="0.2">
      <c r="A120" s="8" t="str">
        <f>A5</f>
        <v>全国計</v>
      </c>
      <c r="B120" s="9"/>
      <c r="C120" s="9"/>
      <c r="D120" s="9"/>
      <c r="E120" s="9"/>
      <c r="F120" s="10"/>
      <c r="G120" s="10"/>
      <c r="H120" s="10"/>
      <c r="I120" s="13" t="s">
        <v>85</v>
      </c>
    </row>
    <row r="121" spans="1:9" ht="10.050000000000001" customHeight="1" x14ac:dyDescent="0.2"/>
    <row r="122" spans="1:9" ht="19.5" customHeight="1" thickBot="1" x14ac:dyDescent="0.25">
      <c r="A122" s="71" t="s">
        <v>86</v>
      </c>
    </row>
    <row r="123" spans="1:9" ht="18.75" customHeight="1" thickBot="1" x14ac:dyDescent="0.25">
      <c r="A123" s="148" t="s">
        <v>7</v>
      </c>
      <c r="B123" s="149"/>
      <c r="C123" s="149"/>
      <c r="D123" s="150"/>
      <c r="E123" s="14" t="s">
        <v>8</v>
      </c>
      <c r="F123" s="16" t="s">
        <v>9</v>
      </c>
      <c r="G123" s="16" t="s">
        <v>10</v>
      </c>
      <c r="H123" s="16" t="s">
        <v>11</v>
      </c>
      <c r="I123" s="17" t="s">
        <v>12</v>
      </c>
    </row>
    <row r="124" spans="1:9" ht="19.05" customHeight="1" x14ac:dyDescent="0.2">
      <c r="A124" s="222" t="s">
        <v>73</v>
      </c>
      <c r="B124" s="223"/>
      <c r="C124" s="224"/>
      <c r="D124" s="225"/>
      <c r="E124" s="89">
        <f>E29</f>
        <v>448196</v>
      </c>
      <c r="F124" s="89">
        <f>F29</f>
        <v>3</v>
      </c>
      <c r="G124" s="79" t="s">
        <v>34</v>
      </c>
      <c r="H124" s="79" t="s">
        <v>34</v>
      </c>
      <c r="I124" s="80">
        <f>I29</f>
        <v>448199</v>
      </c>
    </row>
    <row r="125" spans="1:9" ht="18.75" customHeight="1" x14ac:dyDescent="0.2">
      <c r="A125" s="169"/>
      <c r="B125" s="170"/>
      <c r="C125" s="144" t="s">
        <v>87</v>
      </c>
      <c r="D125" s="143"/>
      <c r="E125" s="25">
        <v>299</v>
      </c>
      <c r="F125" s="26">
        <v>0</v>
      </c>
      <c r="G125" s="36" t="s">
        <v>34</v>
      </c>
      <c r="H125" s="36" t="s">
        <v>34</v>
      </c>
      <c r="I125" s="27">
        <v>299</v>
      </c>
    </row>
    <row r="126" spans="1:9" ht="19.05" customHeight="1" thickBot="1" x14ac:dyDescent="0.25">
      <c r="A126" s="226"/>
      <c r="B126" s="227"/>
      <c r="C126" s="216" t="s">
        <v>88</v>
      </c>
      <c r="D126" s="193"/>
      <c r="E126" s="96">
        <f>E124-E125</f>
        <v>447897</v>
      </c>
      <c r="F126" s="96">
        <f>F124-F125</f>
        <v>3</v>
      </c>
      <c r="G126" s="48" t="s">
        <v>34</v>
      </c>
      <c r="H126" s="48" t="s">
        <v>34</v>
      </c>
      <c r="I126" s="50">
        <f>I124-I125</f>
        <v>447900</v>
      </c>
    </row>
    <row r="127" spans="1:9" ht="9.75" customHeight="1" x14ac:dyDescent="0.2">
      <c r="A127" s="87"/>
      <c r="B127" s="87"/>
      <c r="C127" s="87"/>
      <c r="D127" s="87"/>
      <c r="E127" s="87"/>
      <c r="F127" s="87"/>
      <c r="G127" s="87"/>
      <c r="H127" s="87"/>
      <c r="I127" s="87"/>
    </row>
    <row r="128" spans="1:9" ht="18" customHeight="1" thickBot="1" x14ac:dyDescent="0.25">
      <c r="A128" s="100" t="s">
        <v>89</v>
      </c>
      <c r="B128" s="100"/>
      <c r="C128" s="100"/>
      <c r="D128" s="87"/>
      <c r="E128" s="87"/>
      <c r="F128" s="87"/>
      <c r="G128" s="87"/>
      <c r="H128" s="87"/>
      <c r="I128" s="101"/>
    </row>
    <row r="129" spans="1:9" ht="22.05" customHeight="1" x14ac:dyDescent="0.2">
      <c r="A129" s="102"/>
      <c r="B129" s="103"/>
      <c r="C129" s="242" t="s">
        <v>90</v>
      </c>
      <c r="D129" s="243"/>
      <c r="E129" s="244" t="s">
        <v>91</v>
      </c>
      <c r="F129" s="242" t="s">
        <v>92</v>
      </c>
      <c r="G129" s="243"/>
      <c r="H129" s="246" t="s">
        <v>20</v>
      </c>
      <c r="I129" s="247"/>
    </row>
    <row r="130" spans="1:9" ht="22.05" customHeight="1" thickBot="1" x14ac:dyDescent="0.25">
      <c r="A130" s="104"/>
      <c r="B130" s="105"/>
      <c r="C130" s="106" t="s">
        <v>93</v>
      </c>
      <c r="D130" s="107" t="s">
        <v>94</v>
      </c>
      <c r="E130" s="245"/>
      <c r="F130" s="108" t="s">
        <v>93</v>
      </c>
      <c r="G130" s="109" t="s">
        <v>94</v>
      </c>
      <c r="H130" s="248"/>
      <c r="I130" s="249"/>
    </row>
    <row r="131" spans="1:9" ht="22.05" customHeight="1" x14ac:dyDescent="0.2">
      <c r="A131" s="250" t="s">
        <v>95</v>
      </c>
      <c r="B131" s="251"/>
      <c r="C131" s="110">
        <v>1116781</v>
      </c>
      <c r="D131" s="111">
        <v>93335</v>
      </c>
      <c r="E131" s="112">
        <v>10527</v>
      </c>
      <c r="F131" s="110">
        <v>418</v>
      </c>
      <c r="G131" s="111">
        <v>1</v>
      </c>
      <c r="H131" s="252">
        <f>SUM(C131:G131)</f>
        <v>1221062</v>
      </c>
      <c r="I131" s="253"/>
    </row>
    <row r="132" spans="1:9" ht="22.05" customHeight="1" thickBot="1" x14ac:dyDescent="0.25">
      <c r="A132" s="234" t="s">
        <v>96</v>
      </c>
      <c r="B132" s="235"/>
      <c r="C132" s="114">
        <v>198</v>
      </c>
      <c r="D132" s="46">
        <v>0</v>
      </c>
      <c r="E132" s="115">
        <v>0</v>
      </c>
      <c r="F132" s="114">
        <v>0</v>
      </c>
      <c r="G132" s="46">
        <v>0</v>
      </c>
      <c r="H132" s="236">
        <f>SUM(C132:G132)</f>
        <v>198</v>
      </c>
      <c r="I132" s="237"/>
    </row>
    <row r="133" spans="1:9" ht="22.05" customHeight="1" thickBot="1" x14ac:dyDescent="0.25">
      <c r="A133" s="238" t="s">
        <v>97</v>
      </c>
      <c r="B133" s="239"/>
      <c r="C133" s="117">
        <v>7181408100</v>
      </c>
      <c r="D133" s="86">
        <v>676502600</v>
      </c>
      <c r="E133" s="117">
        <v>52006100</v>
      </c>
      <c r="F133" s="118">
        <v>1212200</v>
      </c>
      <c r="G133" s="68">
        <v>4400</v>
      </c>
      <c r="H133" s="240">
        <v>7911133400</v>
      </c>
      <c r="I133" s="241"/>
    </row>
    <row r="134" spans="1:9" ht="22.05" customHeight="1" x14ac:dyDescent="0.2">
      <c r="A134" s="98"/>
      <c r="B134" s="98"/>
      <c r="C134" s="99"/>
      <c r="D134" s="99"/>
      <c r="E134" s="99"/>
      <c r="F134" s="99"/>
      <c r="G134" s="99"/>
      <c r="H134" s="99"/>
      <c r="I134" s="99"/>
    </row>
    <row r="135" spans="1:9" ht="22.05" customHeight="1" x14ac:dyDescent="0.2">
      <c r="A135" s="98"/>
      <c r="B135" s="98"/>
      <c r="C135" s="99"/>
      <c r="D135" s="99"/>
      <c r="E135" s="99"/>
      <c r="F135" s="99"/>
      <c r="G135" s="99"/>
      <c r="H135" s="99"/>
      <c r="I135" s="99"/>
    </row>
    <row r="136" spans="1:9" ht="22.05" customHeight="1" x14ac:dyDescent="0.2">
      <c r="A136" s="98"/>
      <c r="B136" s="98"/>
      <c r="C136" s="99"/>
      <c r="D136" s="99"/>
      <c r="E136" s="99"/>
      <c r="F136" s="99"/>
      <c r="G136" s="99"/>
      <c r="H136" s="99"/>
      <c r="I136" s="99"/>
    </row>
    <row r="137" spans="1:9" ht="22.05" customHeight="1" x14ac:dyDescent="0.2">
      <c r="A137" s="98"/>
      <c r="B137" s="98"/>
      <c r="C137" s="99"/>
      <c r="D137" s="99"/>
      <c r="E137" s="99"/>
      <c r="F137" s="99"/>
      <c r="G137" s="99"/>
      <c r="H137" s="99"/>
      <c r="I137" s="99"/>
    </row>
    <row r="138" spans="1:9" ht="22.05" customHeight="1" x14ac:dyDescent="0.2">
      <c r="A138" s="98"/>
      <c r="B138" s="98"/>
      <c r="C138" s="99"/>
      <c r="D138" s="99"/>
      <c r="E138" s="99"/>
      <c r="F138" s="99"/>
      <c r="G138" s="99"/>
      <c r="H138" s="99"/>
      <c r="I138" s="99"/>
    </row>
    <row r="139" spans="1:9" ht="22.05" customHeight="1" x14ac:dyDescent="0.2">
      <c r="A139" s="98"/>
      <c r="B139" s="98"/>
      <c r="C139" s="99"/>
      <c r="D139" s="99"/>
      <c r="E139" s="99"/>
      <c r="F139" s="99"/>
      <c r="G139" s="99"/>
      <c r="H139" s="99"/>
      <c r="I139" s="99"/>
    </row>
    <row r="140" spans="1:9" ht="22.05" customHeight="1" x14ac:dyDescent="0.2">
      <c r="A140" s="98"/>
      <c r="B140" s="98"/>
      <c r="C140" s="99"/>
      <c r="D140" s="99"/>
      <c r="E140" s="99"/>
      <c r="F140" s="99"/>
      <c r="G140" s="99"/>
      <c r="H140" s="99"/>
      <c r="I140" s="99"/>
    </row>
    <row r="141" spans="1:9" ht="22.05" customHeight="1" x14ac:dyDescent="0.2">
      <c r="A141" s="98"/>
      <c r="B141" s="98"/>
      <c r="C141" s="99"/>
      <c r="D141" s="99"/>
      <c r="E141" s="99"/>
      <c r="F141" s="99"/>
      <c r="G141" s="99"/>
      <c r="H141" s="99"/>
      <c r="I141" s="99"/>
    </row>
    <row r="142" spans="1:9" ht="22.05" customHeight="1" x14ac:dyDescent="0.2">
      <c r="A142" s="98"/>
      <c r="B142" s="98"/>
      <c r="C142" s="99"/>
      <c r="D142" s="99"/>
      <c r="E142" s="99"/>
      <c r="F142" s="99"/>
      <c r="G142" s="99"/>
      <c r="H142" s="99"/>
      <c r="I142" s="99"/>
    </row>
    <row r="143" spans="1:9" ht="22.05" customHeight="1" x14ac:dyDescent="0.2">
      <c r="A143" s="98"/>
      <c r="B143" s="98"/>
      <c r="C143" s="99"/>
      <c r="D143" s="99"/>
      <c r="E143" s="99"/>
      <c r="F143" s="99"/>
      <c r="G143" s="99"/>
      <c r="H143" s="99"/>
      <c r="I143" s="99"/>
    </row>
    <row r="144" spans="1:9" ht="22.05" customHeight="1" x14ac:dyDescent="0.2">
      <c r="A144" s="98"/>
      <c r="B144" s="98"/>
      <c r="C144" s="99"/>
      <c r="D144" s="99"/>
      <c r="E144" s="99"/>
      <c r="F144" s="99"/>
      <c r="G144" s="99"/>
      <c r="H144" s="99"/>
      <c r="I144" s="99"/>
    </row>
    <row r="145" spans="1:9" ht="22.05" customHeight="1" x14ac:dyDescent="0.2">
      <c r="A145" s="98"/>
      <c r="B145" s="98"/>
      <c r="C145" s="99"/>
      <c r="D145" s="99"/>
      <c r="E145" s="99"/>
      <c r="F145" s="99"/>
      <c r="G145" s="99"/>
      <c r="H145" s="99"/>
      <c r="I145" s="99"/>
    </row>
    <row r="146" spans="1:9" ht="22.05" customHeight="1" x14ac:dyDescent="0.2">
      <c r="A146" s="98"/>
      <c r="B146" s="98"/>
      <c r="C146" s="99"/>
      <c r="D146" s="99"/>
      <c r="E146" s="99"/>
      <c r="F146" s="99"/>
      <c r="G146" s="99"/>
      <c r="H146" s="99"/>
      <c r="I146" s="99"/>
    </row>
    <row r="147" spans="1:9" ht="22.05" customHeight="1" x14ac:dyDescent="0.2">
      <c r="A147" s="98"/>
      <c r="B147" s="98"/>
      <c r="C147" s="99"/>
      <c r="D147" s="99"/>
      <c r="E147" s="99"/>
      <c r="F147" s="99"/>
      <c r="G147" s="99"/>
      <c r="H147" s="99"/>
      <c r="I147" s="99"/>
    </row>
    <row r="148" spans="1:9" ht="22.05" customHeight="1" x14ac:dyDescent="0.2">
      <c r="A148" s="98"/>
      <c r="B148" s="98"/>
      <c r="C148" s="99"/>
      <c r="D148" s="99"/>
      <c r="E148" s="99"/>
      <c r="F148" s="99"/>
      <c r="G148" s="99"/>
      <c r="H148" s="99"/>
      <c r="I148" s="99"/>
    </row>
    <row r="149" spans="1:9" ht="22.05" customHeight="1" x14ac:dyDescent="0.2">
      <c r="A149" s="98"/>
      <c r="B149" s="98"/>
      <c r="C149" s="99"/>
      <c r="D149" s="99"/>
      <c r="E149" s="99"/>
      <c r="F149" s="99"/>
      <c r="G149" s="99"/>
      <c r="H149" s="99"/>
      <c r="I149" s="99"/>
    </row>
    <row r="150" spans="1:9" ht="22.05" customHeight="1" x14ac:dyDescent="0.2">
      <c r="A150" s="98"/>
      <c r="B150" s="98"/>
      <c r="C150" s="99"/>
      <c r="D150" s="99"/>
      <c r="E150" s="99"/>
      <c r="F150" s="99"/>
      <c r="G150" s="99"/>
      <c r="H150" s="99"/>
      <c r="I150" s="99"/>
    </row>
    <row r="151" spans="1:9" ht="22.05" customHeight="1" x14ac:dyDescent="0.2">
      <c r="A151" s="98"/>
      <c r="B151" s="98"/>
      <c r="C151" s="99"/>
      <c r="D151" s="99"/>
      <c r="E151" s="99"/>
      <c r="F151" s="99"/>
      <c r="G151" s="99"/>
      <c r="H151" s="99"/>
      <c r="I151" s="99"/>
    </row>
    <row r="152" spans="1:9" ht="22.05" customHeight="1" x14ac:dyDescent="0.2">
      <c r="A152" s="98"/>
      <c r="B152" s="98"/>
      <c r="C152" s="99"/>
      <c r="D152" s="99"/>
      <c r="E152" s="99"/>
      <c r="F152" s="99"/>
      <c r="G152" s="99"/>
      <c r="H152" s="99"/>
      <c r="I152" s="99"/>
    </row>
    <row r="153" spans="1:9" ht="22.05" customHeight="1" x14ac:dyDescent="0.2">
      <c r="A153" s="98"/>
      <c r="B153" s="98"/>
      <c r="C153" s="99"/>
      <c r="D153" s="99"/>
      <c r="E153" s="99"/>
      <c r="F153" s="99"/>
      <c r="G153" s="99"/>
      <c r="H153" s="99"/>
      <c r="I153" s="99"/>
    </row>
    <row r="154" spans="1:9" ht="22.05" customHeight="1" x14ac:dyDescent="0.2">
      <c r="A154" s="98"/>
      <c r="B154" s="98"/>
      <c r="C154" s="99"/>
      <c r="D154" s="99"/>
      <c r="E154" s="99"/>
      <c r="F154" s="99"/>
      <c r="G154" s="99"/>
      <c r="H154" s="99"/>
      <c r="I154" s="99"/>
    </row>
    <row r="155" spans="1:9" ht="22.05" customHeight="1" x14ac:dyDescent="0.2">
      <c r="A155" s="98"/>
      <c r="B155" s="98"/>
      <c r="C155" s="99"/>
      <c r="D155" s="99"/>
      <c r="E155" s="99"/>
      <c r="F155" s="99"/>
      <c r="G155" s="99"/>
      <c r="H155" s="99"/>
      <c r="I155" s="99"/>
    </row>
    <row r="156" spans="1:9" ht="22.05" customHeight="1" x14ac:dyDescent="0.2">
      <c r="A156" s="98"/>
      <c r="B156" s="98"/>
      <c r="C156" s="99"/>
      <c r="D156" s="99"/>
      <c r="E156" s="99"/>
      <c r="F156" s="99"/>
      <c r="G156" s="99"/>
      <c r="H156" s="99"/>
      <c r="I156" s="99"/>
    </row>
    <row r="157" spans="1:9" ht="22.05" customHeight="1" x14ac:dyDescent="0.2">
      <c r="A157" s="98"/>
      <c r="B157" s="98"/>
      <c r="C157" s="99"/>
      <c r="D157" s="99"/>
      <c r="E157" s="99"/>
      <c r="F157" s="99"/>
      <c r="G157" s="99"/>
      <c r="H157" s="99"/>
      <c r="I157" s="99"/>
    </row>
    <row r="158" spans="1:9" ht="22.05" customHeight="1" x14ac:dyDescent="0.2">
      <c r="A158" s="98"/>
      <c r="B158" s="98"/>
      <c r="C158" s="99"/>
      <c r="D158" s="99"/>
      <c r="E158" s="99"/>
      <c r="F158" s="99"/>
      <c r="G158" s="99"/>
      <c r="H158" s="99"/>
      <c r="I158" s="99"/>
    </row>
    <row r="159" spans="1:9" ht="22.05" customHeight="1" x14ac:dyDescent="0.2">
      <c r="A159" s="98"/>
      <c r="B159" s="98"/>
      <c r="C159" s="99"/>
      <c r="D159" s="99"/>
      <c r="E159" s="99"/>
      <c r="F159" s="99"/>
      <c r="G159" s="99"/>
      <c r="H159" s="99"/>
      <c r="I159" s="99"/>
    </row>
    <row r="160" spans="1:9" ht="22.05" customHeight="1" x14ac:dyDescent="0.2">
      <c r="A160" s="98"/>
      <c r="B160" s="98"/>
      <c r="C160" s="99"/>
      <c r="D160" s="99"/>
      <c r="E160" s="99"/>
      <c r="F160" s="99"/>
      <c r="G160" s="99"/>
      <c r="H160" s="99"/>
      <c r="I160" s="99"/>
    </row>
    <row r="161" spans="1:9" ht="22.05" customHeight="1" x14ac:dyDescent="0.2">
      <c r="A161" s="98"/>
      <c r="B161" s="98"/>
      <c r="C161" s="99"/>
      <c r="D161" s="99"/>
      <c r="E161" s="99"/>
      <c r="F161" s="99"/>
      <c r="G161" s="99"/>
      <c r="H161" s="99"/>
      <c r="I161" s="99"/>
    </row>
    <row r="162" spans="1:9" ht="22.05" customHeight="1" x14ac:dyDescent="0.2">
      <c r="A162" s="98"/>
      <c r="B162" s="98"/>
      <c r="C162" s="99"/>
      <c r="D162" s="99"/>
      <c r="E162" s="99"/>
      <c r="F162" s="99"/>
      <c r="G162" s="99"/>
      <c r="H162" s="99"/>
      <c r="I162" s="99"/>
    </row>
    <row r="163" spans="1:9" ht="22.05" customHeight="1" x14ac:dyDescent="0.2">
      <c r="A163" s="98"/>
      <c r="B163" s="98"/>
      <c r="C163" s="99"/>
      <c r="D163" s="99"/>
      <c r="E163" s="99"/>
      <c r="F163" s="99"/>
      <c r="G163" s="99"/>
      <c r="H163" s="99"/>
      <c r="I163" s="99"/>
    </row>
    <row r="164" spans="1:9" ht="22.05" customHeight="1" x14ac:dyDescent="0.2">
      <c r="A164" s="98"/>
      <c r="B164" s="98"/>
      <c r="C164" s="99"/>
      <c r="D164" s="99"/>
      <c r="E164" s="99"/>
      <c r="F164" s="99"/>
      <c r="G164" s="99"/>
      <c r="H164" s="99"/>
      <c r="I164" s="99"/>
    </row>
    <row r="165" spans="1:9" ht="22.05" customHeight="1" x14ac:dyDescent="0.2">
      <c r="A165" s="98"/>
      <c r="B165" s="98"/>
      <c r="C165" s="99"/>
      <c r="D165" s="99"/>
      <c r="E165" s="99"/>
      <c r="F165" s="99"/>
      <c r="G165" s="99"/>
      <c r="H165" s="99"/>
      <c r="I165" s="99"/>
    </row>
    <row r="166" spans="1:9" ht="22.05" customHeight="1" x14ac:dyDescent="0.2">
      <c r="A166" s="98"/>
      <c r="B166" s="98"/>
      <c r="C166" s="99"/>
      <c r="D166" s="99"/>
      <c r="E166" s="99"/>
      <c r="F166" s="99"/>
      <c r="G166" s="99"/>
      <c r="H166" s="99"/>
      <c r="I166" s="99"/>
    </row>
    <row r="167" spans="1:9" ht="22.05" customHeight="1" x14ac:dyDescent="0.2">
      <c r="A167" s="98"/>
      <c r="B167" s="98"/>
      <c r="C167" s="99"/>
      <c r="D167" s="99"/>
      <c r="E167" s="99"/>
      <c r="F167" s="99"/>
      <c r="G167" s="99"/>
      <c r="H167" s="99"/>
      <c r="I167" s="99"/>
    </row>
    <row r="168" spans="1:9" ht="22.05" customHeight="1" x14ac:dyDescent="0.2">
      <c r="A168" s="98"/>
      <c r="B168" s="98"/>
      <c r="C168" s="99"/>
      <c r="D168" s="99"/>
      <c r="E168" s="99"/>
      <c r="F168" s="99"/>
      <c r="G168" s="99"/>
      <c r="H168" s="99"/>
      <c r="I168" s="99"/>
    </row>
    <row r="169" spans="1:9" ht="22.05" customHeight="1" x14ac:dyDescent="0.2">
      <c r="A169" s="98"/>
      <c r="B169" s="98"/>
      <c r="C169" s="99"/>
      <c r="D169" s="99"/>
      <c r="E169" s="99"/>
      <c r="F169" s="99"/>
      <c r="G169" s="99"/>
      <c r="H169" s="99"/>
      <c r="I169" s="99"/>
    </row>
    <row r="170" spans="1:9" ht="22.05" customHeight="1" x14ac:dyDescent="0.2">
      <c r="A170" s="98"/>
      <c r="B170" s="98"/>
      <c r="C170" s="99"/>
      <c r="D170" s="99"/>
      <c r="E170" s="99"/>
      <c r="F170" s="99"/>
      <c r="G170" s="99"/>
      <c r="H170" s="99"/>
      <c r="I170" s="99"/>
    </row>
  </sheetData>
  <mergeCells count="110">
    <mergeCell ref="A132:B132"/>
    <mergeCell ref="H132:I132"/>
    <mergeCell ref="A133:B133"/>
    <mergeCell ref="H133:I133"/>
    <mergeCell ref="C129:D129"/>
    <mergeCell ref="E129:E130"/>
    <mergeCell ref="F129:G129"/>
    <mergeCell ref="H129:I130"/>
    <mergeCell ref="A131:B131"/>
    <mergeCell ref="H131:I131"/>
    <mergeCell ref="A123:D123"/>
    <mergeCell ref="A124:D124"/>
    <mergeCell ref="A125:B125"/>
    <mergeCell ref="C125:D125"/>
    <mergeCell ref="A126:B126"/>
    <mergeCell ref="C126:D126"/>
    <mergeCell ref="A104:C106"/>
    <mergeCell ref="A107:D107"/>
    <mergeCell ref="A108:D108"/>
    <mergeCell ref="A109:D109"/>
    <mergeCell ref="A116:I116"/>
    <mergeCell ref="I118:I119"/>
    <mergeCell ref="A119:H119"/>
    <mergeCell ref="A96:B97"/>
    <mergeCell ref="C96:D96"/>
    <mergeCell ref="A100:D100"/>
    <mergeCell ref="A101:B103"/>
    <mergeCell ref="C101:C102"/>
    <mergeCell ref="C103:D103"/>
    <mergeCell ref="A88:D88"/>
    <mergeCell ref="A89:D89"/>
    <mergeCell ref="A90:D90"/>
    <mergeCell ref="A91:D91"/>
    <mergeCell ref="A94:D94"/>
    <mergeCell ref="A95:B95"/>
    <mergeCell ref="A82:B86"/>
    <mergeCell ref="C82:D82"/>
    <mergeCell ref="C84:D84"/>
    <mergeCell ref="C85:D85"/>
    <mergeCell ref="C86:D86"/>
    <mergeCell ref="A87:D87"/>
    <mergeCell ref="C76:D76"/>
    <mergeCell ref="A77:B81"/>
    <mergeCell ref="C77:D77"/>
    <mergeCell ref="C78:D78"/>
    <mergeCell ref="C79:D79"/>
    <mergeCell ref="C80:D80"/>
    <mergeCell ref="C81:D81"/>
    <mergeCell ref="A65:B71"/>
    <mergeCell ref="C65:C66"/>
    <mergeCell ref="C67:C68"/>
    <mergeCell ref="C69:C70"/>
    <mergeCell ref="C71:D71"/>
    <mergeCell ref="A72:B76"/>
    <mergeCell ref="C72:D72"/>
    <mergeCell ref="C73:D73"/>
    <mergeCell ref="C74:D74"/>
    <mergeCell ref="C75:D75"/>
    <mergeCell ref="A54:D54"/>
    <mergeCell ref="A55:I55"/>
    <mergeCell ref="I57:I58"/>
    <mergeCell ref="A58:H58"/>
    <mergeCell ref="A60:D60"/>
    <mergeCell ref="A61:B64"/>
    <mergeCell ref="C61:D61"/>
    <mergeCell ref="C62:D62"/>
    <mergeCell ref="C63:D63"/>
    <mergeCell ref="C64:D64"/>
    <mergeCell ref="A48:B52"/>
    <mergeCell ref="C48:D48"/>
    <mergeCell ref="C50:D50"/>
    <mergeCell ref="C51:D51"/>
    <mergeCell ref="C52:D52"/>
    <mergeCell ref="A53:D53"/>
    <mergeCell ref="A38:D38"/>
    <mergeCell ref="A39:D39"/>
    <mergeCell ref="A40:D40"/>
    <mergeCell ref="A41:B47"/>
    <mergeCell ref="C41:D41"/>
    <mergeCell ref="C42:D42"/>
    <mergeCell ref="C43:D43"/>
    <mergeCell ref="C45:D45"/>
    <mergeCell ref="C46:D46"/>
    <mergeCell ref="C47:D47"/>
    <mergeCell ref="A33:B37"/>
    <mergeCell ref="C33:D33"/>
    <mergeCell ref="C34:D34"/>
    <mergeCell ref="C35:D35"/>
    <mergeCell ref="C36:D36"/>
    <mergeCell ref="C37:D37"/>
    <mergeCell ref="A26:C28"/>
    <mergeCell ref="A29:D29"/>
    <mergeCell ref="A30:B30"/>
    <mergeCell ref="C30:D30"/>
    <mergeCell ref="A32:B32"/>
    <mergeCell ref="C32:D32"/>
    <mergeCell ref="A15:C17"/>
    <mergeCell ref="A18:C18"/>
    <mergeCell ref="A19:C21"/>
    <mergeCell ref="A22:D22"/>
    <mergeCell ref="C23:D23"/>
    <mergeCell ref="C25:D25"/>
    <mergeCell ref="A1:I1"/>
    <mergeCell ref="I3:I4"/>
    <mergeCell ref="A4:H4"/>
    <mergeCell ref="A9:D9"/>
    <mergeCell ref="A10:B14"/>
    <mergeCell ref="C10:C11"/>
    <mergeCell ref="C12:C13"/>
    <mergeCell ref="C14:D14"/>
  </mergeCells>
  <phoneticPr fontId="3"/>
  <printOptions horizontalCentered="1"/>
  <pageMargins left="0.78740157480314965" right="0.78740157480314965" top="0.78740157480314965" bottom="0.39370078740157483" header="0.51181102362204722" footer="0.51181102362204722"/>
  <pageSetup paperSize="9" scale="65" orientation="portrait" horizontalDpi="4294967293" r:id="rId1"/>
  <headerFooter alignWithMargins="0"/>
  <rowBreaks count="2" manualBreakCount="2">
    <brk id="54" max="9" man="1"/>
    <brk id="11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令和7年4月</vt:lpstr>
      <vt:lpstr>令和7年5月</vt:lpstr>
      <vt:lpstr>令和7年6月</vt:lpstr>
      <vt:lpstr>令和7年7月</vt:lpstr>
      <vt:lpstr>令和7年8月</vt:lpstr>
      <vt:lpstr>令和7年9月</vt:lpstr>
      <vt:lpstr>令和7年10月</vt:lpstr>
      <vt:lpstr>令和7年11月</vt:lpstr>
      <vt:lpstr>令和7年12月</vt:lpstr>
      <vt:lpstr>令和7年10月!Print_Area</vt:lpstr>
      <vt:lpstr>令和7年11月!Print_Area</vt:lpstr>
      <vt:lpstr>令和7年12月!Print_Area</vt:lpstr>
      <vt:lpstr>令和7年4月!Print_Area</vt:lpstr>
      <vt:lpstr>令和7年5月!Print_Area</vt:lpstr>
      <vt:lpstr>令和7年6月!Print_Area</vt:lpstr>
      <vt:lpstr>令和7年7月!Print_Area</vt:lpstr>
      <vt:lpstr>令和7年8月!Print_Area</vt:lpstr>
      <vt:lpstr>令和7年9月!Print_Area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lmvis01</dc:creator>
  <cp:lastModifiedBy>望月 真理子</cp:lastModifiedBy>
  <cp:lastPrinted>2026-01-20T01:04:58Z</cp:lastPrinted>
  <dcterms:created xsi:type="dcterms:W3CDTF">2025-05-12T01:02:30Z</dcterms:created>
  <dcterms:modified xsi:type="dcterms:W3CDTF">2026-01-20T01:05:11Z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