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部内共有\01_部内共有\03_HP更新用データ格納\00_統計情報データ格納\17_R7年度\5_8月\01_業務量\"/>
    </mc:Choice>
  </mc:AlternateContent>
  <xr:revisionPtr revIDLastSave="0" documentId="13_ncr:1_{ED954EFE-9108-4F4C-AB39-2F5ADCFE083F}" xr6:coauthVersionLast="47" xr6:coauthVersionMax="47" xr10:uidLastSave="{00000000-0000-0000-0000-000000000000}"/>
  <bookViews>
    <workbookView xWindow="0" yWindow="-16320" windowWidth="29040" windowHeight="15720" activeTab="4" xr2:uid="{888D4DB8-063C-4D49-AD81-9C1EDBE4E9C2}"/>
  </bookViews>
  <sheets>
    <sheet name="令和7年4月" sheetId="1" r:id="rId1"/>
    <sheet name="令和7年5月" sheetId="2" r:id="rId2"/>
    <sheet name="令和7年6月" sheetId="3" r:id="rId3"/>
    <sheet name="令和7年7月" sheetId="4" r:id="rId4"/>
    <sheet name="令和7年8月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cal_index_size" localSheetId="0">[1]!cal_index_size</definedName>
    <definedName name="cal_index_size" localSheetId="1">[1]!cal_index_size</definedName>
    <definedName name="cal_index_size" localSheetId="2">[1]!cal_index_size</definedName>
    <definedName name="cal_index_size" localSheetId="3">[1]!cal_index_size</definedName>
    <definedName name="cal_index_size" localSheetId="4">[1]!cal_index_size</definedName>
    <definedName name="cal_index_size">[1]!cal_index_size</definedName>
    <definedName name="cal_table_size" localSheetId="0">[1]!cal_table_size</definedName>
    <definedName name="cal_table_size" localSheetId="1">[1]!cal_table_size</definedName>
    <definedName name="cal_table_size" localSheetId="2">[1]!cal_table_size</definedName>
    <definedName name="cal_table_size" localSheetId="3">[1]!cal_table_size</definedName>
    <definedName name="cal_table_size" localSheetId="4">[1]!cal_table_size</definedName>
    <definedName name="cal_table_size">[1]!cal_table_size</definedName>
    <definedName name="CULC.cal_index_size" localSheetId="0">[2]!CULC.cal_index_size</definedName>
    <definedName name="CULC.cal_index_size" localSheetId="1">[2]!CULC.cal_index_size</definedName>
    <definedName name="CULC.cal_index_size" localSheetId="2">[2]!CULC.cal_index_size</definedName>
    <definedName name="CULC.cal_index_size" localSheetId="3">[2]!CULC.cal_index_size</definedName>
    <definedName name="CULC.cal_index_size" localSheetId="4">[2]!CULC.cal_index_size</definedName>
    <definedName name="CULC.cal_index_size">[2]!CULC.cal_index_size</definedName>
    <definedName name="HIDUKE" localSheetId="0">#REF!,#REF!,#REF!</definedName>
    <definedName name="HIDUKE" localSheetId="1">#REF!,#REF!,#REF!</definedName>
    <definedName name="HIDUKE" localSheetId="2">#REF!,#REF!,#REF!</definedName>
    <definedName name="HIDUKE" localSheetId="3">#REF!,#REF!,#REF!</definedName>
    <definedName name="HIDUKE" localSheetId="4">#REF!,#REF!,#REF!</definedName>
    <definedName name="HIDUKE">#REF!,#REF!,#REF!</definedName>
    <definedName name="_xlnm.Print_Area" localSheetId="0">令和7年4月!$A$1:$I$170</definedName>
    <definedName name="_xlnm.Print_Area" localSheetId="1">令和7年5月!$A$1:$I$170</definedName>
    <definedName name="_xlnm.Print_Area" localSheetId="2">令和7年6月!$A$1:$I$170</definedName>
    <definedName name="_xlnm.Print_Area" localSheetId="3">令和7年7月!$A$1:$I$170</definedName>
    <definedName name="_xlnm.Print_Area" localSheetId="4">令和7年8月!$A$1:$I$171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 localSheetId="0">[4]!ワイドに</definedName>
    <definedName name="ワイドに" localSheetId="1">[4]!ワイドに</definedName>
    <definedName name="ワイドに" localSheetId="2">[4]!ワイドに</definedName>
    <definedName name="ワイドに" localSheetId="3">[4]!ワイドに</definedName>
    <definedName name="ワイドに" localSheetId="4">[4]!ワイドに</definedName>
    <definedName name="ワイドに">[4]!ワイドに</definedName>
    <definedName name="見やすく" localSheetId="0">[4]!見やすく</definedName>
    <definedName name="見やすく" localSheetId="1">[4]!見やすく</definedName>
    <definedName name="見やすく" localSheetId="2">[4]!見やすく</definedName>
    <definedName name="見やすく" localSheetId="3">[4]!見やすく</definedName>
    <definedName name="見やすく" localSheetId="4">[4]!見やすく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2" i="5" l="1"/>
  <c r="H131" i="5"/>
  <c r="I126" i="5"/>
  <c r="F126" i="5"/>
  <c r="I124" i="5"/>
  <c r="F124" i="5"/>
  <c r="E124" i="5"/>
  <c r="E126" i="5" s="1"/>
  <c r="A120" i="5"/>
  <c r="A119" i="5"/>
  <c r="I118" i="5"/>
  <c r="A116" i="5"/>
  <c r="H106" i="5"/>
  <c r="G106" i="5"/>
  <c r="H105" i="5"/>
  <c r="G105" i="5"/>
  <c r="F105" i="5"/>
  <c r="E105" i="5"/>
  <c r="H104" i="5"/>
  <c r="G104" i="5"/>
  <c r="F104" i="5"/>
  <c r="F106" i="5" s="1"/>
  <c r="E104" i="5"/>
  <c r="E106" i="5" s="1"/>
  <c r="H102" i="5"/>
  <c r="G102" i="5"/>
  <c r="G103" i="5" s="1"/>
  <c r="F102" i="5"/>
  <c r="F103" i="5" s="1"/>
  <c r="E102" i="5"/>
  <c r="I101" i="5"/>
  <c r="H101" i="5"/>
  <c r="H103" i="5" s="1"/>
  <c r="G101" i="5"/>
  <c r="F101" i="5"/>
  <c r="E101" i="5"/>
  <c r="E103" i="5" s="1"/>
  <c r="I97" i="5"/>
  <c r="I96" i="5"/>
  <c r="I95" i="5"/>
  <c r="E89" i="5"/>
  <c r="E108" i="5" s="1"/>
  <c r="I86" i="5"/>
  <c r="F86" i="5"/>
  <c r="E86" i="5"/>
  <c r="I81" i="5"/>
  <c r="F81" i="5"/>
  <c r="E81" i="5"/>
  <c r="H76" i="5"/>
  <c r="I76" i="5" s="1"/>
  <c r="G76" i="5"/>
  <c r="F76" i="5"/>
  <c r="E76" i="5"/>
  <c r="I75" i="5"/>
  <c r="I74" i="5"/>
  <c r="I73" i="5"/>
  <c r="I72" i="5"/>
  <c r="H71" i="5"/>
  <c r="G71" i="5"/>
  <c r="I71" i="5" s="1"/>
  <c r="F71" i="5"/>
  <c r="E71" i="5"/>
  <c r="I70" i="5"/>
  <c r="I69" i="5"/>
  <c r="I68" i="5"/>
  <c r="I67" i="5"/>
  <c r="I66" i="5"/>
  <c r="I65" i="5"/>
  <c r="I64" i="5"/>
  <c r="F64" i="5"/>
  <c r="E64" i="5"/>
  <c r="A59" i="5"/>
  <c r="A58" i="5"/>
  <c r="I57" i="5"/>
  <c r="A55" i="5"/>
  <c r="I52" i="5"/>
  <c r="I47" i="5"/>
  <c r="I42" i="5"/>
  <c r="I40" i="5"/>
  <c r="I39" i="5"/>
  <c r="H37" i="5"/>
  <c r="G37" i="5"/>
  <c r="I37" i="5" s="1"/>
  <c r="F37" i="5"/>
  <c r="F89" i="5" s="1"/>
  <c r="F108" i="5" s="1"/>
  <c r="E37" i="5"/>
  <c r="I36" i="5"/>
  <c r="I35" i="5"/>
  <c r="I34" i="5"/>
  <c r="I33" i="5"/>
  <c r="I28" i="5"/>
  <c r="F28" i="5"/>
  <c r="E28" i="5"/>
  <c r="I25" i="5"/>
  <c r="I24" i="5"/>
  <c r="I23" i="5"/>
  <c r="I22" i="5"/>
  <c r="H21" i="5"/>
  <c r="I21" i="5" s="1"/>
  <c r="G21" i="5"/>
  <c r="F21" i="5"/>
  <c r="E21" i="5"/>
  <c r="I20" i="5"/>
  <c r="I19" i="5"/>
  <c r="H17" i="5"/>
  <c r="G17" i="5"/>
  <c r="I17" i="5" s="1"/>
  <c r="F17" i="5"/>
  <c r="E17" i="5"/>
  <c r="E88" i="5" s="1"/>
  <c r="E107" i="5" s="1"/>
  <c r="I16" i="5"/>
  <c r="I105" i="5" s="1"/>
  <c r="I15" i="5"/>
  <c r="I104" i="5" s="1"/>
  <c r="H14" i="5"/>
  <c r="H88" i="5" s="1"/>
  <c r="H107" i="5" s="1"/>
  <c r="G14" i="5"/>
  <c r="I14" i="5" s="1"/>
  <c r="F14" i="5"/>
  <c r="F88" i="5" s="1"/>
  <c r="F107" i="5" s="1"/>
  <c r="E14" i="5"/>
  <c r="I13" i="5"/>
  <c r="I12" i="5"/>
  <c r="I11" i="5"/>
  <c r="I90" i="5" s="1"/>
  <c r="E91" i="5" s="1"/>
  <c r="I10" i="5"/>
  <c r="I88" i="5" l="1"/>
  <c r="I107" i="5" s="1"/>
  <c r="I89" i="5"/>
  <c r="I108" i="5" s="1"/>
  <c r="I103" i="5"/>
  <c r="I106" i="5"/>
  <c r="E109" i="5" s="1"/>
  <c r="I102" i="5"/>
  <c r="G88" i="5"/>
  <c r="G107" i="5" s="1"/>
  <c r="H132" i="4" l="1"/>
  <c r="H131" i="4"/>
  <c r="I126" i="4"/>
  <c r="I124" i="4"/>
  <c r="F124" i="4"/>
  <c r="F126" i="4" s="1"/>
  <c r="E124" i="4"/>
  <c r="E126" i="4" s="1"/>
  <c r="A120" i="4"/>
  <c r="A119" i="4"/>
  <c r="I118" i="4"/>
  <c r="A116" i="4"/>
  <c r="H105" i="4"/>
  <c r="G105" i="4"/>
  <c r="F105" i="4"/>
  <c r="E105" i="4"/>
  <c r="H104" i="4"/>
  <c r="H106" i="4" s="1"/>
  <c r="G104" i="4"/>
  <c r="G106" i="4" s="1"/>
  <c r="F104" i="4"/>
  <c r="F106" i="4" s="1"/>
  <c r="E104" i="4"/>
  <c r="E106" i="4" s="1"/>
  <c r="G103" i="4"/>
  <c r="F103" i="4"/>
  <c r="H102" i="4"/>
  <c r="G102" i="4"/>
  <c r="F102" i="4"/>
  <c r="E102" i="4"/>
  <c r="H101" i="4"/>
  <c r="H103" i="4" s="1"/>
  <c r="G101" i="4"/>
  <c r="F101" i="4"/>
  <c r="E101" i="4"/>
  <c r="E103" i="4" s="1"/>
  <c r="I97" i="4"/>
  <c r="I96" i="4"/>
  <c r="I95" i="4"/>
  <c r="I86" i="4"/>
  <c r="F86" i="4"/>
  <c r="E86" i="4"/>
  <c r="I81" i="4"/>
  <c r="F81" i="4"/>
  <c r="E81" i="4"/>
  <c r="H76" i="4"/>
  <c r="G76" i="4"/>
  <c r="F76" i="4"/>
  <c r="E76" i="4"/>
  <c r="I75" i="4"/>
  <c r="I74" i="4"/>
  <c r="I73" i="4"/>
  <c r="I72" i="4"/>
  <c r="H71" i="4"/>
  <c r="G71" i="4"/>
  <c r="F71" i="4"/>
  <c r="E71" i="4"/>
  <c r="I70" i="4"/>
  <c r="I69" i="4"/>
  <c r="I68" i="4"/>
  <c r="I67" i="4"/>
  <c r="I66" i="4"/>
  <c r="I65" i="4"/>
  <c r="I64" i="4"/>
  <c r="F64" i="4"/>
  <c r="E64" i="4"/>
  <c r="A59" i="4"/>
  <c r="A58" i="4"/>
  <c r="I57" i="4"/>
  <c r="A55" i="4"/>
  <c r="I52" i="4"/>
  <c r="I47" i="4"/>
  <c r="I42" i="4"/>
  <c r="I40" i="4"/>
  <c r="I39" i="4"/>
  <c r="H37" i="4"/>
  <c r="G37" i="4"/>
  <c r="I37" i="4" s="1"/>
  <c r="F37" i="4"/>
  <c r="E37" i="4"/>
  <c r="I36" i="4"/>
  <c r="I35" i="4"/>
  <c r="I34" i="4"/>
  <c r="I33" i="4"/>
  <c r="I28" i="4"/>
  <c r="F28" i="4"/>
  <c r="E28" i="4"/>
  <c r="I25" i="4"/>
  <c r="I24" i="4"/>
  <c r="I23" i="4"/>
  <c r="I22" i="4"/>
  <c r="H21" i="4"/>
  <c r="G21" i="4"/>
  <c r="F21" i="4"/>
  <c r="E21" i="4"/>
  <c r="I20" i="4"/>
  <c r="I19" i="4"/>
  <c r="H17" i="4"/>
  <c r="G17" i="4"/>
  <c r="I17" i="4" s="1"/>
  <c r="F17" i="4"/>
  <c r="E17" i="4"/>
  <c r="I16" i="4"/>
  <c r="I105" i="4" s="1"/>
  <c r="I15" i="4"/>
  <c r="H14" i="4"/>
  <c r="G14" i="4"/>
  <c r="I14" i="4" s="1"/>
  <c r="F14" i="4"/>
  <c r="E14" i="4"/>
  <c r="E88" i="4" s="1"/>
  <c r="E107" i="4" s="1"/>
  <c r="I13" i="4"/>
  <c r="I12" i="4"/>
  <c r="I11" i="4"/>
  <c r="I102" i="4" s="1"/>
  <c r="I10" i="4"/>
  <c r="I101" i="4" s="1"/>
  <c r="I76" i="4" l="1"/>
  <c r="F88" i="4"/>
  <c r="F107" i="4" s="1"/>
  <c r="H88" i="4"/>
  <c r="H107" i="4" s="1"/>
  <c r="I21" i="4"/>
  <c r="E89" i="4"/>
  <c r="E108" i="4" s="1"/>
  <c r="I71" i="4"/>
  <c r="I104" i="4"/>
  <c r="I106" i="4" s="1"/>
  <c r="E109" i="4" s="1"/>
  <c r="I89" i="4"/>
  <c r="I108" i="4" s="1"/>
  <c r="I88" i="4"/>
  <c r="I107" i="4" s="1"/>
  <c r="I103" i="4"/>
  <c r="F89" i="4"/>
  <c r="F108" i="4" s="1"/>
  <c r="I90" i="4"/>
  <c r="E91" i="4" s="1"/>
  <c r="G88" i="4"/>
  <c r="G107" i="4" s="1"/>
  <c r="H132" i="3"/>
  <c r="H131" i="3"/>
  <c r="I124" i="3"/>
  <c r="I126" i="3" s="1"/>
  <c r="F124" i="3"/>
  <c r="F126" i="3" s="1"/>
  <c r="E124" i="3"/>
  <c r="E126" i="3" s="1"/>
  <c r="A120" i="3"/>
  <c r="A119" i="3"/>
  <c r="I118" i="3"/>
  <c r="A116" i="3"/>
  <c r="H105" i="3"/>
  <c r="G105" i="3"/>
  <c r="F105" i="3"/>
  <c r="E105" i="3"/>
  <c r="H104" i="3"/>
  <c r="G104" i="3"/>
  <c r="G106" i="3" s="1"/>
  <c r="F104" i="3"/>
  <c r="F106" i="3" s="1"/>
  <c r="E104" i="3"/>
  <c r="E106" i="3" s="1"/>
  <c r="H102" i="3"/>
  <c r="G102" i="3"/>
  <c r="F102" i="3"/>
  <c r="E102" i="3"/>
  <c r="I101" i="3"/>
  <c r="H101" i="3"/>
  <c r="H103" i="3" s="1"/>
  <c r="G101" i="3"/>
  <c r="G103" i="3" s="1"/>
  <c r="F101" i="3"/>
  <c r="F103" i="3" s="1"/>
  <c r="E101" i="3"/>
  <c r="E103" i="3" s="1"/>
  <c r="I97" i="3"/>
  <c r="I96" i="3"/>
  <c r="I95" i="3"/>
  <c r="I86" i="3"/>
  <c r="F86" i="3"/>
  <c r="E86" i="3"/>
  <c r="I81" i="3"/>
  <c r="F81" i="3"/>
  <c r="E81" i="3"/>
  <c r="H76" i="3"/>
  <c r="G76" i="3"/>
  <c r="I76" i="3" s="1"/>
  <c r="F76" i="3"/>
  <c r="E76" i="3"/>
  <c r="I75" i="3"/>
  <c r="I74" i="3"/>
  <c r="I73" i="3"/>
  <c r="I72" i="3"/>
  <c r="H71" i="3"/>
  <c r="G71" i="3"/>
  <c r="I71" i="3" s="1"/>
  <c r="F71" i="3"/>
  <c r="E71" i="3"/>
  <c r="I70" i="3"/>
  <c r="I69" i="3"/>
  <c r="I68" i="3"/>
  <c r="I67" i="3"/>
  <c r="I66" i="3"/>
  <c r="I65" i="3"/>
  <c r="I64" i="3"/>
  <c r="F64" i="3"/>
  <c r="E64" i="3"/>
  <c r="A59" i="3"/>
  <c r="A58" i="3"/>
  <c r="I57" i="3"/>
  <c r="A55" i="3"/>
  <c r="I52" i="3"/>
  <c r="I47" i="3"/>
  <c r="I42" i="3"/>
  <c r="I40" i="3"/>
  <c r="I39" i="3"/>
  <c r="H37" i="3"/>
  <c r="G37" i="3"/>
  <c r="I37" i="3" s="1"/>
  <c r="F37" i="3"/>
  <c r="E37" i="3"/>
  <c r="I36" i="3"/>
  <c r="I35" i="3"/>
  <c r="I34" i="3"/>
  <c r="I33" i="3"/>
  <c r="I28" i="3"/>
  <c r="F28" i="3"/>
  <c r="E28" i="3"/>
  <c r="I25" i="3"/>
  <c r="I24" i="3"/>
  <c r="I23" i="3"/>
  <c r="I22" i="3"/>
  <c r="H21" i="3"/>
  <c r="G21" i="3"/>
  <c r="I21" i="3" s="1"/>
  <c r="F21" i="3"/>
  <c r="E21" i="3"/>
  <c r="E89" i="3" s="1"/>
  <c r="E108" i="3" s="1"/>
  <c r="I20" i="3"/>
  <c r="I19" i="3"/>
  <c r="H17" i="3"/>
  <c r="G17" i="3"/>
  <c r="I17" i="3" s="1"/>
  <c r="F17" i="3"/>
  <c r="E17" i="3"/>
  <c r="I16" i="3"/>
  <c r="I105" i="3" s="1"/>
  <c r="I15" i="3"/>
  <c r="I104" i="3" s="1"/>
  <c r="H14" i="3"/>
  <c r="G14" i="3"/>
  <c r="F14" i="3"/>
  <c r="F89" i="3" s="1"/>
  <c r="F108" i="3" s="1"/>
  <c r="E14" i="3"/>
  <c r="E88" i="3" s="1"/>
  <c r="E107" i="3" s="1"/>
  <c r="I13" i="3"/>
  <c r="I12" i="3"/>
  <c r="I11" i="3"/>
  <c r="I10" i="3"/>
  <c r="G88" i="3" l="1"/>
  <c r="G107" i="3" s="1"/>
  <c r="H88" i="3"/>
  <c r="H107" i="3" s="1"/>
  <c r="I106" i="3"/>
  <c r="E109" i="3" s="1"/>
  <c r="H106" i="3"/>
  <c r="I90" i="3"/>
  <c r="E91" i="3" s="1"/>
  <c r="I14" i="3"/>
  <c r="I102" i="3"/>
  <c r="I103" i="3" s="1"/>
  <c r="F88" i="3"/>
  <c r="F107" i="3" s="1"/>
  <c r="I89" i="3" l="1"/>
  <c r="I108" i="3" s="1"/>
  <c r="I88" i="3"/>
  <c r="I107" i="3" s="1"/>
  <c r="H133" i="2"/>
  <c r="H132" i="2"/>
  <c r="H131" i="2"/>
  <c r="I124" i="2"/>
  <c r="I126" i="2" s="1"/>
  <c r="F124" i="2"/>
  <c r="F126" i="2" s="1"/>
  <c r="E124" i="2"/>
  <c r="E126" i="2" s="1"/>
  <c r="A120" i="2"/>
  <c r="A119" i="2"/>
  <c r="I118" i="2"/>
  <c r="A116" i="2"/>
  <c r="H105" i="2"/>
  <c r="G105" i="2"/>
  <c r="F105" i="2"/>
  <c r="E105" i="2"/>
  <c r="H104" i="2"/>
  <c r="H106" i="2" s="1"/>
  <c r="G104" i="2"/>
  <c r="G106" i="2" s="1"/>
  <c r="F104" i="2"/>
  <c r="F106" i="2" s="1"/>
  <c r="E104" i="2"/>
  <c r="E106" i="2" s="1"/>
  <c r="H102" i="2"/>
  <c r="G102" i="2"/>
  <c r="G103" i="2" s="1"/>
  <c r="F102" i="2"/>
  <c r="E102" i="2"/>
  <c r="H101" i="2"/>
  <c r="G101" i="2"/>
  <c r="F101" i="2"/>
  <c r="E101" i="2"/>
  <c r="E103" i="2" s="1"/>
  <c r="I97" i="2"/>
  <c r="I96" i="2"/>
  <c r="I95" i="2"/>
  <c r="I86" i="2"/>
  <c r="F86" i="2"/>
  <c r="E86" i="2"/>
  <c r="I81" i="2"/>
  <c r="F81" i="2"/>
  <c r="E81" i="2"/>
  <c r="H76" i="2"/>
  <c r="G76" i="2"/>
  <c r="I76" i="2" s="1"/>
  <c r="F76" i="2"/>
  <c r="E76" i="2"/>
  <c r="I75" i="2"/>
  <c r="I74" i="2"/>
  <c r="I73" i="2"/>
  <c r="I72" i="2"/>
  <c r="H71" i="2"/>
  <c r="G71" i="2"/>
  <c r="I71" i="2" s="1"/>
  <c r="F71" i="2"/>
  <c r="E71" i="2"/>
  <c r="I70" i="2"/>
  <c r="I69" i="2"/>
  <c r="I68" i="2"/>
  <c r="I67" i="2"/>
  <c r="I66" i="2"/>
  <c r="I65" i="2"/>
  <c r="I64" i="2"/>
  <c r="F64" i="2"/>
  <c r="E64" i="2"/>
  <c r="A59" i="2"/>
  <c r="A58" i="2"/>
  <c r="I57" i="2"/>
  <c r="A55" i="2"/>
  <c r="I52" i="2"/>
  <c r="I47" i="2"/>
  <c r="I42" i="2"/>
  <c r="I40" i="2"/>
  <c r="I39" i="2"/>
  <c r="H37" i="2"/>
  <c r="G37" i="2"/>
  <c r="I37" i="2" s="1"/>
  <c r="F37" i="2"/>
  <c r="E37" i="2"/>
  <c r="I36" i="2"/>
  <c r="I35" i="2"/>
  <c r="I34" i="2"/>
  <c r="I33" i="2"/>
  <c r="I28" i="2"/>
  <c r="F28" i="2"/>
  <c r="E28" i="2"/>
  <c r="I25" i="2"/>
  <c r="I24" i="2"/>
  <c r="I23" i="2"/>
  <c r="I22" i="2"/>
  <c r="H21" i="2"/>
  <c r="G21" i="2"/>
  <c r="F21" i="2"/>
  <c r="E21" i="2"/>
  <c r="I20" i="2"/>
  <c r="I19" i="2"/>
  <c r="H17" i="2"/>
  <c r="G17" i="2"/>
  <c r="I17" i="2" s="1"/>
  <c r="F17" i="2"/>
  <c r="F88" i="2" s="1"/>
  <c r="F107" i="2" s="1"/>
  <c r="E17" i="2"/>
  <c r="I16" i="2"/>
  <c r="I105" i="2" s="1"/>
  <c r="I15" i="2"/>
  <c r="H14" i="2"/>
  <c r="G14" i="2"/>
  <c r="I14" i="2" s="1"/>
  <c r="F14" i="2"/>
  <c r="E14" i="2"/>
  <c r="I13" i="2"/>
  <c r="I12" i="2"/>
  <c r="I11" i="2"/>
  <c r="I10" i="2"/>
  <c r="I101" i="2" s="1"/>
  <c r="H132" i="1"/>
  <c r="H131" i="1"/>
  <c r="I124" i="1"/>
  <c r="I126" i="1" s="1"/>
  <c r="F124" i="1"/>
  <c r="F126" i="1" s="1"/>
  <c r="E124" i="1"/>
  <c r="E126" i="1" s="1"/>
  <c r="A120" i="1"/>
  <c r="A119" i="1"/>
  <c r="I118" i="1"/>
  <c r="A116" i="1"/>
  <c r="H105" i="1"/>
  <c r="G105" i="1"/>
  <c r="F105" i="1"/>
  <c r="E105" i="1"/>
  <c r="H104" i="1"/>
  <c r="G104" i="1"/>
  <c r="F104" i="1"/>
  <c r="E104" i="1"/>
  <c r="H102" i="1"/>
  <c r="G102" i="1"/>
  <c r="F102" i="1"/>
  <c r="E102" i="1"/>
  <c r="H101" i="1"/>
  <c r="G101" i="1"/>
  <c r="F101" i="1"/>
  <c r="E101" i="1"/>
  <c r="I97" i="1"/>
  <c r="I96" i="1"/>
  <c r="I95" i="1"/>
  <c r="I86" i="1"/>
  <c r="F86" i="1"/>
  <c r="E86" i="1"/>
  <c r="I81" i="1"/>
  <c r="F81" i="1"/>
  <c r="E81" i="1"/>
  <c r="H76" i="1"/>
  <c r="G76" i="1"/>
  <c r="F76" i="1"/>
  <c r="E76" i="1"/>
  <c r="I75" i="1"/>
  <c r="I74" i="1"/>
  <c r="I73" i="1"/>
  <c r="I72" i="1"/>
  <c r="H71" i="1"/>
  <c r="G71" i="1"/>
  <c r="F71" i="1"/>
  <c r="E71" i="1"/>
  <c r="I70" i="1"/>
  <c r="I69" i="1"/>
  <c r="I68" i="1"/>
  <c r="I67" i="1"/>
  <c r="I66" i="1"/>
  <c r="I65" i="1"/>
  <c r="I64" i="1"/>
  <c r="F64" i="1"/>
  <c r="E64" i="1"/>
  <c r="A59" i="1"/>
  <c r="A58" i="1"/>
  <c r="I57" i="1"/>
  <c r="A55" i="1"/>
  <c r="I52" i="1"/>
  <c r="I47" i="1"/>
  <c r="I42" i="1"/>
  <c r="I40" i="1"/>
  <c r="I39" i="1"/>
  <c r="H37" i="1"/>
  <c r="G37" i="1"/>
  <c r="F37" i="1"/>
  <c r="E37" i="1"/>
  <c r="I36" i="1"/>
  <c r="I35" i="1"/>
  <c r="I34" i="1"/>
  <c r="I33" i="1"/>
  <c r="I28" i="1"/>
  <c r="F28" i="1"/>
  <c r="E28" i="1"/>
  <c r="I25" i="1"/>
  <c r="I24" i="1"/>
  <c r="I23" i="1"/>
  <c r="I22" i="1"/>
  <c r="H21" i="1"/>
  <c r="G21" i="1"/>
  <c r="I21" i="1" s="1"/>
  <c r="F21" i="1"/>
  <c r="E21" i="1"/>
  <c r="I20" i="1"/>
  <c r="I19" i="1"/>
  <c r="H17" i="1"/>
  <c r="G17" i="1"/>
  <c r="F17" i="1"/>
  <c r="E17" i="1"/>
  <c r="I16" i="1"/>
  <c r="I105" i="1" s="1"/>
  <c r="I15" i="1"/>
  <c r="H14" i="1"/>
  <c r="G14" i="1"/>
  <c r="F14" i="1"/>
  <c r="E14" i="1"/>
  <c r="I13" i="1"/>
  <c r="I12" i="1"/>
  <c r="I11" i="1"/>
  <c r="I102" i="1" s="1"/>
  <c r="I10" i="1"/>
  <c r="I90" i="2" l="1"/>
  <c r="E91" i="2" s="1"/>
  <c r="E88" i="2"/>
  <c r="E107" i="2" s="1"/>
  <c r="F103" i="2"/>
  <c r="H103" i="2"/>
  <c r="H88" i="2"/>
  <c r="H107" i="2" s="1"/>
  <c r="I21" i="2"/>
  <c r="E89" i="2"/>
  <c r="E108" i="2" s="1"/>
  <c r="I104" i="2"/>
  <c r="I106" i="2" s="1"/>
  <c r="E109" i="2" s="1"/>
  <c r="F89" i="2"/>
  <c r="F108" i="2" s="1"/>
  <c r="I88" i="2"/>
  <c r="I107" i="2" s="1"/>
  <c r="I89" i="2"/>
  <c r="I108" i="2" s="1"/>
  <c r="I102" i="2"/>
  <c r="I103" i="2" s="1"/>
  <c r="G88" i="2"/>
  <c r="G107" i="2" s="1"/>
  <c r="E103" i="1"/>
  <c r="I17" i="1"/>
  <c r="E106" i="1"/>
  <c r="H103" i="1"/>
  <c r="I14" i="1"/>
  <c r="I71" i="1"/>
  <c r="I76" i="1"/>
  <c r="H106" i="1"/>
  <c r="E89" i="1"/>
  <c r="E108" i="1" s="1"/>
  <c r="F89" i="1"/>
  <c r="F108" i="1" s="1"/>
  <c r="G103" i="1"/>
  <c r="I37" i="1"/>
  <c r="H88" i="1"/>
  <c r="H107" i="1" s="1"/>
  <c r="I101" i="1"/>
  <c r="I103" i="1" s="1"/>
  <c r="I104" i="1"/>
  <c r="I106" i="1" s="1"/>
  <c r="E109" i="1" s="1"/>
  <c r="I90" i="1"/>
  <c r="E91" i="1" s="1"/>
  <c r="F103" i="1"/>
  <c r="F106" i="1"/>
  <c r="E88" i="1"/>
  <c r="E107" i="1" s="1"/>
  <c r="G106" i="1"/>
  <c r="F88" i="1"/>
  <c r="F107" i="1" s="1"/>
  <c r="G88" i="1"/>
  <c r="G107" i="1" s="1"/>
  <c r="I88" i="1" l="1"/>
  <c r="I107" i="1" s="1"/>
  <c r="I89" i="1"/>
  <c r="I108" i="1" s="1"/>
</calcChain>
</file>

<file path=xl/sharedStrings.xml><?xml version="1.0" encoding="utf-8"?>
<sst xmlns="http://schemas.openxmlformats.org/spreadsheetml/2006/main" count="1270" uniqueCount="102">
  <si>
    <t>検査関係業務量報告</t>
    <phoneticPr fontId="3"/>
  </si>
  <si>
    <t/>
  </si>
  <si>
    <t>令和 7年 4月</t>
    <phoneticPr fontId="3"/>
  </si>
  <si>
    <t>全国計</t>
    <phoneticPr fontId="3"/>
  </si>
  <si>
    <t>１．業務量統計</t>
    <rPh sb="2" eb="4">
      <t>ギョウム</t>
    </rPh>
    <rPh sb="4" eb="5">
      <t>リョウ</t>
    </rPh>
    <rPh sb="5" eb="7">
      <t>トウケイ</t>
    </rPh>
    <phoneticPr fontId="3"/>
  </si>
  <si>
    <t>（１／３）</t>
    <phoneticPr fontId="3"/>
  </si>
  <si>
    <t>★　業務量統計（窓口申請）</t>
    <rPh sb="2" eb="5">
      <t>ギョウムリョウ</t>
    </rPh>
    <rPh sb="8" eb="10">
      <t>マドグチ</t>
    </rPh>
    <rPh sb="10" eb="12">
      <t>シンセイ</t>
    </rPh>
    <phoneticPr fontId="3"/>
  </si>
  <si>
    <t>項　　　目</t>
    <phoneticPr fontId="3"/>
  </si>
  <si>
    <t>[本所]</t>
    <rPh sb="1" eb="3">
      <t>ホンジョ</t>
    </rPh>
    <phoneticPr fontId="3"/>
  </si>
  <si>
    <t>[出張計]</t>
    <rPh sb="1" eb="3">
      <t>シュッチョウ</t>
    </rPh>
    <rPh sb="3" eb="4">
      <t>ケイ</t>
    </rPh>
    <phoneticPr fontId="3"/>
  </si>
  <si>
    <t>有料件数</t>
  </si>
  <si>
    <t>無料件数</t>
  </si>
  <si>
    <t>件 数</t>
    <phoneticPr fontId="3"/>
  </si>
  <si>
    <t>新規検査</t>
    <rPh sb="0" eb="2">
      <t>シンキ</t>
    </rPh>
    <rPh sb="2" eb="4">
      <t>ケンサ</t>
    </rPh>
    <phoneticPr fontId="3"/>
  </si>
  <si>
    <t>新車新規</t>
  </si>
  <si>
    <t>型式指定</t>
  </si>
  <si>
    <t>持込</t>
    <phoneticPr fontId="3"/>
  </si>
  <si>
    <t>中古新規</t>
  </si>
  <si>
    <t>指定整備</t>
  </si>
  <si>
    <t>持込</t>
  </si>
  <si>
    <t>計</t>
    <rPh sb="0" eb="1">
      <t>ケイ</t>
    </rPh>
    <phoneticPr fontId="3"/>
  </si>
  <si>
    <t>継続検査</t>
    <phoneticPr fontId="3"/>
  </si>
  <si>
    <t>計</t>
  </si>
  <si>
    <t>臨時検査</t>
    <rPh sb="0" eb="2">
      <t>リンジ</t>
    </rPh>
    <rPh sb="2" eb="4">
      <t>ケンサ</t>
    </rPh>
    <phoneticPr fontId="3"/>
  </si>
  <si>
    <t>－</t>
  </si>
  <si>
    <t>予備検査</t>
  </si>
  <si>
    <t>構造変更</t>
  </si>
  <si>
    <t>［転入］</t>
    <phoneticPr fontId="3"/>
  </si>
  <si>
    <t>[管轄内転入]</t>
    <rPh sb="1" eb="3">
      <t>カンカツ</t>
    </rPh>
    <rPh sb="3" eb="4">
      <t>ナイ</t>
    </rPh>
    <rPh sb="4" eb="6">
      <t>テンニュウ</t>
    </rPh>
    <phoneticPr fontId="3"/>
  </si>
  <si>
    <t>［番号変更］</t>
    <rPh sb="1" eb="3">
      <t>バンゴウ</t>
    </rPh>
    <rPh sb="3" eb="5">
      <t>ヘンコウ</t>
    </rPh>
    <phoneticPr fontId="3"/>
  </si>
  <si>
    <t>予備検書換</t>
    <rPh sb="0" eb="5">
      <t>ヨビケンカキカエ</t>
    </rPh>
    <phoneticPr fontId="3"/>
  </si>
  <si>
    <t>新車</t>
    <rPh sb="0" eb="2">
      <t>シンシャ</t>
    </rPh>
    <phoneticPr fontId="3"/>
  </si>
  <si>
    <t>中古</t>
    <rPh sb="0" eb="2">
      <t>チュウコ</t>
    </rPh>
    <phoneticPr fontId="3"/>
  </si>
  <si>
    <t>記録変更</t>
    <rPh sb="0" eb="2">
      <t>キロク</t>
    </rPh>
    <rPh sb="2" eb="4">
      <t>ヘンコウ</t>
    </rPh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</si>
  <si>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</si>
  <si>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</si>
  <si>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</si>
  <si>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</si>
  <si>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</si>
  <si>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</si>
  <si>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所有者変更記録</t>
    <rPh sb="0" eb="3">
      <t>ショユウシャ</t>
    </rPh>
    <rPh sb="3" eb="5">
      <t>ヘンコウ</t>
    </rPh>
    <rPh sb="5" eb="7">
      <t>キロク</t>
    </rPh>
    <phoneticPr fontId="3"/>
  </si>
  <si>
    <t>検査記録事項証明（現在証明）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ゲンザイ</t>
    </rPh>
    <rPh sb="11" eb="13">
      <t>ショウメイ</t>
    </rPh>
    <phoneticPr fontId="3"/>
  </si>
  <si>
    <t>検査記録事項証明（詳細証明）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ショウサイ</t>
    </rPh>
    <rPh sb="11" eb="13">
      <t>ショウメイ</t>
    </rPh>
    <phoneticPr fontId="3"/>
  </si>
  <si>
    <t xml:space="preserve">検査証
返納届                                                                                                                                                                                                 </t>
    <rPh sb="0" eb="2">
      <t>ケンサ</t>
    </rPh>
    <rPh sb="2" eb="3">
      <t>ショウ</t>
    </rPh>
    <rPh sb="4" eb="6">
      <t>ヘンノウ</t>
    </rPh>
    <rPh sb="6" eb="7">
      <t>トド</t>
    </rPh>
    <phoneticPr fontId="3"/>
  </si>
  <si>
    <t>返納証明書交付</t>
    <rPh sb="0" eb="2">
      <t>ヘンノウ</t>
    </rPh>
    <rPh sb="2" eb="5">
      <t>ショウメイショ</t>
    </rPh>
    <rPh sb="5" eb="7">
      <t>コウフ</t>
    </rPh>
    <phoneticPr fontId="3"/>
  </si>
  <si>
    <t>解体届</t>
    <rPh sb="0" eb="2">
      <t>カイタイ</t>
    </rPh>
    <rPh sb="2" eb="3">
      <t>トド</t>
    </rPh>
    <phoneticPr fontId="3"/>
  </si>
  <si>
    <t>重量税還付</t>
    <rPh sb="0" eb="3">
      <t>ジュウリョウゼイ</t>
    </rPh>
    <rPh sb="3" eb="5">
      <t>カンプ</t>
    </rPh>
    <phoneticPr fontId="3"/>
  </si>
  <si>
    <t>滅失届</t>
    <rPh sb="0" eb="2">
      <t>メッシツ</t>
    </rPh>
    <rPh sb="2" eb="3">
      <t>トド</t>
    </rPh>
    <phoneticPr fontId="3"/>
  </si>
  <si>
    <t>用途廃止届</t>
    <rPh sb="0" eb="2">
      <t>ヨウト</t>
    </rPh>
    <rPh sb="2" eb="4">
      <t>ハイシ</t>
    </rPh>
    <rPh sb="4" eb="5">
      <t>トド</t>
    </rPh>
    <phoneticPr fontId="3"/>
  </si>
  <si>
    <r>
      <t>輸出届</t>
    </r>
    <r>
      <rPr>
        <sz val="10"/>
        <rFont val="ＭＳ ゴシック"/>
        <family val="3"/>
        <charset val="128"/>
      </rPr>
      <t>（輸出予定届出証明書交付）</t>
    </r>
    <rPh sb="0" eb="2">
      <t>ユシュツ</t>
    </rPh>
    <rPh sb="2" eb="3">
      <t>トド</t>
    </rPh>
    <rPh sb="4" eb="6">
      <t>ユシュツ</t>
    </rPh>
    <rPh sb="6" eb="8">
      <t>ヨテイ</t>
    </rPh>
    <rPh sb="8" eb="10">
      <t>トドケデ</t>
    </rPh>
    <rPh sb="10" eb="13">
      <t>ショウメイショ</t>
    </rPh>
    <rPh sb="13" eb="15">
      <t>コウフ</t>
    </rPh>
    <phoneticPr fontId="3"/>
  </si>
  <si>
    <t>一時使用中止</t>
    <rPh sb="0" eb="2">
      <t>イチジ</t>
    </rPh>
    <rPh sb="2" eb="4">
      <t>シヨウ</t>
    </rPh>
    <rPh sb="4" eb="6">
      <t>チュウシ</t>
    </rPh>
    <phoneticPr fontId="3"/>
  </si>
  <si>
    <t>滅失届</t>
  </si>
  <si>
    <t>用途廃止届</t>
  </si>
  <si>
    <t>輸出予定届出証明書返納</t>
    <rPh sb="0" eb="2">
      <t>ユシュツ</t>
    </rPh>
    <rPh sb="2" eb="4">
      <t>ヨテイ</t>
    </rPh>
    <rPh sb="4" eb="5">
      <t>トドケ</t>
    </rPh>
    <rPh sb="5" eb="6">
      <t>デ</t>
    </rPh>
    <rPh sb="6" eb="8">
      <t>ショウメイ</t>
    </rPh>
    <rPh sb="8" eb="9">
      <t>ショ</t>
    </rPh>
    <rPh sb="9" eb="11">
      <t>ヘンノウ</t>
    </rPh>
    <phoneticPr fontId="3"/>
  </si>
  <si>
    <t>再輸入見込届出</t>
    <rPh sb="0" eb="1">
      <t>サイ</t>
    </rPh>
    <rPh sb="1" eb="3">
      <t>ユニュウ</t>
    </rPh>
    <rPh sb="3" eb="5">
      <t>ミコ</t>
    </rPh>
    <rPh sb="5" eb="6">
      <t>トド</t>
    </rPh>
    <rPh sb="6" eb="7">
      <t>デ</t>
    </rPh>
    <phoneticPr fontId="3"/>
  </si>
  <si>
    <t>（２／３）</t>
    <phoneticPr fontId="3"/>
  </si>
  <si>
    <t>[限定
検査証
交付]</t>
    <rPh sb="8" eb="10">
      <t>コウフ</t>
    </rPh>
    <phoneticPr fontId="3"/>
  </si>
  <si>
    <t>[新規検査]</t>
    <rPh sb="1" eb="3">
      <t>シンキ</t>
    </rPh>
    <rPh sb="3" eb="5">
      <t>ケンサ</t>
    </rPh>
    <phoneticPr fontId="3"/>
  </si>
  <si>
    <t>[継続検査]</t>
    <rPh sb="1" eb="3">
      <t>ケイゾク</t>
    </rPh>
    <rPh sb="3" eb="5">
      <t>ケンサ</t>
    </rPh>
    <phoneticPr fontId="3"/>
  </si>
  <si>
    <t>[予備検査]</t>
    <rPh sb="1" eb="3">
      <t>ヨビ</t>
    </rPh>
    <rPh sb="3" eb="5">
      <t>ケンサ</t>
    </rPh>
    <phoneticPr fontId="3"/>
  </si>
  <si>
    <t>[限定
検査証
提示]</t>
    <phoneticPr fontId="3"/>
  </si>
  <si>
    <t>[新規検査]</t>
    <phoneticPr fontId="3"/>
  </si>
  <si>
    <t>指定整備</t>
    <phoneticPr fontId="3"/>
  </si>
  <si>
    <t>[継続検査]</t>
    <phoneticPr fontId="3"/>
  </si>
  <si>
    <t>[予備検査]</t>
    <phoneticPr fontId="3"/>
  </si>
  <si>
    <t>再申請
件数</t>
    <phoneticPr fontId="3"/>
  </si>
  <si>
    <t>新規検査</t>
    <phoneticPr fontId="3"/>
  </si>
  <si>
    <t>予備検査</t>
    <rPh sb="0" eb="2">
      <t>ヨビ</t>
    </rPh>
    <rPh sb="2" eb="4">
      <t>ケンサ</t>
    </rPh>
    <phoneticPr fontId="3"/>
  </si>
  <si>
    <t>構造変更</t>
    <rPh sb="0" eb="2">
      <t>コウゾウ</t>
    </rPh>
    <rPh sb="2" eb="4">
      <t>ヘンコウ</t>
    </rPh>
    <phoneticPr fontId="3"/>
  </si>
  <si>
    <t>再検査(不合格)
件数</t>
    <rPh sb="4" eb="7">
      <t>フゴウカク</t>
    </rPh>
    <phoneticPr fontId="3"/>
  </si>
  <si>
    <t>予備検査</t>
    <phoneticPr fontId="3"/>
  </si>
  <si>
    <t>媒体
申請
件数</t>
    <rPh sb="0" eb="2">
      <t>バイタイ</t>
    </rPh>
    <rPh sb="3" eb="5">
      <t>シンセイ</t>
    </rPh>
    <rPh sb="6" eb="8">
      <t>ケンスウ</t>
    </rPh>
    <phoneticPr fontId="3"/>
  </si>
  <si>
    <t>電子証明書</t>
    <rPh sb="0" eb="2">
      <t>デンシ</t>
    </rPh>
    <rPh sb="2" eb="5">
      <t>ショウメイショ</t>
    </rPh>
    <phoneticPr fontId="3"/>
  </si>
  <si>
    <t>記録変更</t>
    <phoneticPr fontId="3"/>
  </si>
  <si>
    <t>検査証返納</t>
    <rPh sb="0" eb="2">
      <t>ケンサ</t>
    </rPh>
    <rPh sb="2" eb="3">
      <t>ショウ</t>
    </rPh>
    <rPh sb="3" eb="5">
      <t>ヘンノウ</t>
    </rPh>
    <phoneticPr fontId="3"/>
  </si>
  <si>
    <t>車両番号標板交付件数</t>
    <rPh sb="0" eb="2">
      <t>シャリョウ</t>
    </rPh>
    <rPh sb="2" eb="4">
      <t>バンゴウ</t>
    </rPh>
    <rPh sb="4" eb="5">
      <t>ヒョウ</t>
    </rPh>
    <rPh sb="5" eb="6">
      <t>バン</t>
    </rPh>
    <rPh sb="6" eb="8">
      <t>コウフ</t>
    </rPh>
    <rPh sb="8" eb="10">
      <t>ケンスウ</t>
    </rPh>
    <phoneticPr fontId="3"/>
  </si>
  <si>
    <t>検　査　合　計</t>
    <phoneticPr fontId="3"/>
  </si>
  <si>
    <t>申　請　合　計</t>
    <rPh sb="0" eb="1">
      <t>サル</t>
    </rPh>
    <rPh sb="2" eb="3">
      <t>ショウ</t>
    </rPh>
    <phoneticPr fontId="3"/>
  </si>
  <si>
    <t>持　込　合　計</t>
    <rPh sb="0" eb="1">
      <t>モチ</t>
    </rPh>
    <rPh sb="2" eb="3">
      <t>コミ</t>
    </rPh>
    <rPh sb="4" eb="5">
      <t>ゴウ</t>
    </rPh>
    <rPh sb="6" eb="7">
      <t>ケイ</t>
    </rPh>
    <phoneticPr fontId="3"/>
  </si>
  <si>
    <t>再検査率</t>
    <rPh sb="0" eb="3">
      <t>サイケンサ</t>
    </rPh>
    <rPh sb="3" eb="4">
      <t>リツ</t>
    </rPh>
    <phoneticPr fontId="3"/>
  </si>
  <si>
    <t>★　業務量統計（軽自動車OSS申請）</t>
    <rPh sb="2" eb="5">
      <t>ギョウムリョウ</t>
    </rPh>
    <rPh sb="8" eb="12">
      <t>ケイジドウシャ</t>
    </rPh>
    <rPh sb="15" eb="17">
      <t>シンセイ</t>
    </rPh>
    <phoneticPr fontId="3"/>
  </si>
  <si>
    <t>新車新規</t>
    <phoneticPr fontId="3"/>
  </si>
  <si>
    <t>記録等事務代行</t>
    <rPh sb="0" eb="2">
      <t>キロク</t>
    </rPh>
    <rPh sb="2" eb="3">
      <t>トウ</t>
    </rPh>
    <rPh sb="3" eb="7">
      <t>ジムダイコウ</t>
    </rPh>
    <phoneticPr fontId="14"/>
  </si>
  <si>
    <t>★　業務量統計（窓口申請＋軽自動車OSS申請）</t>
    <rPh sb="2" eb="5">
      <t>ギョウムリョウ</t>
    </rPh>
    <rPh sb="8" eb="10">
      <t>マドグチ</t>
    </rPh>
    <rPh sb="10" eb="12">
      <t>シンセイ</t>
    </rPh>
    <rPh sb="13" eb="14">
      <t>ケイ</t>
    </rPh>
    <rPh sb="14" eb="17">
      <t>ジドウシャ</t>
    </rPh>
    <rPh sb="20" eb="22">
      <t>シンセイ</t>
    </rPh>
    <phoneticPr fontId="3"/>
  </si>
  <si>
    <t>指定整備率</t>
    <rPh sb="0" eb="2">
      <t>シテイ</t>
    </rPh>
    <rPh sb="2" eb="4">
      <t>セイビ</t>
    </rPh>
    <rPh sb="4" eb="5">
      <t>リツ</t>
    </rPh>
    <phoneticPr fontId="3"/>
  </si>
  <si>
    <t>（３／３）</t>
    <phoneticPr fontId="3"/>
  </si>
  <si>
    <t>★　業務量統計（詳細）</t>
    <rPh sb="2" eb="5">
      <t>ギョウムリョウ</t>
    </rPh>
    <phoneticPr fontId="3"/>
  </si>
  <si>
    <t>申出記変</t>
    <rPh sb="0" eb="2">
      <t>モウシデ</t>
    </rPh>
    <rPh sb="2" eb="3">
      <t>キ</t>
    </rPh>
    <rPh sb="3" eb="4">
      <t>ヘン</t>
    </rPh>
    <phoneticPr fontId="3"/>
  </si>
  <si>
    <t>通常申請</t>
    <rPh sb="0" eb="2">
      <t>ツウジョウ</t>
    </rPh>
    <rPh sb="2" eb="4">
      <t>シンセイ</t>
    </rPh>
    <phoneticPr fontId="3"/>
  </si>
  <si>
    <t>２．重量税統計（窓口申請＋軽自動車OSS申請）</t>
    <phoneticPr fontId="3"/>
  </si>
  <si>
    <t>自家用</t>
    <rPh sb="0" eb="3">
      <t>ジカヨウ</t>
    </rPh>
    <phoneticPr fontId="3"/>
  </si>
  <si>
    <t>事業用</t>
    <rPh sb="0" eb="3">
      <t>ジギョウヨウ</t>
    </rPh>
    <phoneticPr fontId="3"/>
  </si>
  <si>
    <t>駐留軍</t>
    <rPh sb="0" eb="3">
      <t>チュウリュウグン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</si>
  <si>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</si>
  <si>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</si>
  <si>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件数</t>
    <rPh sb="0" eb="2">
      <t>ケンスウ</t>
    </rPh>
    <phoneticPr fontId="3"/>
  </si>
  <si>
    <t>非課税</t>
    <rPh sb="0" eb="3">
      <t>ヒカゼイ</t>
    </rPh>
    <phoneticPr fontId="3"/>
  </si>
  <si>
    <t>重量税</t>
    <rPh sb="0" eb="3">
      <t>ジュウリョウゼイ</t>
    </rPh>
    <phoneticPr fontId="3"/>
  </si>
  <si>
    <t>令和 7年 5月</t>
    <phoneticPr fontId="3"/>
  </si>
  <si>
    <t>令和 7年 6月</t>
    <phoneticPr fontId="3"/>
  </si>
  <si>
    <t>令和 7年 7月</t>
    <phoneticPr fontId="3"/>
  </si>
  <si>
    <t>令和 7年 8月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</si>
</sst>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%"/>
    <numFmt numFmtId="178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Ｐゴシック"/>
      <family val="2"/>
      <charset val="128"/>
    </font>
    <font>
      <sz val="13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251">
    <xf numFmtId="0" fontId="0" fillId="0" borderId="0" xfId="0"/>
    <xf numFmtId="176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28" xfId="0" applyNumberFormat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justify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justify" vertical="center"/>
    </xf>
    <xf numFmtId="0" fontId="4" fillId="0" borderId="3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3" fontId="4" fillId="0" borderId="27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39" xfId="0" applyNumberFormat="1" applyFont="1" applyBorder="1" applyAlignment="1">
      <alignment horizontal="right" vertical="center" shrinkToFit="1"/>
    </xf>
    <xf numFmtId="3" fontId="4" fillId="0" borderId="41" xfId="0" applyNumberFormat="1" applyFont="1" applyBorder="1" applyAlignment="1">
      <alignment horizontal="right" vertical="center" shrinkToFit="1"/>
    </xf>
    <xf numFmtId="3" fontId="4" fillId="0" borderId="42" xfId="0" applyNumberFormat="1" applyFont="1" applyBorder="1" applyAlignment="1">
      <alignment horizontal="center" vertical="center" shrinkToFit="1"/>
    </xf>
    <xf numFmtId="3" fontId="4" fillId="0" borderId="41" xfId="0" applyNumberFormat="1" applyFont="1" applyBorder="1" applyAlignment="1">
      <alignment horizontal="center" vertical="center" shrinkToFit="1"/>
    </xf>
    <xf numFmtId="3" fontId="4" fillId="0" borderId="43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0" fontId="4" fillId="0" borderId="15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3" fontId="4" fillId="0" borderId="35" xfId="0" applyNumberFormat="1" applyFont="1" applyBorder="1" applyAlignment="1">
      <alignment horizontal="right" vertical="center" shrinkToFit="1"/>
    </xf>
    <xf numFmtId="0" fontId="12" fillId="0" borderId="1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16" xfId="0" applyNumberFormat="1" applyFont="1" applyBorder="1" applyAlignment="1">
      <alignment vertical="center" shrinkToFit="1"/>
    </xf>
    <xf numFmtId="3" fontId="4" fillId="0" borderId="45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45" xfId="0" applyNumberFormat="1" applyFont="1" applyBorder="1" applyAlignment="1">
      <alignment horizontal="center" vertical="center" shrinkToFit="1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8" fillId="0" borderId="0" xfId="2" applyFont="1">
      <alignment vertical="center"/>
    </xf>
    <xf numFmtId="178" fontId="9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45" xfId="2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3" fontId="4" fillId="0" borderId="47" xfId="0" applyNumberFormat="1" applyFont="1" applyBorder="1" applyAlignment="1">
      <alignment horizontal="right" vertical="center" shrinkToFit="1"/>
    </xf>
    <xf numFmtId="3" fontId="4" fillId="0" borderId="50" xfId="0" applyNumberFormat="1" applyFont="1" applyBorder="1" applyAlignment="1">
      <alignment horizontal="right" vertical="center" shrinkToFit="1"/>
    </xf>
    <xf numFmtId="3" fontId="4" fillId="0" borderId="51" xfId="0" applyNumberFormat="1" applyFont="1" applyBorder="1" applyAlignment="1">
      <alignment horizontal="right" vertical="center" shrinkToFit="1"/>
    </xf>
    <xf numFmtId="3" fontId="4" fillId="0" borderId="51" xfId="0" applyNumberFormat="1" applyFont="1" applyBorder="1" applyAlignment="1">
      <alignment horizontal="center" vertical="center" shrinkToFit="1"/>
    </xf>
    <xf numFmtId="3" fontId="4" fillId="0" borderId="52" xfId="0" applyNumberFormat="1" applyFont="1" applyBorder="1" applyAlignment="1">
      <alignment horizontal="right" vertical="center" shrinkToFit="1"/>
    </xf>
    <xf numFmtId="0" fontId="4" fillId="0" borderId="55" xfId="0" applyFont="1" applyBorder="1" applyAlignment="1">
      <alignment vertical="center"/>
    </xf>
    <xf numFmtId="0" fontId="4" fillId="0" borderId="43" xfId="0" applyFont="1" applyBorder="1" applyAlignment="1">
      <alignment vertical="center" shrinkToFit="1"/>
    </xf>
    <xf numFmtId="3" fontId="4" fillId="0" borderId="54" xfId="0" applyNumberFormat="1" applyFont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0" fontId="4" fillId="0" borderId="52" xfId="0" applyFont="1" applyBorder="1" applyAlignment="1">
      <alignment horizontal="justify" vertical="center"/>
    </xf>
    <xf numFmtId="3" fontId="4" fillId="0" borderId="59" xfId="0" applyNumberFormat="1" applyFont="1" applyBorder="1" applyAlignment="1">
      <alignment horizontal="right" vertical="center" shrinkToFit="1"/>
    </xf>
    <xf numFmtId="3" fontId="4" fillId="0" borderId="42" xfId="0" applyNumberFormat="1" applyFont="1" applyBorder="1" applyAlignment="1">
      <alignment horizontal="right" vertical="center" shrinkToFit="1"/>
    </xf>
    <xf numFmtId="0" fontId="4" fillId="0" borderId="61" xfId="0" applyFont="1" applyBorder="1" applyAlignment="1">
      <alignment horizontal="justify" vertical="center"/>
    </xf>
    <xf numFmtId="3" fontId="4" fillId="0" borderId="32" xfId="0" applyNumberFormat="1" applyFont="1" applyBorder="1" applyAlignment="1">
      <alignment horizontal="right" vertical="center" shrinkToFit="1"/>
    </xf>
    <xf numFmtId="3" fontId="4" fillId="0" borderId="14" xfId="0" applyNumberFormat="1" applyFont="1" applyBorder="1" applyAlignment="1">
      <alignment horizontal="right" vertical="center" shrinkToFit="1"/>
    </xf>
    <xf numFmtId="3" fontId="4" fillId="0" borderId="61" xfId="0" applyNumberFormat="1" applyFont="1" applyBorder="1" applyAlignment="1">
      <alignment horizontal="right" vertical="center" shrinkToFit="1"/>
    </xf>
    <xf numFmtId="0" fontId="4" fillId="0" borderId="43" xfId="0" applyFont="1" applyBorder="1" applyAlignment="1">
      <alignment horizontal="justify" vertical="center"/>
    </xf>
    <xf numFmtId="3" fontId="4" fillId="0" borderId="63" xfId="0" applyNumberFormat="1" applyFont="1" applyBorder="1" applyAlignment="1">
      <alignment horizontal="right" vertical="center" shrinkToFit="1"/>
    </xf>
    <xf numFmtId="177" fontId="4" fillId="0" borderId="6" xfId="1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justify" vertical="center"/>
    </xf>
    <xf numFmtId="178" fontId="15" fillId="0" borderId="0" xfId="0" applyNumberFormat="1" applyFont="1" applyAlignment="1">
      <alignment horizontal="right" vertical="center" shrinkToFit="1"/>
    </xf>
    <xf numFmtId="0" fontId="8" fillId="0" borderId="62" xfId="0" applyFont="1" applyBorder="1" applyAlignment="1">
      <alignment vertical="center"/>
    </xf>
    <xf numFmtId="0" fontId="11" fillId="0" borderId="0" xfId="0" applyFont="1"/>
    <xf numFmtId="0" fontId="9" fillId="0" borderId="7" xfId="0" applyFont="1" applyBorder="1" applyAlignment="1">
      <alignment horizontal="justify" vertical="center"/>
    </xf>
    <xf numFmtId="0" fontId="13" fillId="0" borderId="60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13" fillId="0" borderId="69" xfId="0" applyFont="1" applyBorder="1" applyAlignment="1">
      <alignment horizontal="justify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3" fontId="4" fillId="0" borderId="64" xfId="0" applyNumberFormat="1" applyFont="1" applyBorder="1" applyAlignment="1">
      <alignment horizontal="right" vertical="center" shrinkToFit="1"/>
    </xf>
    <xf numFmtId="3" fontId="4" fillId="0" borderId="60" xfId="0" applyNumberFormat="1" applyFont="1" applyBorder="1" applyAlignment="1">
      <alignment horizontal="right" vertical="center" shrinkToFit="1"/>
    </xf>
    <xf numFmtId="3" fontId="4" fillId="0" borderId="68" xfId="0" applyNumberFormat="1" applyFont="1" applyBorder="1" applyAlignment="1">
      <alignment horizontal="right" vertical="center" shrinkToFit="1"/>
    </xf>
    <xf numFmtId="3" fontId="4" fillId="0" borderId="67" xfId="0" applyNumberFormat="1" applyFont="1" applyBorder="1" applyAlignment="1">
      <alignment horizontal="right" vertical="center" shrinkToFit="1"/>
    </xf>
    <xf numFmtId="3" fontId="4" fillId="0" borderId="70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3" fontId="4" fillId="0" borderId="62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0" xfId="0" applyNumberFormat="1" applyFont="1" applyAlignment="1">
      <alignment horizontal="right" vertical="center" shrinkToFit="1"/>
    </xf>
    <xf numFmtId="3" fontId="4" fillId="0" borderId="21" xfId="0" applyNumberFormat="1" applyFont="1" applyBorder="1" applyAlignment="1">
      <alignment horizontal="right" vertical="center" shrinkToFit="1"/>
    </xf>
    <xf numFmtId="3" fontId="4" fillId="0" borderId="71" xfId="0" applyNumberFormat="1" applyFont="1" applyBorder="1" applyAlignment="1">
      <alignment horizontal="right" vertical="center" shrinkToFit="1"/>
    </xf>
    <xf numFmtId="3" fontId="4" fillId="0" borderId="13" xfId="0" applyNumberFormat="1" applyFont="1" applyBorder="1" applyAlignment="1">
      <alignment horizontal="right" vertical="center" shrinkToFit="1"/>
    </xf>
    <xf numFmtId="3" fontId="4" fillId="0" borderId="19" xfId="0" applyNumberFormat="1" applyFont="1" applyBorder="1" applyAlignment="1">
      <alignment horizontal="right" vertical="center" shrinkToFit="1"/>
    </xf>
    <xf numFmtId="3" fontId="4" fillId="0" borderId="46" xfId="0" applyNumberFormat="1" applyFont="1" applyBorder="1" applyAlignment="1">
      <alignment horizontal="right" vertical="center" shrinkToFit="1"/>
    </xf>
    <xf numFmtId="0" fontId="4" fillId="0" borderId="23" xfId="0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4" fillId="0" borderId="29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center"/>
    </xf>
    <xf numFmtId="49" fontId="11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3" xfId="0" quotePrefix="1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4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justify" vertical="center"/>
    </xf>
    <xf numFmtId="0" fontId="4" fillId="0" borderId="17" xfId="0" quotePrefix="1" applyFont="1" applyBorder="1" applyAlignment="1">
      <alignment horizontal="justify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1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4" fillId="0" borderId="64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51" xfId="0" applyFont="1" applyBorder="1" applyAlignment="1">
      <alignment horizontal="justify" vertical="center"/>
    </xf>
    <xf numFmtId="0" fontId="4" fillId="0" borderId="52" xfId="0" applyFont="1" applyBorder="1" applyAlignment="1">
      <alignment horizontal="justify" vertical="center"/>
    </xf>
    <xf numFmtId="0" fontId="4" fillId="0" borderId="65" xfId="0" applyFont="1" applyBorder="1" applyAlignment="1">
      <alignment horizontal="justify" vertical="center"/>
    </xf>
    <xf numFmtId="0" fontId="4" fillId="0" borderId="56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53" xfId="0" applyFont="1" applyBorder="1" applyAlignment="1">
      <alignment horizontal="justify" vertical="center"/>
    </xf>
    <xf numFmtId="0" fontId="4" fillId="0" borderId="62" xfId="0" applyFont="1" applyBorder="1" applyAlignment="1">
      <alignment horizontal="justify" vertical="center"/>
    </xf>
    <xf numFmtId="0" fontId="4" fillId="0" borderId="54" xfId="0" applyFont="1" applyBorder="1" applyAlignment="1">
      <alignment horizontal="justify" vertical="center"/>
    </xf>
    <xf numFmtId="0" fontId="5" fillId="0" borderId="38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178" fontId="5" fillId="0" borderId="68" xfId="0" applyNumberFormat="1" applyFont="1" applyBorder="1" applyAlignment="1">
      <alignment horizontal="center" vertical="center"/>
    </xf>
    <xf numFmtId="178" fontId="5" fillId="0" borderId="58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49" xfId="0" applyNumberFormat="1" applyFont="1" applyBorder="1" applyAlignment="1">
      <alignment horizontal="center" vertical="center"/>
    </xf>
    <xf numFmtId="178" fontId="11" fillId="0" borderId="53" xfId="0" applyNumberFormat="1" applyFont="1" applyBorder="1" applyAlignment="1">
      <alignment horizontal="center" vertical="center"/>
    </xf>
    <xf numFmtId="178" fontId="11" fillId="0" borderId="69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justify" vertical="center"/>
    </xf>
    <xf numFmtId="0" fontId="5" fillId="0" borderId="67" xfId="0" applyFont="1" applyBorder="1" applyAlignment="1">
      <alignment horizontal="justify" vertical="center"/>
    </xf>
    <xf numFmtId="3" fontId="4" fillId="0" borderId="66" xfId="0" applyNumberFormat="1" applyFont="1" applyBorder="1" applyAlignment="1">
      <alignment horizontal="right" vertical="center" shrinkToFit="1"/>
    </xf>
    <xf numFmtId="3" fontId="4" fillId="0" borderId="67" xfId="0" applyNumberFormat="1" applyFont="1" applyBorder="1" applyAlignment="1">
      <alignment horizontal="right" vertical="center" shrinkToFit="1"/>
    </xf>
  </cellXfs>
  <cellStyles count="3">
    <cellStyle name="パーセント" xfId="1" builtinId="5"/>
    <cellStyle name="標準" xfId="0" builtinId="0"/>
    <cellStyle name="標準_Book1" xfId="2" xr:uid="{417872FD-349C-4267-B353-958AFF890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01_&#37096;&#20869;&#20849;&#26377;\01_&#37096;&#20869;&#20849;&#26377;\03_HP&#26356;&#26032;&#29992;&#12487;&#12540;&#12479;&#26684;&#32013;\00_&#32113;&#35336;&#24773;&#22577;&#12487;&#12540;&#12479;&#26684;&#32013;\17_R7&#24180;&#24230;\5_8&#26376;\01_&#26989;&#21209;&#37327;\gyoumuryouR0708.xlsx" TargetMode="External"/><Relationship Id="rId1" Type="http://schemas.openxmlformats.org/officeDocument/2006/relationships/externalLinkPath" Target="gyoumuryouR07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インプット条件（継続検査）"/>
      <sheetName val="コード編集"/>
      <sheetName val="入力データ編集sheet"/>
      <sheetName val="案件リスト"/>
      <sheetName val="パラメータ"/>
      <sheetName val="観点マスタ"/>
      <sheetName val="リスト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備考"/>
      <sheetName val="Sheet3"/>
      <sheetName val="プルダウン項目対照表"/>
      <sheetName val="Reference"/>
      <sheetName val="分類項目"/>
      <sheetName val="リスト情報"/>
      <sheetName val="リストボックス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  <sheetName val="参照用ＥＲ図（共通だけ合体）.xls"/>
      <sheetName val="%E5%8F%82%E7%85%A7%E7%94%A8%EF%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業務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9CFA-3DA1-4EC9-B6AF-A1F80EF16E1A}">
  <dimension ref="A1:I171"/>
  <sheetViews>
    <sheetView zoomScale="70" zoomScaleNormal="70" zoomScaleSheetLayoutView="100" workbookViewId="0">
      <selection activeCell="I125" sqref="I125"/>
    </sheetView>
  </sheetViews>
  <sheetFormatPr defaultColWidth="9" defaultRowHeight="13.2" x14ac:dyDescent="0.2"/>
  <cols>
    <col min="1" max="1" width="3.88671875" style="2" customWidth="1"/>
    <col min="2" max="2" width="6.44140625" style="2" customWidth="1"/>
    <col min="3" max="3" width="14.109375" style="2" customWidth="1"/>
    <col min="4" max="4" width="17.33203125" style="2" customWidth="1"/>
    <col min="5" max="9" width="13.88671875" style="2" customWidth="1"/>
    <col min="10" max="16384" width="9" style="2"/>
  </cols>
  <sheetData>
    <row r="1" spans="1:9" ht="28.2" x14ac:dyDescent="0.35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spans="1:9" ht="10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5">
      <c r="A3" s="4"/>
      <c r="B3" s="5"/>
      <c r="C3" s="5"/>
      <c r="F3" s="6"/>
      <c r="G3" s="6"/>
      <c r="H3" s="7"/>
      <c r="I3" s="143" t="s">
        <v>1</v>
      </c>
    </row>
    <row r="4" spans="1:9" ht="19.5" customHeight="1" x14ac:dyDescent="0.2">
      <c r="A4" s="144" t="s">
        <v>2</v>
      </c>
      <c r="B4" s="144"/>
      <c r="C4" s="144"/>
      <c r="D4" s="144"/>
      <c r="E4" s="144"/>
      <c r="F4" s="144"/>
      <c r="G4" s="144"/>
      <c r="H4" s="144"/>
      <c r="I4" s="143"/>
    </row>
    <row r="5" spans="1:9" ht="20.25" customHeight="1" x14ac:dyDescent="0.2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">
      <c r="A7" s="5" t="s">
        <v>4</v>
      </c>
      <c r="I7" s="13" t="s">
        <v>5</v>
      </c>
    </row>
    <row r="8" spans="1:9" ht="18" customHeight="1" thickBot="1" x14ac:dyDescent="0.25">
      <c r="A8" s="5" t="s">
        <v>6</v>
      </c>
    </row>
    <row r="9" spans="1:9" ht="23.1" customHeight="1" thickBot="1" x14ac:dyDescent="0.25">
      <c r="A9" s="145" t="s">
        <v>7</v>
      </c>
      <c r="B9" s="146"/>
      <c r="C9" s="146"/>
      <c r="D9" s="147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" customHeight="1" x14ac:dyDescent="0.2">
      <c r="A10" s="148" t="s">
        <v>13</v>
      </c>
      <c r="B10" s="149"/>
      <c r="C10" s="154" t="s">
        <v>14</v>
      </c>
      <c r="D10" s="18" t="s">
        <v>15</v>
      </c>
      <c r="E10" s="19">
        <v>80526</v>
      </c>
      <c r="F10" s="20">
        <v>0</v>
      </c>
      <c r="G10" s="20">
        <v>80521</v>
      </c>
      <c r="H10" s="20">
        <v>5</v>
      </c>
      <c r="I10" s="21">
        <f t="shared" ref="I10:I17" si="0">SUM(G10:H10)</f>
        <v>80526</v>
      </c>
    </row>
    <row r="11" spans="1:9" ht="23.1" customHeight="1" x14ac:dyDescent="0.2">
      <c r="A11" s="150"/>
      <c r="B11" s="151"/>
      <c r="C11" s="155"/>
      <c r="D11" s="24" t="s">
        <v>16</v>
      </c>
      <c r="E11" s="25">
        <v>834</v>
      </c>
      <c r="F11" s="26">
        <v>0</v>
      </c>
      <c r="G11" s="26">
        <v>833</v>
      </c>
      <c r="H11" s="26">
        <v>1</v>
      </c>
      <c r="I11" s="27">
        <f t="shared" si="0"/>
        <v>834</v>
      </c>
    </row>
    <row r="12" spans="1:9" ht="23.1" customHeight="1" x14ac:dyDescent="0.2">
      <c r="A12" s="150"/>
      <c r="B12" s="151"/>
      <c r="C12" s="156" t="s">
        <v>17</v>
      </c>
      <c r="D12" s="24" t="s">
        <v>18</v>
      </c>
      <c r="E12" s="25">
        <v>34372</v>
      </c>
      <c r="F12" s="26">
        <v>0</v>
      </c>
      <c r="G12" s="26">
        <v>34372</v>
      </c>
      <c r="H12" s="26">
        <v>0</v>
      </c>
      <c r="I12" s="27">
        <f t="shared" si="0"/>
        <v>34372</v>
      </c>
    </row>
    <row r="13" spans="1:9" ht="23.1" customHeight="1" x14ac:dyDescent="0.2">
      <c r="A13" s="150"/>
      <c r="B13" s="151"/>
      <c r="C13" s="155"/>
      <c r="D13" s="24" t="s">
        <v>19</v>
      </c>
      <c r="E13" s="25">
        <v>42728</v>
      </c>
      <c r="F13" s="26">
        <v>0</v>
      </c>
      <c r="G13" s="26">
        <v>42728</v>
      </c>
      <c r="H13" s="26">
        <v>0</v>
      </c>
      <c r="I13" s="27">
        <f t="shared" si="0"/>
        <v>42728</v>
      </c>
    </row>
    <row r="14" spans="1:9" ht="23.1" customHeight="1" x14ac:dyDescent="0.2">
      <c r="A14" s="152"/>
      <c r="B14" s="153"/>
      <c r="C14" s="157" t="s">
        <v>20</v>
      </c>
      <c r="D14" s="158"/>
      <c r="E14" s="30">
        <f>SUM(E10:E13)</f>
        <v>158460</v>
      </c>
      <c r="F14" s="26">
        <f>SUM(F10:F13)</f>
        <v>0</v>
      </c>
      <c r="G14" s="26">
        <f>SUM(G10:G13)</f>
        <v>158454</v>
      </c>
      <c r="H14" s="26">
        <f>SUM(H10:H13)</f>
        <v>6</v>
      </c>
      <c r="I14" s="27">
        <f t="shared" si="0"/>
        <v>158460</v>
      </c>
    </row>
    <row r="15" spans="1:9" ht="23.1" customHeight="1" x14ac:dyDescent="0.2">
      <c r="A15" s="127" t="s">
        <v>21</v>
      </c>
      <c r="B15" s="128"/>
      <c r="C15" s="129"/>
      <c r="D15" s="24" t="s">
        <v>18</v>
      </c>
      <c r="E15" s="31">
        <v>264589</v>
      </c>
      <c r="F15" s="26">
        <v>4993</v>
      </c>
      <c r="G15" s="26">
        <v>269566</v>
      </c>
      <c r="H15" s="26">
        <v>16</v>
      </c>
      <c r="I15" s="27">
        <f t="shared" si="0"/>
        <v>269582</v>
      </c>
    </row>
    <row r="16" spans="1:9" ht="23.1" customHeight="1" x14ac:dyDescent="0.2">
      <c r="A16" s="130"/>
      <c r="B16" s="131"/>
      <c r="C16" s="132"/>
      <c r="D16" s="24" t="s">
        <v>19</v>
      </c>
      <c r="E16" s="31">
        <v>335199</v>
      </c>
      <c r="F16" s="26">
        <v>12555</v>
      </c>
      <c r="G16" s="26">
        <v>347748</v>
      </c>
      <c r="H16" s="26">
        <v>6</v>
      </c>
      <c r="I16" s="27">
        <f t="shared" si="0"/>
        <v>347754</v>
      </c>
    </row>
    <row r="17" spans="1:9" ht="23.1" customHeight="1" x14ac:dyDescent="0.2">
      <c r="A17" s="133"/>
      <c r="B17" s="134"/>
      <c r="C17" s="135"/>
      <c r="D17" s="24" t="s">
        <v>22</v>
      </c>
      <c r="E17" s="34">
        <f>SUM(E15:E16)</f>
        <v>599788</v>
      </c>
      <c r="F17" s="26">
        <f>SUM(F15:F16)</f>
        <v>17548</v>
      </c>
      <c r="G17" s="26">
        <f>SUM(G15:G16)</f>
        <v>617314</v>
      </c>
      <c r="H17" s="25">
        <f>SUM(H15:H16)</f>
        <v>22</v>
      </c>
      <c r="I17" s="27">
        <f t="shared" si="0"/>
        <v>617336</v>
      </c>
    </row>
    <row r="18" spans="1:9" ht="23.1" customHeight="1" x14ac:dyDescent="0.2">
      <c r="A18" s="136" t="s">
        <v>23</v>
      </c>
      <c r="B18" s="137"/>
      <c r="C18" s="137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" customHeight="1" x14ac:dyDescent="0.2">
      <c r="A19" s="127" t="s">
        <v>25</v>
      </c>
      <c r="B19" s="128"/>
      <c r="C19" s="129"/>
      <c r="D19" s="24" t="s">
        <v>18</v>
      </c>
      <c r="E19" s="31">
        <v>913</v>
      </c>
      <c r="F19" s="26">
        <v>16</v>
      </c>
      <c r="G19" s="26">
        <v>929</v>
      </c>
      <c r="H19" s="26">
        <v>0</v>
      </c>
      <c r="I19" s="27">
        <f t="shared" ref="I19:I25" si="1">SUM(G19:H19)</f>
        <v>929</v>
      </c>
    </row>
    <row r="20" spans="1:9" ht="23.1" customHeight="1" x14ac:dyDescent="0.2">
      <c r="A20" s="130"/>
      <c r="B20" s="131"/>
      <c r="C20" s="132"/>
      <c r="D20" s="24" t="s">
        <v>19</v>
      </c>
      <c r="E20" s="31">
        <v>14427</v>
      </c>
      <c r="F20" s="26">
        <v>189</v>
      </c>
      <c r="G20" s="26">
        <v>14616</v>
      </c>
      <c r="H20" s="26">
        <v>0</v>
      </c>
      <c r="I20" s="27">
        <f t="shared" si="1"/>
        <v>14616</v>
      </c>
    </row>
    <row r="21" spans="1:9" ht="23.1" customHeight="1" x14ac:dyDescent="0.2">
      <c r="A21" s="133"/>
      <c r="B21" s="134"/>
      <c r="C21" s="135"/>
      <c r="D21" s="24" t="s">
        <v>22</v>
      </c>
      <c r="E21" s="34">
        <f>SUM(E19:E20)</f>
        <v>15340</v>
      </c>
      <c r="F21" s="26">
        <f>SUM(F19:F20)</f>
        <v>205</v>
      </c>
      <c r="G21" s="26">
        <f>SUM(G19:G20)</f>
        <v>15545</v>
      </c>
      <c r="H21" s="25">
        <f>SUM(H19:H20)</f>
        <v>0</v>
      </c>
      <c r="I21" s="27">
        <f t="shared" si="1"/>
        <v>15545</v>
      </c>
    </row>
    <row r="22" spans="1:9" ht="23.1" customHeight="1" x14ac:dyDescent="0.2">
      <c r="A22" s="130" t="s">
        <v>26</v>
      </c>
      <c r="B22" s="131"/>
      <c r="C22" s="131"/>
      <c r="D22" s="138"/>
      <c r="E22" s="25">
        <v>1000</v>
      </c>
      <c r="F22" s="26">
        <v>0</v>
      </c>
      <c r="G22" s="26">
        <v>1000</v>
      </c>
      <c r="H22" s="26">
        <v>0</v>
      </c>
      <c r="I22" s="27">
        <f t="shared" si="1"/>
        <v>1000</v>
      </c>
    </row>
    <row r="23" spans="1:9" ht="23.1" customHeight="1" x14ac:dyDescent="0.2">
      <c r="A23" s="22"/>
      <c r="B23" s="23"/>
      <c r="C23" s="139" t="s">
        <v>27</v>
      </c>
      <c r="D23" s="140"/>
      <c r="E23" s="25">
        <v>21</v>
      </c>
      <c r="F23" s="26">
        <v>0</v>
      </c>
      <c r="G23" s="26">
        <v>21</v>
      </c>
      <c r="H23" s="26">
        <v>0</v>
      </c>
      <c r="I23" s="27">
        <f t="shared" si="1"/>
        <v>21</v>
      </c>
    </row>
    <row r="24" spans="1:9" ht="23.1" customHeight="1" x14ac:dyDescent="0.2">
      <c r="A24" s="22"/>
      <c r="B24" s="23"/>
      <c r="C24" s="38"/>
      <c r="D24" s="24" t="s">
        <v>28</v>
      </c>
      <c r="E24" s="25">
        <v>1</v>
      </c>
      <c r="F24" s="26">
        <v>0</v>
      </c>
      <c r="G24" s="26">
        <v>1</v>
      </c>
      <c r="H24" s="26">
        <v>0</v>
      </c>
      <c r="I24" s="27">
        <f t="shared" si="1"/>
        <v>1</v>
      </c>
    </row>
    <row r="25" spans="1:9" ht="23.1" customHeight="1" x14ac:dyDescent="0.2">
      <c r="A25" s="28"/>
      <c r="B25" s="29"/>
      <c r="C25" s="141" t="s">
        <v>29</v>
      </c>
      <c r="D25" s="140"/>
      <c r="E25" s="25">
        <v>236</v>
      </c>
      <c r="F25" s="26">
        <v>0</v>
      </c>
      <c r="G25" s="26">
        <v>236</v>
      </c>
      <c r="H25" s="26">
        <v>0</v>
      </c>
      <c r="I25" s="27">
        <f t="shared" si="1"/>
        <v>236</v>
      </c>
    </row>
    <row r="26" spans="1:9" ht="23.1" customHeight="1" x14ac:dyDescent="0.2">
      <c r="A26" s="164" t="s">
        <v>30</v>
      </c>
      <c r="B26" s="128"/>
      <c r="C26" s="129"/>
      <c r="D26" s="24" t="s">
        <v>31</v>
      </c>
      <c r="E26" s="25">
        <v>2134</v>
      </c>
      <c r="F26" s="26">
        <v>0</v>
      </c>
      <c r="G26" s="36" t="s">
        <v>24</v>
      </c>
      <c r="H26" s="36" t="s">
        <v>24</v>
      </c>
      <c r="I26" s="27">
        <v>2134</v>
      </c>
    </row>
    <row r="27" spans="1:9" ht="23.1" customHeight="1" x14ac:dyDescent="0.2">
      <c r="A27" s="130"/>
      <c r="B27" s="131"/>
      <c r="C27" s="132"/>
      <c r="D27" s="24" t="s">
        <v>32</v>
      </c>
      <c r="E27" s="25">
        <v>14959</v>
      </c>
      <c r="F27" s="26">
        <v>0</v>
      </c>
      <c r="G27" s="36" t="s">
        <v>24</v>
      </c>
      <c r="H27" s="36" t="s">
        <v>24</v>
      </c>
      <c r="I27" s="27">
        <v>14959</v>
      </c>
    </row>
    <row r="28" spans="1:9" ht="23.1" customHeight="1" x14ac:dyDescent="0.2">
      <c r="A28" s="133"/>
      <c r="B28" s="134"/>
      <c r="C28" s="135"/>
      <c r="D28" s="24" t="s">
        <v>20</v>
      </c>
      <c r="E28" s="25">
        <f>SUM(E26:E27)</f>
        <v>17093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17093</v>
      </c>
    </row>
    <row r="29" spans="1:9" ht="23.1" customHeight="1" x14ac:dyDescent="0.2">
      <c r="A29" s="165" t="s">
        <v>33</v>
      </c>
      <c r="B29" s="139"/>
      <c r="C29" s="141"/>
      <c r="D29" s="140"/>
      <c r="E29" s="31">
        <v>406081</v>
      </c>
      <c r="F29" s="26">
        <v>0</v>
      </c>
      <c r="G29" s="36" t="s">
        <v>34</v>
      </c>
      <c r="H29" s="36" t="s">
        <v>34</v>
      </c>
      <c r="I29" s="27">
        <v>406081</v>
      </c>
    </row>
    <row r="30" spans="1:9" ht="23.1" customHeight="1" x14ac:dyDescent="0.2">
      <c r="A30" s="166"/>
      <c r="B30" s="167"/>
      <c r="C30" s="139" t="s">
        <v>27</v>
      </c>
      <c r="D30" s="140"/>
      <c r="E30" s="31">
        <v>149915</v>
      </c>
      <c r="F30" s="26">
        <v>0</v>
      </c>
      <c r="G30" s="36" t="s">
        <v>34</v>
      </c>
      <c r="H30" s="36" t="s">
        <v>34</v>
      </c>
      <c r="I30" s="27">
        <v>149915</v>
      </c>
    </row>
    <row r="31" spans="1:9" ht="23.1" customHeight="1" x14ac:dyDescent="0.2">
      <c r="A31" s="32"/>
      <c r="B31" s="33"/>
      <c r="C31" s="38"/>
      <c r="D31" s="24" t="s">
        <v>28</v>
      </c>
      <c r="E31" s="31">
        <v>16140</v>
      </c>
      <c r="F31" s="26">
        <v>0</v>
      </c>
      <c r="G31" s="36" t="s">
        <v>34</v>
      </c>
      <c r="H31" s="36" t="s">
        <v>34</v>
      </c>
      <c r="I31" s="27">
        <v>16140</v>
      </c>
    </row>
    <row r="32" spans="1:9" ht="23.1" customHeight="1" x14ac:dyDescent="0.2">
      <c r="A32" s="166"/>
      <c r="B32" s="167"/>
      <c r="C32" s="141" t="s">
        <v>29</v>
      </c>
      <c r="D32" s="140"/>
      <c r="E32" s="31">
        <v>52999</v>
      </c>
      <c r="F32" s="26">
        <v>0</v>
      </c>
      <c r="G32" s="36" t="s">
        <v>34</v>
      </c>
      <c r="H32" s="36" t="s">
        <v>34</v>
      </c>
      <c r="I32" s="27">
        <v>52999</v>
      </c>
    </row>
    <row r="33" spans="1:9" ht="23.1" customHeight="1" x14ac:dyDescent="0.2">
      <c r="A33" s="159" t="s">
        <v>35</v>
      </c>
      <c r="B33" s="160"/>
      <c r="C33" s="141" t="s">
        <v>36</v>
      </c>
      <c r="D33" s="140"/>
      <c r="E33" s="31">
        <v>13353</v>
      </c>
      <c r="F33" s="26">
        <v>52</v>
      </c>
      <c r="G33" s="26">
        <v>13405</v>
      </c>
      <c r="H33" s="26">
        <v>0</v>
      </c>
      <c r="I33" s="27">
        <f>SUM(G33:H33)</f>
        <v>13405</v>
      </c>
    </row>
    <row r="34" spans="1:9" ht="23.1" customHeight="1" x14ac:dyDescent="0.2">
      <c r="A34" s="150"/>
      <c r="B34" s="161"/>
      <c r="C34" s="141" t="s">
        <v>37</v>
      </c>
      <c r="D34" s="140"/>
      <c r="E34" s="31">
        <v>2508</v>
      </c>
      <c r="F34" s="26">
        <v>14</v>
      </c>
      <c r="G34" s="26">
        <v>2522</v>
      </c>
      <c r="H34" s="26">
        <v>0</v>
      </c>
      <c r="I34" s="27">
        <f>SUM(G34:H34)</f>
        <v>2522</v>
      </c>
    </row>
    <row r="35" spans="1:9" ht="23.1" customHeight="1" x14ac:dyDescent="0.2">
      <c r="A35" s="150"/>
      <c r="B35" s="161"/>
      <c r="C35" s="141" t="s">
        <v>38</v>
      </c>
      <c r="D35" s="140"/>
      <c r="E35" s="31">
        <v>2</v>
      </c>
      <c r="F35" s="26">
        <v>0</v>
      </c>
      <c r="G35" s="26">
        <v>2</v>
      </c>
      <c r="H35" s="26">
        <v>0</v>
      </c>
      <c r="I35" s="27">
        <f>SUM(G35:H35)</f>
        <v>2</v>
      </c>
    </row>
    <row r="36" spans="1:9" ht="23.1" customHeight="1" x14ac:dyDescent="0.2">
      <c r="A36" s="150"/>
      <c r="B36" s="161"/>
      <c r="C36" s="141" t="s">
        <v>39</v>
      </c>
      <c r="D36" s="140"/>
      <c r="E36" s="31">
        <v>4</v>
      </c>
      <c r="F36" s="26">
        <v>0</v>
      </c>
      <c r="G36" s="26">
        <v>4</v>
      </c>
      <c r="H36" s="26">
        <v>0</v>
      </c>
      <c r="I36" s="27">
        <f>SUM(G36:H36)</f>
        <v>4</v>
      </c>
    </row>
    <row r="37" spans="1:9" ht="23.1" customHeight="1" x14ac:dyDescent="0.2">
      <c r="A37" s="150"/>
      <c r="B37" s="161"/>
      <c r="C37" s="162" t="s">
        <v>20</v>
      </c>
      <c r="D37" s="163"/>
      <c r="E37" s="26">
        <f>SUM(E33:E36)</f>
        <v>15867</v>
      </c>
      <c r="F37" s="26">
        <f>SUM(F33:F36)</f>
        <v>66</v>
      </c>
      <c r="G37" s="26">
        <f>SUM(G33:G36)</f>
        <v>15933</v>
      </c>
      <c r="H37" s="26">
        <f>SUM(H33:H36)</f>
        <v>0</v>
      </c>
      <c r="I37" s="27">
        <f>SUM(G37:H37)</f>
        <v>15933</v>
      </c>
    </row>
    <row r="38" spans="1:9" ht="23.1" customHeight="1" x14ac:dyDescent="0.2">
      <c r="A38" s="179" t="s">
        <v>40</v>
      </c>
      <c r="B38" s="180"/>
      <c r="C38" s="180"/>
      <c r="D38" s="158"/>
      <c r="E38" s="25">
        <v>27431</v>
      </c>
      <c r="F38" s="26">
        <v>0</v>
      </c>
      <c r="G38" s="36" t="s">
        <v>34</v>
      </c>
      <c r="H38" s="36" t="s">
        <v>34</v>
      </c>
      <c r="I38" s="27">
        <v>27431</v>
      </c>
    </row>
    <row r="39" spans="1:9" ht="23.1" customHeight="1" x14ac:dyDescent="0.2">
      <c r="A39" s="179" t="s">
        <v>41</v>
      </c>
      <c r="B39" s="180"/>
      <c r="C39" s="180"/>
      <c r="D39" s="158"/>
      <c r="E39" s="25">
        <v>5104</v>
      </c>
      <c r="F39" s="26">
        <v>0</v>
      </c>
      <c r="G39" s="26">
        <v>5104</v>
      </c>
      <c r="H39" s="26">
        <v>0</v>
      </c>
      <c r="I39" s="27">
        <f>SUM(G39:H39)</f>
        <v>5104</v>
      </c>
    </row>
    <row r="40" spans="1:9" ht="23.1" customHeight="1" x14ac:dyDescent="0.2">
      <c r="A40" s="179" t="s">
        <v>42</v>
      </c>
      <c r="B40" s="180"/>
      <c r="C40" s="180"/>
      <c r="D40" s="158"/>
      <c r="E40" s="25">
        <v>638</v>
      </c>
      <c r="F40" s="26">
        <v>0</v>
      </c>
      <c r="G40" s="26">
        <v>638</v>
      </c>
      <c r="H40" s="26">
        <v>0</v>
      </c>
      <c r="I40" s="27">
        <f>SUM(G40:H40)</f>
        <v>638</v>
      </c>
    </row>
    <row r="41" spans="1:9" ht="23.1" customHeight="1" x14ac:dyDescent="0.2">
      <c r="A41" s="170" t="s">
        <v>43</v>
      </c>
      <c r="B41" s="181"/>
      <c r="C41" s="182"/>
      <c r="D41" s="183"/>
      <c r="E41" s="121">
        <v>120205</v>
      </c>
      <c r="F41" s="26">
        <v>2</v>
      </c>
      <c r="G41" s="36" t="s">
        <v>34</v>
      </c>
      <c r="H41" s="36" t="s">
        <v>34</v>
      </c>
      <c r="I41" s="27">
        <v>120207</v>
      </c>
    </row>
    <row r="42" spans="1:9" ht="23.1" customHeight="1" x14ac:dyDescent="0.2">
      <c r="A42" s="170"/>
      <c r="B42" s="181"/>
      <c r="C42" s="184" t="s">
        <v>44</v>
      </c>
      <c r="D42" s="185"/>
      <c r="E42" s="25">
        <v>115722</v>
      </c>
      <c r="F42" s="26">
        <v>2</v>
      </c>
      <c r="G42" s="26">
        <v>115720</v>
      </c>
      <c r="H42" s="26">
        <v>4</v>
      </c>
      <c r="I42" s="27">
        <f>SUM(G42:H42)</f>
        <v>115724</v>
      </c>
    </row>
    <row r="43" spans="1:9" ht="23.1" customHeight="1" x14ac:dyDescent="0.2">
      <c r="A43" s="170"/>
      <c r="B43" s="181"/>
      <c r="C43" s="186" t="s">
        <v>45</v>
      </c>
      <c r="D43" s="187"/>
      <c r="E43" s="30">
        <v>3673</v>
      </c>
      <c r="F43" s="26">
        <v>0</v>
      </c>
      <c r="G43" s="36" t="s">
        <v>34</v>
      </c>
      <c r="H43" s="36" t="s">
        <v>34</v>
      </c>
      <c r="I43" s="27">
        <v>3673</v>
      </c>
    </row>
    <row r="44" spans="1:9" ht="23.1" customHeight="1" x14ac:dyDescent="0.2">
      <c r="A44" s="170"/>
      <c r="B44" s="181"/>
      <c r="C44" s="39"/>
      <c r="D44" s="40" t="s">
        <v>46</v>
      </c>
      <c r="E44" s="41">
        <v>2061</v>
      </c>
      <c r="F44" s="26">
        <v>0</v>
      </c>
      <c r="G44" s="36" t="s">
        <v>34</v>
      </c>
      <c r="H44" s="42" t="s">
        <v>34</v>
      </c>
      <c r="I44" s="27">
        <v>2061</v>
      </c>
    </row>
    <row r="45" spans="1:9" ht="23.1" customHeight="1" x14ac:dyDescent="0.2">
      <c r="A45" s="170"/>
      <c r="B45" s="181"/>
      <c r="C45" s="157" t="s">
        <v>47</v>
      </c>
      <c r="D45" s="158"/>
      <c r="E45" s="30">
        <v>71</v>
      </c>
      <c r="F45" s="43">
        <v>0</v>
      </c>
      <c r="G45" s="36" t="s">
        <v>34</v>
      </c>
      <c r="H45" s="42" t="s">
        <v>34</v>
      </c>
      <c r="I45" s="27">
        <v>71</v>
      </c>
    </row>
    <row r="46" spans="1:9" ht="23.1" customHeight="1" x14ac:dyDescent="0.2">
      <c r="A46" s="170"/>
      <c r="B46" s="181"/>
      <c r="C46" s="157" t="s">
        <v>48</v>
      </c>
      <c r="D46" s="158"/>
      <c r="E46" s="30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" customHeight="1" x14ac:dyDescent="0.2">
      <c r="A47" s="170"/>
      <c r="B47" s="181"/>
      <c r="C47" s="157" t="s">
        <v>49</v>
      </c>
      <c r="D47" s="178"/>
      <c r="E47" s="30">
        <v>520</v>
      </c>
      <c r="F47" s="43">
        <v>0</v>
      </c>
      <c r="G47" s="26">
        <v>520</v>
      </c>
      <c r="H47" s="30">
        <v>0</v>
      </c>
      <c r="I47" s="27">
        <f>SUM(G47:H47)</f>
        <v>520</v>
      </c>
    </row>
    <row r="48" spans="1:9" ht="23.1" customHeight="1" x14ac:dyDescent="0.2">
      <c r="A48" s="168" t="s">
        <v>50</v>
      </c>
      <c r="B48" s="169"/>
      <c r="C48" s="174" t="s">
        <v>45</v>
      </c>
      <c r="D48" s="175"/>
      <c r="E48" s="30">
        <v>78381</v>
      </c>
      <c r="F48" s="43">
        <v>0</v>
      </c>
      <c r="G48" s="36" t="s">
        <v>34</v>
      </c>
      <c r="H48" s="42" t="s">
        <v>34</v>
      </c>
      <c r="I48" s="27">
        <v>78381</v>
      </c>
    </row>
    <row r="49" spans="1:9" ht="23.1" customHeight="1" x14ac:dyDescent="0.2">
      <c r="A49" s="170"/>
      <c r="B49" s="171"/>
      <c r="C49" s="44"/>
      <c r="D49" s="45" t="s">
        <v>46</v>
      </c>
      <c r="E49" s="30">
        <v>44189</v>
      </c>
      <c r="F49" s="43">
        <v>0</v>
      </c>
      <c r="G49" s="36" t="s">
        <v>34</v>
      </c>
      <c r="H49" s="42" t="s">
        <v>34</v>
      </c>
      <c r="I49" s="27">
        <v>44189</v>
      </c>
    </row>
    <row r="50" spans="1:9" ht="23.1" customHeight="1" x14ac:dyDescent="0.2">
      <c r="A50" s="170"/>
      <c r="B50" s="171"/>
      <c r="C50" s="176" t="s">
        <v>51</v>
      </c>
      <c r="D50" s="177"/>
      <c r="E50" s="30">
        <v>40</v>
      </c>
      <c r="F50" s="43">
        <v>0</v>
      </c>
      <c r="G50" s="36" t="s">
        <v>34</v>
      </c>
      <c r="H50" s="42" t="s">
        <v>34</v>
      </c>
      <c r="I50" s="27">
        <v>40</v>
      </c>
    </row>
    <row r="51" spans="1:9" ht="23.1" customHeight="1" x14ac:dyDescent="0.2">
      <c r="A51" s="170"/>
      <c r="B51" s="171"/>
      <c r="C51" s="176" t="s">
        <v>52</v>
      </c>
      <c r="D51" s="177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" customHeight="1" x14ac:dyDescent="0.2">
      <c r="A52" s="172"/>
      <c r="B52" s="173"/>
      <c r="C52" s="157" t="s">
        <v>49</v>
      </c>
      <c r="D52" s="178"/>
      <c r="E52" s="30">
        <v>13598</v>
      </c>
      <c r="F52" s="43">
        <v>0</v>
      </c>
      <c r="G52" s="26">
        <v>13598</v>
      </c>
      <c r="H52" s="30">
        <v>0</v>
      </c>
      <c r="I52" s="27">
        <f>SUM(G52:H52)</f>
        <v>13598</v>
      </c>
    </row>
    <row r="53" spans="1:9" ht="23.1" customHeight="1" x14ac:dyDescent="0.2">
      <c r="A53" s="179" t="s">
        <v>53</v>
      </c>
      <c r="B53" s="180"/>
      <c r="C53" s="180"/>
      <c r="D53" s="158"/>
      <c r="E53" s="30">
        <v>811</v>
      </c>
      <c r="F53" s="43">
        <v>0</v>
      </c>
      <c r="G53" s="36" t="s">
        <v>34</v>
      </c>
      <c r="H53" s="42" t="s">
        <v>34</v>
      </c>
      <c r="I53" s="27">
        <v>811</v>
      </c>
    </row>
    <row r="54" spans="1:9" ht="23.1" customHeight="1" thickBot="1" x14ac:dyDescent="0.25">
      <c r="A54" s="188" t="s">
        <v>54</v>
      </c>
      <c r="B54" s="189"/>
      <c r="C54" s="189"/>
      <c r="D54" s="190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.2" x14ac:dyDescent="0.35">
      <c r="A55" s="142" t="str">
        <f>A1</f>
        <v>検査関係業務量報告</v>
      </c>
      <c r="B55" s="142"/>
      <c r="C55" s="142"/>
      <c r="D55" s="142"/>
      <c r="E55" s="142"/>
      <c r="F55" s="142"/>
      <c r="G55" s="142"/>
      <c r="H55" s="142"/>
      <c r="I55" s="142"/>
    </row>
    <row r="56" spans="1:9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4"/>
      <c r="B57" s="5"/>
      <c r="C57" s="5"/>
      <c r="F57" s="6"/>
      <c r="G57" s="6"/>
      <c r="H57" s="7"/>
      <c r="I57" s="191" t="str">
        <f>IF(I3="","",I3)</f>
        <v/>
      </c>
    </row>
    <row r="58" spans="1:9" ht="23.25" customHeight="1" x14ac:dyDescent="0.2">
      <c r="A58" s="144" t="str">
        <f>A4</f>
        <v>令和 7年 4月</v>
      </c>
      <c r="B58" s="192"/>
      <c r="C58" s="192"/>
      <c r="D58" s="192"/>
      <c r="E58" s="192"/>
      <c r="F58" s="192"/>
      <c r="G58" s="192"/>
      <c r="H58" s="192"/>
      <c r="I58" s="191"/>
    </row>
    <row r="59" spans="1:9" ht="20.25" customHeight="1" thickBot="1" x14ac:dyDescent="0.25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" customHeight="1" thickBot="1" x14ac:dyDescent="0.25">
      <c r="A60" s="145" t="s">
        <v>7</v>
      </c>
      <c r="B60" s="146"/>
      <c r="C60" s="146"/>
      <c r="D60" s="147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" customHeight="1" x14ac:dyDescent="0.2">
      <c r="A61" s="168" t="s">
        <v>56</v>
      </c>
      <c r="B61" s="169"/>
      <c r="C61" s="162" t="s">
        <v>57</v>
      </c>
      <c r="D61" s="195"/>
      <c r="E61" s="51">
        <v>907</v>
      </c>
      <c r="F61" s="52">
        <v>0</v>
      </c>
      <c r="G61" s="36" t="s">
        <v>34</v>
      </c>
      <c r="H61" s="42" t="s">
        <v>34</v>
      </c>
      <c r="I61" s="27">
        <v>907</v>
      </c>
    </row>
    <row r="62" spans="1:9" ht="23.1" customHeight="1" x14ac:dyDescent="0.2">
      <c r="A62" s="170"/>
      <c r="B62" s="171"/>
      <c r="C62" s="162" t="s">
        <v>58</v>
      </c>
      <c r="D62" s="195"/>
      <c r="E62" s="51">
        <v>5853</v>
      </c>
      <c r="F62" s="52">
        <v>51</v>
      </c>
      <c r="G62" s="36" t="s">
        <v>34</v>
      </c>
      <c r="H62" s="42" t="s">
        <v>34</v>
      </c>
      <c r="I62" s="27">
        <v>5904</v>
      </c>
    </row>
    <row r="63" spans="1:9" ht="23.1" customHeight="1" x14ac:dyDescent="0.2">
      <c r="A63" s="170"/>
      <c r="B63" s="171"/>
      <c r="C63" s="162" t="s">
        <v>59</v>
      </c>
      <c r="D63" s="195"/>
      <c r="E63" s="51">
        <v>324</v>
      </c>
      <c r="F63" s="52">
        <v>3</v>
      </c>
      <c r="G63" s="36" t="s">
        <v>34</v>
      </c>
      <c r="H63" s="42" t="s">
        <v>34</v>
      </c>
      <c r="I63" s="27">
        <v>327</v>
      </c>
    </row>
    <row r="64" spans="1:9" ht="23.1" customHeight="1" x14ac:dyDescent="0.2">
      <c r="A64" s="193"/>
      <c r="B64" s="194"/>
      <c r="C64" s="162" t="s">
        <v>20</v>
      </c>
      <c r="D64" s="163"/>
      <c r="E64" s="26">
        <f>SUM(E61:E63)</f>
        <v>7084</v>
      </c>
      <c r="F64" s="26">
        <f>SUM(F61:F63)</f>
        <v>54</v>
      </c>
      <c r="G64" s="36" t="s">
        <v>34</v>
      </c>
      <c r="H64" s="36" t="s">
        <v>34</v>
      </c>
      <c r="I64" s="27">
        <f>SUM(I61:I63)</f>
        <v>7138</v>
      </c>
    </row>
    <row r="65" spans="1:9" ht="23.1" customHeight="1" x14ac:dyDescent="0.2">
      <c r="A65" s="168" t="s">
        <v>60</v>
      </c>
      <c r="B65" s="169"/>
      <c r="C65" s="139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" customHeight="1" x14ac:dyDescent="0.2">
      <c r="A66" s="170"/>
      <c r="B66" s="171"/>
      <c r="C66" s="196"/>
      <c r="D66" s="53" t="s">
        <v>16</v>
      </c>
      <c r="E66" s="31">
        <v>886</v>
      </c>
      <c r="F66" s="26">
        <v>0</v>
      </c>
      <c r="G66" s="26">
        <v>886</v>
      </c>
      <c r="H66" s="26">
        <v>0</v>
      </c>
      <c r="I66" s="27">
        <f t="shared" si="2"/>
        <v>886</v>
      </c>
    </row>
    <row r="67" spans="1:9" ht="23.1" customHeight="1" x14ac:dyDescent="0.2">
      <c r="A67" s="170"/>
      <c r="B67" s="171"/>
      <c r="C67" s="139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" customHeight="1" x14ac:dyDescent="0.2">
      <c r="A68" s="170"/>
      <c r="B68" s="171"/>
      <c r="C68" s="196"/>
      <c r="D68" s="53" t="s">
        <v>16</v>
      </c>
      <c r="E68" s="31">
        <v>5796</v>
      </c>
      <c r="F68" s="26">
        <v>51</v>
      </c>
      <c r="G68" s="26">
        <v>5847</v>
      </c>
      <c r="H68" s="26">
        <v>0</v>
      </c>
      <c r="I68" s="27">
        <f t="shared" si="2"/>
        <v>5847</v>
      </c>
    </row>
    <row r="69" spans="1:9" ht="23.1" customHeight="1" x14ac:dyDescent="0.2">
      <c r="A69" s="170"/>
      <c r="B69" s="171"/>
      <c r="C69" s="139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" customHeight="1" x14ac:dyDescent="0.2">
      <c r="A70" s="170"/>
      <c r="B70" s="171"/>
      <c r="C70" s="196"/>
      <c r="D70" s="53" t="s">
        <v>16</v>
      </c>
      <c r="E70" s="31">
        <v>303</v>
      </c>
      <c r="F70" s="26">
        <v>3</v>
      </c>
      <c r="G70" s="26">
        <v>306</v>
      </c>
      <c r="H70" s="26">
        <v>0</v>
      </c>
      <c r="I70" s="27">
        <f t="shared" si="2"/>
        <v>306</v>
      </c>
    </row>
    <row r="71" spans="1:9" ht="23.1" customHeight="1" x14ac:dyDescent="0.2">
      <c r="A71" s="172"/>
      <c r="B71" s="173"/>
      <c r="C71" s="162" t="s">
        <v>20</v>
      </c>
      <c r="D71" s="163"/>
      <c r="E71" s="26">
        <f>SUM(E65:E70)</f>
        <v>6987</v>
      </c>
      <c r="F71" s="26">
        <f>SUM(F65:F70)</f>
        <v>54</v>
      </c>
      <c r="G71" s="26">
        <f>SUM(G65:G70)</f>
        <v>7041</v>
      </c>
      <c r="H71" s="26">
        <f>SUM(H65:H70)</f>
        <v>0</v>
      </c>
      <c r="I71" s="27">
        <f t="shared" si="2"/>
        <v>7041</v>
      </c>
    </row>
    <row r="72" spans="1:9" ht="23.1" customHeight="1" x14ac:dyDescent="0.2">
      <c r="A72" s="168" t="s">
        <v>65</v>
      </c>
      <c r="B72" s="169"/>
      <c r="C72" s="141" t="s">
        <v>66</v>
      </c>
      <c r="D72" s="140"/>
      <c r="E72" s="54">
        <v>945</v>
      </c>
      <c r="F72" s="55">
        <v>0</v>
      </c>
      <c r="G72" s="26">
        <v>945</v>
      </c>
      <c r="H72" s="26">
        <v>0</v>
      </c>
      <c r="I72" s="27">
        <f t="shared" si="2"/>
        <v>945</v>
      </c>
    </row>
    <row r="73" spans="1:9" ht="23.1" customHeight="1" x14ac:dyDescent="0.2">
      <c r="A73" s="170"/>
      <c r="B73" s="171"/>
      <c r="C73" s="141" t="s">
        <v>21</v>
      </c>
      <c r="D73" s="140"/>
      <c r="E73" s="54">
        <v>5930</v>
      </c>
      <c r="F73" s="55">
        <v>64</v>
      </c>
      <c r="G73" s="26">
        <v>5994</v>
      </c>
      <c r="H73" s="26">
        <v>0</v>
      </c>
      <c r="I73" s="27">
        <f t="shared" si="2"/>
        <v>5994</v>
      </c>
    </row>
    <row r="74" spans="1:9" ht="23.1" customHeight="1" x14ac:dyDescent="0.2">
      <c r="A74" s="170"/>
      <c r="B74" s="171"/>
      <c r="C74" s="141" t="s">
        <v>67</v>
      </c>
      <c r="D74" s="140"/>
      <c r="E74" s="54">
        <v>334</v>
      </c>
      <c r="F74" s="55">
        <v>3</v>
      </c>
      <c r="G74" s="26">
        <v>337</v>
      </c>
      <c r="H74" s="26">
        <v>0</v>
      </c>
      <c r="I74" s="27">
        <f t="shared" si="2"/>
        <v>337</v>
      </c>
    </row>
    <row r="75" spans="1:9" ht="23.1" customHeight="1" x14ac:dyDescent="0.2">
      <c r="A75" s="170"/>
      <c r="B75" s="171"/>
      <c r="C75" s="141" t="s">
        <v>68</v>
      </c>
      <c r="D75" s="140"/>
      <c r="E75" s="54">
        <v>25</v>
      </c>
      <c r="F75" s="55">
        <v>0</v>
      </c>
      <c r="G75" s="26">
        <v>25</v>
      </c>
      <c r="H75" s="26">
        <v>0</v>
      </c>
      <c r="I75" s="27">
        <f t="shared" si="2"/>
        <v>25</v>
      </c>
    </row>
    <row r="76" spans="1:9" ht="23.1" customHeight="1" x14ac:dyDescent="0.2">
      <c r="A76" s="172"/>
      <c r="B76" s="173"/>
      <c r="C76" s="162" t="s">
        <v>20</v>
      </c>
      <c r="D76" s="163"/>
      <c r="E76" s="55">
        <f>SUM(E72:E75)</f>
        <v>7234</v>
      </c>
      <c r="F76" s="55">
        <f>SUM(F72:F75)</f>
        <v>67</v>
      </c>
      <c r="G76" s="55">
        <f>SUM(G72:G75)</f>
        <v>7301</v>
      </c>
      <c r="H76" s="55">
        <f>SUM(H72:H75)</f>
        <v>0</v>
      </c>
      <c r="I76" s="27">
        <f t="shared" si="2"/>
        <v>7301</v>
      </c>
    </row>
    <row r="77" spans="1:9" ht="23.1" customHeight="1" x14ac:dyDescent="0.2">
      <c r="A77" s="168" t="s">
        <v>69</v>
      </c>
      <c r="B77" s="169"/>
      <c r="C77" s="141" t="s">
        <v>66</v>
      </c>
      <c r="D77" s="140"/>
      <c r="E77" s="31">
        <v>7039</v>
      </c>
      <c r="F77" s="26">
        <v>0</v>
      </c>
      <c r="G77" s="36" t="s">
        <v>34</v>
      </c>
      <c r="H77" s="36" t="s">
        <v>34</v>
      </c>
      <c r="I77" s="27">
        <v>7039</v>
      </c>
    </row>
    <row r="78" spans="1:9" ht="23.1" customHeight="1" x14ac:dyDescent="0.2">
      <c r="A78" s="170"/>
      <c r="B78" s="171"/>
      <c r="C78" s="141" t="s">
        <v>21</v>
      </c>
      <c r="D78" s="140"/>
      <c r="E78" s="31">
        <v>42569</v>
      </c>
      <c r="F78" s="26">
        <v>924</v>
      </c>
      <c r="G78" s="36" t="s">
        <v>34</v>
      </c>
      <c r="H78" s="36" t="s">
        <v>34</v>
      </c>
      <c r="I78" s="27">
        <v>43493</v>
      </c>
    </row>
    <row r="79" spans="1:9" ht="23.1" customHeight="1" x14ac:dyDescent="0.2">
      <c r="A79" s="170"/>
      <c r="B79" s="171"/>
      <c r="C79" s="141" t="s">
        <v>70</v>
      </c>
      <c r="D79" s="140"/>
      <c r="E79" s="31">
        <v>2074</v>
      </c>
      <c r="F79" s="26">
        <v>35</v>
      </c>
      <c r="G79" s="36" t="s">
        <v>34</v>
      </c>
      <c r="H79" s="36" t="s">
        <v>34</v>
      </c>
      <c r="I79" s="27">
        <v>2109</v>
      </c>
    </row>
    <row r="80" spans="1:9" ht="23.1" customHeight="1" x14ac:dyDescent="0.2">
      <c r="A80" s="170"/>
      <c r="B80" s="171"/>
      <c r="C80" s="139" t="s">
        <v>68</v>
      </c>
      <c r="D80" s="207"/>
      <c r="E80" s="56">
        <v>282</v>
      </c>
      <c r="F80" s="57">
        <v>0</v>
      </c>
      <c r="G80" s="36" t="s">
        <v>34</v>
      </c>
      <c r="H80" s="36" t="s">
        <v>34</v>
      </c>
      <c r="I80" s="58">
        <v>282</v>
      </c>
    </row>
    <row r="81" spans="1:9" ht="23.1" customHeight="1" x14ac:dyDescent="0.2">
      <c r="A81" s="172"/>
      <c r="B81" s="173"/>
      <c r="C81" s="208" t="s">
        <v>20</v>
      </c>
      <c r="D81" s="140"/>
      <c r="E81" s="31">
        <f>SUM(E77:E80)</f>
        <v>51964</v>
      </c>
      <c r="F81" s="26">
        <f>SUM(F77:F80)</f>
        <v>959</v>
      </c>
      <c r="G81" s="36" t="s">
        <v>34</v>
      </c>
      <c r="H81" s="36" t="s">
        <v>34</v>
      </c>
      <c r="I81" s="27">
        <f>SUM(I77:I80)</f>
        <v>52923</v>
      </c>
    </row>
    <row r="82" spans="1:9" ht="23.1" customHeight="1" x14ac:dyDescent="0.2">
      <c r="A82" s="168" t="s">
        <v>71</v>
      </c>
      <c r="B82" s="197"/>
      <c r="C82" s="200" t="s">
        <v>13</v>
      </c>
      <c r="D82" s="201"/>
      <c r="E82" s="31">
        <v>23844</v>
      </c>
      <c r="F82" s="26">
        <v>0</v>
      </c>
      <c r="G82" s="36" t="s">
        <v>34</v>
      </c>
      <c r="H82" s="36" t="s">
        <v>34</v>
      </c>
      <c r="I82" s="27">
        <v>23844</v>
      </c>
    </row>
    <row r="83" spans="1:9" ht="23.1" customHeight="1" x14ac:dyDescent="0.2">
      <c r="A83" s="170"/>
      <c r="B83" s="198"/>
      <c r="C83" s="60"/>
      <c r="D83" s="59" t="s">
        <v>72</v>
      </c>
      <c r="E83" s="31">
        <v>23844</v>
      </c>
      <c r="F83" s="26">
        <v>0</v>
      </c>
      <c r="G83" s="36" t="s">
        <v>34</v>
      </c>
      <c r="H83" s="36" t="s">
        <v>34</v>
      </c>
      <c r="I83" s="27">
        <v>23844</v>
      </c>
    </row>
    <row r="84" spans="1:9" ht="23.1" customHeight="1" x14ac:dyDescent="0.2">
      <c r="A84" s="199"/>
      <c r="B84" s="198"/>
      <c r="C84" s="202" t="s">
        <v>73</v>
      </c>
      <c r="D84" s="201"/>
      <c r="E84" s="31">
        <v>8252</v>
      </c>
      <c r="F84" s="26">
        <v>0</v>
      </c>
      <c r="G84" s="36" t="s">
        <v>34</v>
      </c>
      <c r="H84" s="36" t="s">
        <v>34</v>
      </c>
      <c r="I84" s="27">
        <v>8252</v>
      </c>
    </row>
    <row r="85" spans="1:9" ht="23.1" customHeight="1" x14ac:dyDescent="0.2">
      <c r="A85" s="199"/>
      <c r="B85" s="198"/>
      <c r="C85" s="202" t="s">
        <v>74</v>
      </c>
      <c r="D85" s="201"/>
      <c r="E85" s="31">
        <v>615</v>
      </c>
      <c r="F85" s="26">
        <v>0</v>
      </c>
      <c r="G85" s="36" t="s">
        <v>34</v>
      </c>
      <c r="H85" s="36" t="s">
        <v>34</v>
      </c>
      <c r="I85" s="27">
        <v>615</v>
      </c>
    </row>
    <row r="86" spans="1:9" ht="23.1" customHeight="1" x14ac:dyDescent="0.2">
      <c r="A86" s="199"/>
      <c r="B86" s="198"/>
      <c r="C86" s="200" t="s">
        <v>20</v>
      </c>
      <c r="D86" s="203"/>
      <c r="E86" s="51">
        <f>SUM(E82,E84,E85)</f>
        <v>32711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32711</v>
      </c>
    </row>
    <row r="87" spans="1:9" ht="23.1" customHeight="1" thickBot="1" x14ac:dyDescent="0.25">
      <c r="A87" s="204" t="s">
        <v>75</v>
      </c>
      <c r="B87" s="205"/>
      <c r="C87" s="205"/>
      <c r="D87" s="206"/>
      <c r="E87" s="63">
        <v>329228</v>
      </c>
      <c r="F87" s="55">
        <v>0</v>
      </c>
      <c r="G87" s="36" t="s">
        <v>34</v>
      </c>
      <c r="H87" s="36" t="s">
        <v>34</v>
      </c>
      <c r="I87" s="27">
        <v>329228</v>
      </c>
    </row>
    <row r="88" spans="1:9" ht="23.1" customHeight="1" thickBot="1" x14ac:dyDescent="0.25">
      <c r="A88" s="214" t="s">
        <v>76</v>
      </c>
      <c r="B88" s="215"/>
      <c r="C88" s="215"/>
      <c r="D88" s="216"/>
      <c r="E88" s="64">
        <f>SUM(E14,E17,E18,E21,E22,E76)</f>
        <v>781822</v>
      </c>
      <c r="F88" s="64">
        <f>SUM(F14,F17,F18,F21,F22,F76)</f>
        <v>17820</v>
      </c>
      <c r="G88" s="64">
        <f>SUM(G14,G17,G21,G22,G76)</f>
        <v>799614</v>
      </c>
      <c r="H88" s="64">
        <f>SUM(H14,H17,H21,H22,H76)</f>
        <v>28</v>
      </c>
      <c r="I88" s="68">
        <f>SUM(I14,I17,I18,I21,I22,I76)</f>
        <v>799642</v>
      </c>
    </row>
    <row r="89" spans="1:9" ht="23.1" customHeight="1" thickBot="1" x14ac:dyDescent="0.25">
      <c r="A89" s="214" t="s">
        <v>77</v>
      </c>
      <c r="B89" s="215"/>
      <c r="C89" s="215"/>
      <c r="D89" s="216"/>
      <c r="E89" s="65">
        <f>SUM(E14,E17,E18,E21,E22,E28,E29,E37,E38,E39,E40,E41,E48,E50,E51,E52,E53,E54,E76)</f>
        <v>1467071</v>
      </c>
      <c r="F89" s="65">
        <f>SUM(F14,F17,F18,F21,F22,F28,F29,F37,F38,F39,F40,F41,F48,F50,F51,F52,F53,F54,F76)</f>
        <v>17888</v>
      </c>
      <c r="G89" s="66" t="s">
        <v>34</v>
      </c>
      <c r="H89" s="66" t="s">
        <v>34</v>
      </c>
      <c r="I89" s="68">
        <f>SUM(I14,I17,I18,I21,I22,I28,I29,I37,I38,I39,I40,I41,I48,I50,I51,I52,I53,I54,I76)</f>
        <v>1484959</v>
      </c>
    </row>
    <row r="90" spans="1:9" ht="23.1" customHeight="1" thickBot="1" x14ac:dyDescent="0.25">
      <c r="A90" s="214" t="s">
        <v>78</v>
      </c>
      <c r="B90" s="215"/>
      <c r="C90" s="215"/>
      <c r="D90" s="216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406932</v>
      </c>
    </row>
    <row r="91" spans="1:9" ht="23.1" customHeight="1" thickBot="1" x14ac:dyDescent="0.25">
      <c r="A91" s="214" t="s">
        <v>79</v>
      </c>
      <c r="B91" s="215"/>
      <c r="C91" s="215"/>
      <c r="D91" s="216"/>
      <c r="E91" s="69">
        <f>IF(I90=0,0,IF(I81=0,0,I81/I90))</f>
        <v>0.13005366990062223</v>
      </c>
      <c r="F91" s="70"/>
      <c r="G91" s="1"/>
    </row>
    <row r="92" spans="1:9" ht="10.050000000000001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5" t="s">
        <v>7</v>
      </c>
      <c r="B94" s="146"/>
      <c r="C94" s="146"/>
      <c r="D94" s="147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" customHeight="1" thickBot="1" x14ac:dyDescent="0.25">
      <c r="A95" s="217" t="s">
        <v>66</v>
      </c>
      <c r="B95" s="218"/>
      <c r="C95" s="74" t="s">
        <v>81</v>
      </c>
      <c r="D95" s="75" t="s">
        <v>15</v>
      </c>
      <c r="E95" s="76">
        <v>42441</v>
      </c>
      <c r="F95" s="64">
        <v>0</v>
      </c>
      <c r="G95" s="64">
        <v>42441</v>
      </c>
      <c r="H95" s="66" t="s">
        <v>24</v>
      </c>
      <c r="I95" s="68">
        <f>SUM(G95:H95)</f>
        <v>42441</v>
      </c>
    </row>
    <row r="96" spans="1:9" ht="23.1" customHeight="1" x14ac:dyDescent="0.2">
      <c r="A96" s="148" t="s">
        <v>21</v>
      </c>
      <c r="B96" s="149"/>
      <c r="C96" s="211" t="s">
        <v>18</v>
      </c>
      <c r="D96" s="212"/>
      <c r="E96" s="77">
        <v>468216</v>
      </c>
      <c r="F96" s="78">
        <v>3387</v>
      </c>
      <c r="G96" s="78">
        <v>471603</v>
      </c>
      <c r="H96" s="79" t="s">
        <v>34</v>
      </c>
      <c r="I96" s="80">
        <f t="shared" ref="I96" si="3">SUM(G96:H96)</f>
        <v>471603</v>
      </c>
    </row>
    <row r="97" spans="1:9" ht="23.1" customHeight="1" thickBot="1" x14ac:dyDescent="0.25">
      <c r="A97" s="209"/>
      <c r="B97" s="210"/>
      <c r="C97" s="81"/>
      <c r="D97" s="82" t="s">
        <v>82</v>
      </c>
      <c r="E97" s="83">
        <v>6164</v>
      </c>
      <c r="F97" s="84">
        <v>45</v>
      </c>
      <c r="G97" s="84">
        <v>6209</v>
      </c>
      <c r="H97" s="85" t="s">
        <v>34</v>
      </c>
      <c r="I97" s="86">
        <f>SUM(G97:H97)</f>
        <v>6209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5" t="s">
        <v>7</v>
      </c>
      <c r="B100" s="146"/>
      <c r="C100" s="146"/>
      <c r="D100" s="147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" customHeight="1" x14ac:dyDescent="0.2">
      <c r="A101" s="148" t="s">
        <v>13</v>
      </c>
      <c r="B101" s="149"/>
      <c r="C101" s="154" t="s">
        <v>81</v>
      </c>
      <c r="D101" s="88" t="s">
        <v>15</v>
      </c>
      <c r="E101" s="89">
        <f>E10+E95</f>
        <v>122967</v>
      </c>
      <c r="F101" s="78">
        <f>F10+F95</f>
        <v>0</v>
      </c>
      <c r="G101" s="78">
        <f>G10+G95</f>
        <v>122962</v>
      </c>
      <c r="H101" s="78">
        <f>H10</f>
        <v>5</v>
      </c>
      <c r="I101" s="80">
        <f>I10+I95</f>
        <v>122967</v>
      </c>
    </row>
    <row r="102" spans="1:9" ht="23.1" customHeight="1" x14ac:dyDescent="0.2">
      <c r="A102" s="150"/>
      <c r="B102" s="151"/>
      <c r="C102" s="155"/>
      <c r="D102" s="24" t="s">
        <v>16</v>
      </c>
      <c r="E102" s="25">
        <f>E11</f>
        <v>834</v>
      </c>
      <c r="F102" s="25">
        <f>F11</f>
        <v>0</v>
      </c>
      <c r="G102" s="25">
        <f>G11</f>
        <v>833</v>
      </c>
      <c r="H102" s="25">
        <f>H11</f>
        <v>1</v>
      </c>
      <c r="I102" s="122">
        <f>I11</f>
        <v>834</v>
      </c>
    </row>
    <row r="103" spans="1:9" ht="23.1" customHeight="1" thickBot="1" x14ac:dyDescent="0.25">
      <c r="A103" s="209"/>
      <c r="B103" s="210"/>
      <c r="C103" s="213" t="s">
        <v>20</v>
      </c>
      <c r="D103" s="190"/>
      <c r="E103" s="46">
        <f>E101+E102</f>
        <v>123801</v>
      </c>
      <c r="F103" s="90">
        <f>F101+F102</f>
        <v>0</v>
      </c>
      <c r="G103" s="90">
        <f>G101+G102</f>
        <v>123795</v>
      </c>
      <c r="H103" s="90">
        <f t="shared" ref="H103:I103" si="4">H101+H102</f>
        <v>6</v>
      </c>
      <c r="I103" s="50">
        <f t="shared" si="4"/>
        <v>123801</v>
      </c>
    </row>
    <row r="104" spans="1:9" ht="23.1" customHeight="1" x14ac:dyDescent="0.2">
      <c r="A104" s="225" t="s">
        <v>21</v>
      </c>
      <c r="B104" s="226"/>
      <c r="C104" s="227"/>
      <c r="D104" s="88" t="s">
        <v>18</v>
      </c>
      <c r="E104" s="89">
        <f>E15+E96</f>
        <v>732805</v>
      </c>
      <c r="F104" s="78">
        <f>F15+F96</f>
        <v>8380</v>
      </c>
      <c r="G104" s="78">
        <f>G15+G96</f>
        <v>741169</v>
      </c>
      <c r="H104" s="78">
        <f>H15</f>
        <v>16</v>
      </c>
      <c r="I104" s="80">
        <f>I15+I96</f>
        <v>741185</v>
      </c>
    </row>
    <row r="105" spans="1:9" ht="23.1" customHeight="1" x14ac:dyDescent="0.2">
      <c r="A105" s="130"/>
      <c r="B105" s="131"/>
      <c r="C105" s="132"/>
      <c r="D105" s="91" t="s">
        <v>19</v>
      </c>
      <c r="E105" s="121">
        <f>E16</f>
        <v>335199</v>
      </c>
      <c r="F105" s="92">
        <f>F16</f>
        <v>12555</v>
      </c>
      <c r="G105" s="92">
        <f>G16</f>
        <v>347748</v>
      </c>
      <c r="H105" s="93">
        <f>H16</f>
        <v>6</v>
      </c>
      <c r="I105" s="94">
        <f>I16</f>
        <v>347754</v>
      </c>
    </row>
    <row r="106" spans="1:9" ht="23.1" customHeight="1" thickBot="1" x14ac:dyDescent="0.25">
      <c r="A106" s="228"/>
      <c r="B106" s="229"/>
      <c r="C106" s="230"/>
      <c r="D106" s="95" t="s">
        <v>22</v>
      </c>
      <c r="E106" s="46">
        <f>E104+E105</f>
        <v>1068004</v>
      </c>
      <c r="F106" s="90">
        <f t="shared" ref="F106:I106" si="5">F104+F105</f>
        <v>20935</v>
      </c>
      <c r="G106" s="90">
        <f t="shared" si="5"/>
        <v>1088917</v>
      </c>
      <c r="H106" s="96">
        <f t="shared" si="5"/>
        <v>22</v>
      </c>
      <c r="I106" s="50">
        <f t="shared" si="5"/>
        <v>1088939</v>
      </c>
    </row>
    <row r="107" spans="1:9" ht="23.1" customHeight="1" thickBot="1" x14ac:dyDescent="0.25">
      <c r="A107" s="214" t="s">
        <v>76</v>
      </c>
      <c r="B107" s="215"/>
      <c r="C107" s="215"/>
      <c r="D107" s="216"/>
      <c r="E107" s="64">
        <f>E88+E95+E96</f>
        <v>1292479</v>
      </c>
      <c r="F107" s="64">
        <f>F88+F95+F96</f>
        <v>21207</v>
      </c>
      <c r="G107" s="64">
        <f>G88+G95+G96</f>
        <v>1313658</v>
      </c>
      <c r="H107" s="64">
        <f>H88</f>
        <v>28</v>
      </c>
      <c r="I107" s="68">
        <f>I88+I95+I96</f>
        <v>1313686</v>
      </c>
    </row>
    <row r="108" spans="1:9" ht="23.1" customHeight="1" thickBot="1" x14ac:dyDescent="0.25">
      <c r="A108" s="214" t="s">
        <v>77</v>
      </c>
      <c r="B108" s="215"/>
      <c r="C108" s="215"/>
      <c r="D108" s="216"/>
      <c r="E108" s="65">
        <f>E89+E95+E96</f>
        <v>1977728</v>
      </c>
      <c r="F108" s="65">
        <f>F89+F95+F96</f>
        <v>21275</v>
      </c>
      <c r="G108" s="66" t="s">
        <v>34</v>
      </c>
      <c r="H108" s="66" t="s">
        <v>34</v>
      </c>
      <c r="I108" s="68">
        <f>I89+I95+I96</f>
        <v>1999003</v>
      </c>
    </row>
    <row r="109" spans="1:9" ht="23.1" customHeight="1" thickBot="1" x14ac:dyDescent="0.25">
      <c r="A109" s="214" t="s">
        <v>84</v>
      </c>
      <c r="B109" s="215"/>
      <c r="C109" s="215"/>
      <c r="D109" s="216"/>
      <c r="E109" s="97">
        <f>IF(I106=0,0,IF(I104=0,0,I104/I106))</f>
        <v>0.68064877830622283</v>
      </c>
      <c r="F109" s="87"/>
      <c r="G109" s="87"/>
      <c r="H109" s="87"/>
      <c r="I109" s="87"/>
    </row>
    <row r="110" spans="1:9" ht="22.05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.05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.05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.2" x14ac:dyDescent="0.35">
      <c r="A116" s="142" t="str">
        <f>A1</f>
        <v>検査関係業務量報告</v>
      </c>
      <c r="B116" s="142"/>
      <c r="C116" s="142"/>
      <c r="D116" s="142"/>
      <c r="E116" s="142"/>
      <c r="F116" s="142"/>
      <c r="G116" s="142"/>
      <c r="H116" s="142"/>
      <c r="I116" s="142"/>
    </row>
    <row r="117" spans="1:9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4"/>
      <c r="B118" s="5"/>
      <c r="C118" s="5"/>
      <c r="F118" s="6"/>
      <c r="G118" s="6"/>
      <c r="H118" s="7"/>
      <c r="I118" s="191" t="str">
        <f>IF(I3="","",I3)</f>
        <v/>
      </c>
    </row>
    <row r="119" spans="1:9" ht="23.25" customHeight="1" x14ac:dyDescent="0.2">
      <c r="A119" s="144" t="str">
        <f>A4</f>
        <v>令和 7年 4月</v>
      </c>
      <c r="B119" s="192"/>
      <c r="C119" s="192"/>
      <c r="D119" s="192"/>
      <c r="E119" s="192"/>
      <c r="F119" s="192"/>
      <c r="G119" s="192"/>
      <c r="H119" s="192"/>
      <c r="I119" s="191"/>
    </row>
    <row r="120" spans="1:9" ht="20.25" customHeight="1" x14ac:dyDescent="0.2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.050000000000001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5" t="s">
        <v>7</v>
      </c>
      <c r="B123" s="146"/>
      <c r="C123" s="146"/>
      <c r="D123" s="147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.05" customHeight="1" x14ac:dyDescent="0.2">
      <c r="A124" s="219" t="s">
        <v>73</v>
      </c>
      <c r="B124" s="220"/>
      <c r="C124" s="221"/>
      <c r="D124" s="222"/>
      <c r="E124" s="89">
        <f>E29</f>
        <v>406081</v>
      </c>
      <c r="F124" s="89">
        <f>F29</f>
        <v>0</v>
      </c>
      <c r="G124" s="79" t="s">
        <v>34</v>
      </c>
      <c r="H124" s="79" t="s">
        <v>34</v>
      </c>
      <c r="I124" s="113">
        <f>I29</f>
        <v>406081</v>
      </c>
    </row>
    <row r="125" spans="1:9" ht="18.75" customHeight="1" x14ac:dyDescent="0.2">
      <c r="A125" s="166"/>
      <c r="B125" s="167"/>
      <c r="C125" s="141" t="s">
        <v>87</v>
      </c>
      <c r="D125" s="140"/>
      <c r="E125" s="25">
        <v>270</v>
      </c>
      <c r="F125" s="26">
        <v>0</v>
      </c>
      <c r="G125" s="36" t="s">
        <v>34</v>
      </c>
      <c r="H125" s="36" t="s">
        <v>34</v>
      </c>
      <c r="I125" s="27">
        <v>270</v>
      </c>
    </row>
    <row r="126" spans="1:9" ht="19.05" customHeight="1" thickBot="1" x14ac:dyDescent="0.25">
      <c r="A126" s="223"/>
      <c r="B126" s="224"/>
      <c r="C126" s="213" t="s">
        <v>88</v>
      </c>
      <c r="D126" s="190"/>
      <c r="E126" s="96">
        <f>E124-E125</f>
        <v>405811</v>
      </c>
      <c r="F126" s="96">
        <f>F124-F125</f>
        <v>0</v>
      </c>
      <c r="G126" s="48" t="s">
        <v>34</v>
      </c>
      <c r="H126" s="48" t="s">
        <v>34</v>
      </c>
      <c r="I126" s="116">
        <f>I124-I125</f>
        <v>405811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.05" customHeight="1" x14ac:dyDescent="0.2">
      <c r="A129" s="102"/>
      <c r="B129" s="103"/>
      <c r="C129" s="239" t="s">
        <v>90</v>
      </c>
      <c r="D129" s="240"/>
      <c r="E129" s="241" t="s">
        <v>91</v>
      </c>
      <c r="F129" s="239" t="s">
        <v>92</v>
      </c>
      <c r="G129" s="240"/>
      <c r="H129" s="243" t="s">
        <v>20</v>
      </c>
      <c r="I129" s="244"/>
    </row>
    <row r="130" spans="1:9" ht="22.05" customHeight="1" thickBot="1" x14ac:dyDescent="0.25">
      <c r="A130" s="104"/>
      <c r="B130" s="105"/>
      <c r="C130" s="106" t="s">
        <v>93</v>
      </c>
      <c r="D130" s="107" t="s">
        <v>94</v>
      </c>
      <c r="E130" s="242"/>
      <c r="F130" s="108" t="s">
        <v>93</v>
      </c>
      <c r="G130" s="109" t="s">
        <v>94</v>
      </c>
      <c r="H130" s="245"/>
      <c r="I130" s="246"/>
    </row>
    <row r="131" spans="1:9" ht="22.05" customHeight="1" x14ac:dyDescent="0.2">
      <c r="A131" s="247" t="s">
        <v>95</v>
      </c>
      <c r="B131" s="248"/>
      <c r="C131" s="110">
        <v>1187631</v>
      </c>
      <c r="D131" s="111">
        <v>93622</v>
      </c>
      <c r="E131" s="112">
        <v>12617</v>
      </c>
      <c r="F131" s="110">
        <v>579</v>
      </c>
      <c r="G131" s="111">
        <v>3</v>
      </c>
      <c r="H131" s="249">
        <f>SUM(C131:G131)</f>
        <v>1294452</v>
      </c>
      <c r="I131" s="250"/>
    </row>
    <row r="132" spans="1:9" ht="22.05" customHeight="1" thickBot="1" x14ac:dyDescent="0.25">
      <c r="A132" s="231" t="s">
        <v>96</v>
      </c>
      <c r="B132" s="232"/>
      <c r="C132" s="114">
        <v>307</v>
      </c>
      <c r="D132" s="46">
        <v>0</v>
      </c>
      <c r="E132" s="115">
        <v>0</v>
      </c>
      <c r="F132" s="114">
        <v>0</v>
      </c>
      <c r="G132" s="46">
        <v>0</v>
      </c>
      <c r="H132" s="233">
        <f>SUM(C132:G132)</f>
        <v>307</v>
      </c>
      <c r="I132" s="234"/>
    </row>
    <row r="133" spans="1:9" ht="22.05" customHeight="1" thickBot="1" x14ac:dyDescent="0.25">
      <c r="A133" s="235" t="s">
        <v>97</v>
      </c>
      <c r="B133" s="236"/>
      <c r="C133" s="117">
        <v>7603836700</v>
      </c>
      <c r="D133" s="86">
        <v>534654900</v>
      </c>
      <c r="E133" s="117">
        <v>63331000</v>
      </c>
      <c r="F133" s="118">
        <v>1679100</v>
      </c>
      <c r="G133" s="68">
        <v>13200</v>
      </c>
      <c r="H133" s="237">
        <v>8203514900</v>
      </c>
      <c r="I133" s="238"/>
    </row>
    <row r="134" spans="1:9" ht="22.05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.05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.05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.05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.05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.05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.05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.05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.05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.05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.05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.05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.05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.05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.05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.05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.05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.05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.05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.05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.05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.05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.05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.05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.05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.05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.05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.05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.05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.05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.05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.05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.05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.05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.05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.05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.05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  <row r="171" spans="1:9" ht="22.05" customHeight="1" x14ac:dyDescent="0.2">
      <c r="A171" s="98"/>
      <c r="B171" s="98"/>
      <c r="C171" s="99"/>
      <c r="D171" s="99"/>
      <c r="E171" s="99"/>
      <c r="F171" s="99"/>
      <c r="G171" s="99"/>
      <c r="H171" s="99"/>
      <c r="I171" s="99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9" man="1"/>
    <brk id="11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8B8E-31E7-4535-84A5-FB8D0DF0BBFD}">
  <dimension ref="A1:I170"/>
  <sheetViews>
    <sheetView zoomScale="70" zoomScaleNormal="70" zoomScaleSheetLayoutView="85" workbookViewId="0">
      <selection activeCell="I5" sqref="I5"/>
    </sheetView>
  </sheetViews>
  <sheetFormatPr defaultColWidth="9" defaultRowHeight="13.2" x14ac:dyDescent="0.2"/>
  <cols>
    <col min="1" max="1" width="3.88671875" style="2" customWidth="1"/>
    <col min="2" max="2" width="6.44140625" style="2" customWidth="1"/>
    <col min="3" max="3" width="14.109375" style="2" customWidth="1"/>
    <col min="4" max="4" width="17.33203125" style="2" customWidth="1"/>
    <col min="5" max="9" width="13.88671875" style="2" customWidth="1"/>
    <col min="10" max="16384" width="9" style="2"/>
  </cols>
  <sheetData>
    <row r="1" spans="1:9" ht="28.2" x14ac:dyDescent="0.35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spans="1:9" ht="10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5">
      <c r="A3" s="4"/>
      <c r="B3" s="5"/>
      <c r="C3" s="5"/>
      <c r="F3" s="6"/>
      <c r="G3" s="6"/>
      <c r="H3" s="7"/>
      <c r="I3" s="143" t="s">
        <v>1</v>
      </c>
    </row>
    <row r="4" spans="1:9" ht="19.5" customHeight="1" x14ac:dyDescent="0.2">
      <c r="A4" s="144" t="s">
        <v>98</v>
      </c>
      <c r="B4" s="144"/>
      <c r="C4" s="144"/>
      <c r="D4" s="144"/>
      <c r="E4" s="144"/>
      <c r="F4" s="144"/>
      <c r="G4" s="144"/>
      <c r="H4" s="144"/>
      <c r="I4" s="143"/>
    </row>
    <row r="5" spans="1:9" ht="20.25" customHeight="1" x14ac:dyDescent="0.2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">
      <c r="A7" s="5" t="s">
        <v>4</v>
      </c>
      <c r="I7" s="13" t="s">
        <v>5</v>
      </c>
    </row>
    <row r="8" spans="1:9" ht="18" customHeight="1" thickBot="1" x14ac:dyDescent="0.25">
      <c r="A8" s="5" t="s">
        <v>6</v>
      </c>
    </row>
    <row r="9" spans="1:9" ht="23.1" customHeight="1" thickBot="1" x14ac:dyDescent="0.25">
      <c r="A9" s="145" t="s">
        <v>7</v>
      </c>
      <c r="B9" s="146"/>
      <c r="C9" s="146"/>
      <c r="D9" s="147"/>
      <c r="E9" s="14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" customHeight="1" x14ac:dyDescent="0.2">
      <c r="A10" s="148" t="s">
        <v>13</v>
      </c>
      <c r="B10" s="149"/>
      <c r="C10" s="154" t="s">
        <v>14</v>
      </c>
      <c r="D10" s="18" t="s">
        <v>15</v>
      </c>
      <c r="E10" s="123">
        <v>75252</v>
      </c>
      <c r="F10" s="20">
        <v>0</v>
      </c>
      <c r="G10" s="20">
        <v>75249</v>
      </c>
      <c r="H10" s="20">
        <v>3</v>
      </c>
      <c r="I10" s="21">
        <f t="shared" ref="I10:I17" si="0">SUM(G10:H10)</f>
        <v>75252</v>
      </c>
    </row>
    <row r="11" spans="1:9" ht="23.1" customHeight="1" x14ac:dyDescent="0.2">
      <c r="A11" s="150"/>
      <c r="B11" s="151"/>
      <c r="C11" s="155"/>
      <c r="D11" s="24" t="s">
        <v>16</v>
      </c>
      <c r="E11" s="31">
        <v>845</v>
      </c>
      <c r="F11" s="26">
        <v>0</v>
      </c>
      <c r="G11" s="26">
        <v>845</v>
      </c>
      <c r="H11" s="26">
        <v>0</v>
      </c>
      <c r="I11" s="27">
        <f t="shared" si="0"/>
        <v>845</v>
      </c>
    </row>
    <row r="12" spans="1:9" ht="23.1" customHeight="1" x14ac:dyDescent="0.2">
      <c r="A12" s="150"/>
      <c r="B12" s="151"/>
      <c r="C12" s="156" t="s">
        <v>17</v>
      </c>
      <c r="D12" s="24" t="s">
        <v>18</v>
      </c>
      <c r="E12" s="31">
        <v>25885</v>
      </c>
      <c r="F12" s="26">
        <v>0</v>
      </c>
      <c r="G12" s="26">
        <v>25885</v>
      </c>
      <c r="H12" s="26">
        <v>0</v>
      </c>
      <c r="I12" s="27">
        <f t="shared" si="0"/>
        <v>25885</v>
      </c>
    </row>
    <row r="13" spans="1:9" ht="23.1" customHeight="1" x14ac:dyDescent="0.2">
      <c r="A13" s="150"/>
      <c r="B13" s="151"/>
      <c r="C13" s="155"/>
      <c r="D13" s="24" t="s">
        <v>19</v>
      </c>
      <c r="E13" s="31">
        <v>27446</v>
      </c>
      <c r="F13" s="26">
        <v>0</v>
      </c>
      <c r="G13" s="26">
        <v>27446</v>
      </c>
      <c r="H13" s="26">
        <v>0</v>
      </c>
      <c r="I13" s="27">
        <f t="shared" si="0"/>
        <v>27446</v>
      </c>
    </row>
    <row r="14" spans="1:9" ht="23.1" customHeight="1" x14ac:dyDescent="0.2">
      <c r="A14" s="152"/>
      <c r="B14" s="153"/>
      <c r="C14" s="157" t="s">
        <v>20</v>
      </c>
      <c r="D14" s="158"/>
      <c r="E14" s="34">
        <f>SUM(E10:E13)</f>
        <v>129428</v>
      </c>
      <c r="F14" s="26">
        <f>SUM(F10:F13)</f>
        <v>0</v>
      </c>
      <c r="G14" s="26">
        <f>SUM(G10:G13)</f>
        <v>129425</v>
      </c>
      <c r="H14" s="26">
        <f>SUM(H10:H13)</f>
        <v>3</v>
      </c>
      <c r="I14" s="27">
        <f t="shared" si="0"/>
        <v>129428</v>
      </c>
    </row>
    <row r="15" spans="1:9" ht="23.1" customHeight="1" x14ac:dyDescent="0.2">
      <c r="A15" s="127" t="s">
        <v>21</v>
      </c>
      <c r="B15" s="128"/>
      <c r="C15" s="129"/>
      <c r="D15" s="24" t="s">
        <v>18</v>
      </c>
      <c r="E15" s="31">
        <v>237166</v>
      </c>
      <c r="F15" s="26">
        <v>4121</v>
      </c>
      <c r="G15" s="26">
        <v>241247</v>
      </c>
      <c r="H15" s="26">
        <v>40</v>
      </c>
      <c r="I15" s="27">
        <f t="shared" si="0"/>
        <v>241287</v>
      </c>
    </row>
    <row r="16" spans="1:9" ht="23.1" customHeight="1" x14ac:dyDescent="0.2">
      <c r="A16" s="130"/>
      <c r="B16" s="131"/>
      <c r="C16" s="132"/>
      <c r="D16" s="24" t="s">
        <v>19</v>
      </c>
      <c r="E16" s="31">
        <v>313636</v>
      </c>
      <c r="F16" s="26">
        <v>11823</v>
      </c>
      <c r="G16" s="26">
        <v>325451</v>
      </c>
      <c r="H16" s="26">
        <v>8</v>
      </c>
      <c r="I16" s="27">
        <f t="shared" si="0"/>
        <v>325459</v>
      </c>
    </row>
    <row r="17" spans="1:9" ht="23.1" customHeight="1" x14ac:dyDescent="0.2">
      <c r="A17" s="133"/>
      <c r="B17" s="134"/>
      <c r="C17" s="135"/>
      <c r="D17" s="24" t="s">
        <v>22</v>
      </c>
      <c r="E17" s="34">
        <f>SUM(E15:E16)</f>
        <v>550802</v>
      </c>
      <c r="F17" s="26">
        <f>SUM(F15:F16)</f>
        <v>15944</v>
      </c>
      <c r="G17" s="26">
        <f>SUM(G15:G16)</f>
        <v>566698</v>
      </c>
      <c r="H17" s="25">
        <f>SUM(H15:H16)</f>
        <v>48</v>
      </c>
      <c r="I17" s="27">
        <f t="shared" si="0"/>
        <v>566746</v>
      </c>
    </row>
    <row r="18" spans="1:9" ht="23.1" customHeight="1" x14ac:dyDescent="0.2">
      <c r="A18" s="136" t="s">
        <v>23</v>
      </c>
      <c r="B18" s="137"/>
      <c r="C18" s="137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" customHeight="1" x14ac:dyDescent="0.2">
      <c r="A19" s="127" t="s">
        <v>25</v>
      </c>
      <c r="B19" s="128"/>
      <c r="C19" s="129"/>
      <c r="D19" s="24" t="s">
        <v>18</v>
      </c>
      <c r="E19" s="31">
        <v>820</v>
      </c>
      <c r="F19" s="26">
        <v>14</v>
      </c>
      <c r="G19" s="26">
        <v>834</v>
      </c>
      <c r="H19" s="26">
        <v>0</v>
      </c>
      <c r="I19" s="27">
        <f t="shared" ref="I19:I25" si="1">SUM(G19:H19)</f>
        <v>834</v>
      </c>
    </row>
    <row r="20" spans="1:9" ht="23.1" customHeight="1" x14ac:dyDescent="0.2">
      <c r="A20" s="130"/>
      <c r="B20" s="131"/>
      <c r="C20" s="132"/>
      <c r="D20" s="24" t="s">
        <v>19</v>
      </c>
      <c r="E20" s="31">
        <v>12202</v>
      </c>
      <c r="F20" s="26">
        <v>155</v>
      </c>
      <c r="G20" s="26">
        <v>12357</v>
      </c>
      <c r="H20" s="26">
        <v>0</v>
      </c>
      <c r="I20" s="27">
        <f t="shared" si="1"/>
        <v>12357</v>
      </c>
    </row>
    <row r="21" spans="1:9" ht="23.1" customHeight="1" x14ac:dyDescent="0.2">
      <c r="A21" s="133"/>
      <c r="B21" s="134"/>
      <c r="C21" s="135"/>
      <c r="D21" s="24" t="s">
        <v>22</v>
      </c>
      <c r="E21" s="34">
        <f>SUM(E19:E20)</f>
        <v>13022</v>
      </c>
      <c r="F21" s="26">
        <f>SUM(F19:F20)</f>
        <v>169</v>
      </c>
      <c r="G21" s="26">
        <f>SUM(G19:G20)</f>
        <v>13191</v>
      </c>
      <c r="H21" s="25">
        <f>SUM(H19:H20)</f>
        <v>0</v>
      </c>
      <c r="I21" s="27">
        <f t="shared" si="1"/>
        <v>13191</v>
      </c>
    </row>
    <row r="22" spans="1:9" ht="23.1" customHeight="1" x14ac:dyDescent="0.2">
      <c r="A22" s="130" t="s">
        <v>26</v>
      </c>
      <c r="B22" s="131"/>
      <c r="C22" s="131"/>
      <c r="D22" s="138"/>
      <c r="E22" s="31">
        <v>884</v>
      </c>
      <c r="F22" s="26">
        <v>0</v>
      </c>
      <c r="G22" s="26">
        <v>884</v>
      </c>
      <c r="H22" s="26">
        <v>0</v>
      </c>
      <c r="I22" s="27">
        <f t="shared" si="1"/>
        <v>884</v>
      </c>
    </row>
    <row r="23" spans="1:9" ht="23.1" customHeight="1" x14ac:dyDescent="0.2">
      <c r="A23" s="22"/>
      <c r="B23" s="23"/>
      <c r="C23" s="139" t="s">
        <v>27</v>
      </c>
      <c r="D23" s="140"/>
      <c r="E23" s="31">
        <v>31</v>
      </c>
      <c r="F23" s="26">
        <v>0</v>
      </c>
      <c r="G23" s="26">
        <v>31</v>
      </c>
      <c r="H23" s="26">
        <v>0</v>
      </c>
      <c r="I23" s="27">
        <f t="shared" si="1"/>
        <v>31</v>
      </c>
    </row>
    <row r="24" spans="1:9" ht="23.1" customHeight="1" x14ac:dyDescent="0.2">
      <c r="A24" s="22"/>
      <c r="B24" s="23"/>
      <c r="C24" s="38"/>
      <c r="D24" s="24" t="s">
        <v>28</v>
      </c>
      <c r="E24" s="31">
        <v>2</v>
      </c>
      <c r="F24" s="26">
        <v>0</v>
      </c>
      <c r="G24" s="26">
        <v>2</v>
      </c>
      <c r="H24" s="26">
        <v>0</v>
      </c>
      <c r="I24" s="27">
        <f t="shared" si="1"/>
        <v>2</v>
      </c>
    </row>
    <row r="25" spans="1:9" ht="23.1" customHeight="1" x14ac:dyDescent="0.2">
      <c r="A25" s="28"/>
      <c r="B25" s="29"/>
      <c r="C25" s="141" t="s">
        <v>29</v>
      </c>
      <c r="D25" s="140"/>
      <c r="E25" s="31">
        <v>217</v>
      </c>
      <c r="F25" s="26">
        <v>0</v>
      </c>
      <c r="G25" s="26">
        <v>217</v>
      </c>
      <c r="H25" s="26">
        <v>0</v>
      </c>
      <c r="I25" s="27">
        <f t="shared" si="1"/>
        <v>217</v>
      </c>
    </row>
    <row r="26" spans="1:9" ht="23.1" customHeight="1" x14ac:dyDescent="0.2">
      <c r="A26" s="164" t="s">
        <v>30</v>
      </c>
      <c r="B26" s="128"/>
      <c r="C26" s="129"/>
      <c r="D26" s="24" t="s">
        <v>31</v>
      </c>
      <c r="E26" s="31">
        <v>2088</v>
      </c>
      <c r="F26" s="26">
        <v>0</v>
      </c>
      <c r="G26" s="36" t="s">
        <v>24</v>
      </c>
      <c r="H26" s="36" t="s">
        <v>24</v>
      </c>
      <c r="I26" s="27">
        <v>2088</v>
      </c>
    </row>
    <row r="27" spans="1:9" ht="23.1" customHeight="1" x14ac:dyDescent="0.2">
      <c r="A27" s="130"/>
      <c r="B27" s="131"/>
      <c r="C27" s="132"/>
      <c r="D27" s="24" t="s">
        <v>32</v>
      </c>
      <c r="E27" s="31">
        <v>10747</v>
      </c>
      <c r="F27" s="26">
        <v>0</v>
      </c>
      <c r="G27" s="36" t="s">
        <v>24</v>
      </c>
      <c r="H27" s="36" t="s">
        <v>24</v>
      </c>
      <c r="I27" s="27">
        <v>10747</v>
      </c>
    </row>
    <row r="28" spans="1:9" ht="23.1" customHeight="1" x14ac:dyDescent="0.2">
      <c r="A28" s="133"/>
      <c r="B28" s="134"/>
      <c r="C28" s="135"/>
      <c r="D28" s="24" t="s">
        <v>20</v>
      </c>
      <c r="E28" s="31">
        <f>SUM(E26:E27)</f>
        <v>12835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12835</v>
      </c>
    </row>
    <row r="29" spans="1:9" ht="23.1" customHeight="1" x14ac:dyDescent="0.2">
      <c r="A29" s="165" t="s">
        <v>33</v>
      </c>
      <c r="B29" s="139"/>
      <c r="C29" s="141"/>
      <c r="D29" s="140"/>
      <c r="E29" s="31">
        <v>399516</v>
      </c>
      <c r="F29" s="26">
        <v>0</v>
      </c>
      <c r="G29" s="36" t="s">
        <v>34</v>
      </c>
      <c r="H29" s="36" t="s">
        <v>34</v>
      </c>
      <c r="I29" s="27">
        <v>399516</v>
      </c>
    </row>
    <row r="30" spans="1:9" ht="23.1" customHeight="1" x14ac:dyDescent="0.2">
      <c r="A30" s="166"/>
      <c r="B30" s="167"/>
      <c r="C30" s="139" t="s">
        <v>27</v>
      </c>
      <c r="D30" s="140"/>
      <c r="E30" s="31">
        <v>147471</v>
      </c>
      <c r="F30" s="26">
        <v>0</v>
      </c>
      <c r="G30" s="36" t="s">
        <v>34</v>
      </c>
      <c r="H30" s="36" t="s">
        <v>34</v>
      </c>
      <c r="I30" s="27">
        <v>147471</v>
      </c>
    </row>
    <row r="31" spans="1:9" ht="23.1" customHeight="1" x14ac:dyDescent="0.2">
      <c r="A31" s="32"/>
      <c r="B31" s="33"/>
      <c r="C31" s="38"/>
      <c r="D31" s="24" t="s">
        <v>28</v>
      </c>
      <c r="E31" s="31">
        <v>17371</v>
      </c>
      <c r="F31" s="26">
        <v>0</v>
      </c>
      <c r="G31" s="36" t="s">
        <v>34</v>
      </c>
      <c r="H31" s="36" t="s">
        <v>34</v>
      </c>
      <c r="I31" s="27">
        <v>17371</v>
      </c>
    </row>
    <row r="32" spans="1:9" ht="23.1" customHeight="1" x14ac:dyDescent="0.2">
      <c r="A32" s="166"/>
      <c r="B32" s="167"/>
      <c r="C32" s="141" t="s">
        <v>29</v>
      </c>
      <c r="D32" s="140"/>
      <c r="E32" s="31">
        <v>50317</v>
      </c>
      <c r="F32" s="26">
        <v>0</v>
      </c>
      <c r="G32" s="36" t="s">
        <v>34</v>
      </c>
      <c r="H32" s="36" t="s">
        <v>34</v>
      </c>
      <c r="I32" s="27">
        <v>50317</v>
      </c>
    </row>
    <row r="33" spans="1:9" ht="23.1" customHeight="1" x14ac:dyDescent="0.2">
      <c r="A33" s="159" t="s">
        <v>35</v>
      </c>
      <c r="B33" s="160"/>
      <c r="C33" s="141" t="s">
        <v>36</v>
      </c>
      <c r="D33" s="140"/>
      <c r="E33" s="31">
        <v>13210</v>
      </c>
      <c r="F33" s="26">
        <v>35</v>
      </c>
      <c r="G33" s="26">
        <v>13245</v>
      </c>
      <c r="H33" s="26">
        <v>0</v>
      </c>
      <c r="I33" s="27">
        <f>SUM(G33:H33)</f>
        <v>13245</v>
      </c>
    </row>
    <row r="34" spans="1:9" ht="23.1" customHeight="1" x14ac:dyDescent="0.2">
      <c r="A34" s="150"/>
      <c r="B34" s="161"/>
      <c r="C34" s="141" t="s">
        <v>37</v>
      </c>
      <c r="D34" s="140"/>
      <c r="E34" s="31">
        <v>2159</v>
      </c>
      <c r="F34" s="26">
        <v>10</v>
      </c>
      <c r="G34" s="26">
        <v>2169</v>
      </c>
      <c r="H34" s="26">
        <v>0</v>
      </c>
      <c r="I34" s="27">
        <f>SUM(G34:H34)</f>
        <v>2169</v>
      </c>
    </row>
    <row r="35" spans="1:9" ht="23.1" customHeight="1" x14ac:dyDescent="0.2">
      <c r="A35" s="150"/>
      <c r="B35" s="161"/>
      <c r="C35" s="141" t="s">
        <v>38</v>
      </c>
      <c r="D35" s="140"/>
      <c r="E35" s="31">
        <v>1</v>
      </c>
      <c r="F35" s="26">
        <v>0</v>
      </c>
      <c r="G35" s="26">
        <v>1</v>
      </c>
      <c r="H35" s="26">
        <v>0</v>
      </c>
      <c r="I35" s="27">
        <f>SUM(G35:H35)</f>
        <v>1</v>
      </c>
    </row>
    <row r="36" spans="1:9" ht="23.1" customHeight="1" x14ac:dyDescent="0.2">
      <c r="A36" s="150"/>
      <c r="B36" s="161"/>
      <c r="C36" s="141" t="s">
        <v>39</v>
      </c>
      <c r="D36" s="140"/>
      <c r="E36" s="31">
        <v>1</v>
      </c>
      <c r="F36" s="26">
        <v>0</v>
      </c>
      <c r="G36" s="26">
        <v>1</v>
      </c>
      <c r="H36" s="26">
        <v>0</v>
      </c>
      <c r="I36" s="27">
        <f>SUM(G36:H36)</f>
        <v>1</v>
      </c>
    </row>
    <row r="37" spans="1:9" ht="23.1" customHeight="1" x14ac:dyDescent="0.2">
      <c r="A37" s="150"/>
      <c r="B37" s="161"/>
      <c r="C37" s="162" t="s">
        <v>20</v>
      </c>
      <c r="D37" s="163"/>
      <c r="E37" s="31">
        <f>SUM(E33:E36)</f>
        <v>15371</v>
      </c>
      <c r="F37" s="26">
        <f>SUM(F33:F36)</f>
        <v>45</v>
      </c>
      <c r="G37" s="26">
        <f>SUM(G33:G36)</f>
        <v>15416</v>
      </c>
      <c r="H37" s="26">
        <f>SUM(H33:H36)</f>
        <v>0</v>
      </c>
      <c r="I37" s="27">
        <f>SUM(G37:H37)</f>
        <v>15416</v>
      </c>
    </row>
    <row r="38" spans="1:9" ht="23.1" customHeight="1" x14ac:dyDescent="0.2">
      <c r="A38" s="179" t="s">
        <v>40</v>
      </c>
      <c r="B38" s="180"/>
      <c r="C38" s="180"/>
      <c r="D38" s="158"/>
      <c r="E38" s="31">
        <v>22361</v>
      </c>
      <c r="F38" s="26">
        <v>0</v>
      </c>
      <c r="G38" s="36" t="s">
        <v>34</v>
      </c>
      <c r="H38" s="36" t="s">
        <v>34</v>
      </c>
      <c r="I38" s="27">
        <v>22361</v>
      </c>
    </row>
    <row r="39" spans="1:9" ht="23.1" customHeight="1" x14ac:dyDescent="0.2">
      <c r="A39" s="179" t="s">
        <v>41</v>
      </c>
      <c r="B39" s="180"/>
      <c r="C39" s="180"/>
      <c r="D39" s="158"/>
      <c r="E39" s="31">
        <v>5973</v>
      </c>
      <c r="F39" s="26">
        <v>0</v>
      </c>
      <c r="G39" s="26">
        <v>5973</v>
      </c>
      <c r="H39" s="26">
        <v>0</v>
      </c>
      <c r="I39" s="27">
        <f>SUM(G39:H39)</f>
        <v>5973</v>
      </c>
    </row>
    <row r="40" spans="1:9" ht="23.1" customHeight="1" x14ac:dyDescent="0.2">
      <c r="A40" s="179" t="s">
        <v>42</v>
      </c>
      <c r="B40" s="180"/>
      <c r="C40" s="180"/>
      <c r="D40" s="158"/>
      <c r="E40" s="31">
        <v>590</v>
      </c>
      <c r="F40" s="26">
        <v>0</v>
      </c>
      <c r="G40" s="26">
        <v>590</v>
      </c>
      <c r="H40" s="26">
        <v>0</v>
      </c>
      <c r="I40" s="27">
        <f>SUM(G40:H40)</f>
        <v>590</v>
      </c>
    </row>
    <row r="41" spans="1:9" ht="23.1" customHeight="1" x14ac:dyDescent="0.2">
      <c r="A41" s="170" t="s">
        <v>43</v>
      </c>
      <c r="B41" s="181"/>
      <c r="C41" s="182"/>
      <c r="D41" s="183"/>
      <c r="E41" s="124">
        <v>137766</v>
      </c>
      <c r="F41" s="26">
        <v>0</v>
      </c>
      <c r="G41" s="36" t="s">
        <v>34</v>
      </c>
      <c r="H41" s="36" t="s">
        <v>34</v>
      </c>
      <c r="I41" s="27">
        <v>137766</v>
      </c>
    </row>
    <row r="42" spans="1:9" ht="23.1" customHeight="1" x14ac:dyDescent="0.2">
      <c r="A42" s="170"/>
      <c r="B42" s="181"/>
      <c r="C42" s="184" t="s">
        <v>44</v>
      </c>
      <c r="D42" s="185"/>
      <c r="E42" s="31">
        <v>129407</v>
      </c>
      <c r="F42" s="26">
        <v>0</v>
      </c>
      <c r="G42" s="26">
        <v>129398</v>
      </c>
      <c r="H42" s="26">
        <v>9</v>
      </c>
      <c r="I42" s="27">
        <f>SUM(G42:H42)</f>
        <v>129407</v>
      </c>
    </row>
    <row r="43" spans="1:9" ht="23.1" customHeight="1" x14ac:dyDescent="0.2">
      <c r="A43" s="170"/>
      <c r="B43" s="181"/>
      <c r="C43" s="186" t="s">
        <v>45</v>
      </c>
      <c r="D43" s="187"/>
      <c r="E43" s="34">
        <v>7430</v>
      </c>
      <c r="F43" s="26">
        <v>0</v>
      </c>
      <c r="G43" s="36" t="s">
        <v>34</v>
      </c>
      <c r="H43" s="36" t="s">
        <v>34</v>
      </c>
      <c r="I43" s="27">
        <v>7430</v>
      </c>
    </row>
    <row r="44" spans="1:9" ht="23.1" customHeight="1" x14ac:dyDescent="0.2">
      <c r="A44" s="170"/>
      <c r="B44" s="181"/>
      <c r="C44" s="39"/>
      <c r="D44" s="40" t="s">
        <v>46</v>
      </c>
      <c r="E44" s="125">
        <v>4188</v>
      </c>
      <c r="F44" s="26">
        <v>0</v>
      </c>
      <c r="G44" s="36" t="s">
        <v>34</v>
      </c>
      <c r="H44" s="42" t="s">
        <v>34</v>
      </c>
      <c r="I44" s="27">
        <v>4188</v>
      </c>
    </row>
    <row r="45" spans="1:9" ht="23.1" customHeight="1" x14ac:dyDescent="0.2">
      <c r="A45" s="170"/>
      <c r="B45" s="181"/>
      <c r="C45" s="157" t="s">
        <v>47</v>
      </c>
      <c r="D45" s="158"/>
      <c r="E45" s="34">
        <v>90</v>
      </c>
      <c r="F45" s="43">
        <v>0</v>
      </c>
      <c r="G45" s="36" t="s">
        <v>34</v>
      </c>
      <c r="H45" s="42" t="s">
        <v>34</v>
      </c>
      <c r="I45" s="27">
        <v>90</v>
      </c>
    </row>
    <row r="46" spans="1:9" ht="23.1" customHeight="1" x14ac:dyDescent="0.2">
      <c r="A46" s="170"/>
      <c r="B46" s="181"/>
      <c r="C46" s="157" t="s">
        <v>48</v>
      </c>
      <c r="D46" s="158"/>
      <c r="E46" s="34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" customHeight="1" x14ac:dyDescent="0.2">
      <c r="A47" s="170"/>
      <c r="B47" s="181"/>
      <c r="C47" s="157" t="s">
        <v>49</v>
      </c>
      <c r="D47" s="178"/>
      <c r="E47" s="34">
        <v>588</v>
      </c>
      <c r="F47" s="43">
        <v>0</v>
      </c>
      <c r="G47" s="26">
        <v>588</v>
      </c>
      <c r="H47" s="30">
        <v>0</v>
      </c>
      <c r="I47" s="27">
        <f>SUM(G47:H47)</f>
        <v>588</v>
      </c>
    </row>
    <row r="48" spans="1:9" ht="23.1" customHeight="1" x14ac:dyDescent="0.2">
      <c r="A48" s="168" t="s">
        <v>50</v>
      </c>
      <c r="B48" s="169"/>
      <c r="C48" s="174" t="s">
        <v>45</v>
      </c>
      <c r="D48" s="175"/>
      <c r="E48" s="34">
        <v>62444</v>
      </c>
      <c r="F48" s="43">
        <v>0</v>
      </c>
      <c r="G48" s="36" t="s">
        <v>34</v>
      </c>
      <c r="H48" s="42" t="s">
        <v>34</v>
      </c>
      <c r="I48" s="27">
        <v>62444</v>
      </c>
    </row>
    <row r="49" spans="1:9" ht="23.1" customHeight="1" x14ac:dyDescent="0.2">
      <c r="A49" s="170"/>
      <c r="B49" s="171"/>
      <c r="C49" s="44"/>
      <c r="D49" s="45" t="s">
        <v>46</v>
      </c>
      <c r="E49" s="34">
        <v>34302</v>
      </c>
      <c r="F49" s="43">
        <v>0</v>
      </c>
      <c r="G49" s="36" t="s">
        <v>34</v>
      </c>
      <c r="H49" s="42" t="s">
        <v>34</v>
      </c>
      <c r="I49" s="27">
        <v>34302</v>
      </c>
    </row>
    <row r="50" spans="1:9" ht="23.1" customHeight="1" x14ac:dyDescent="0.2">
      <c r="A50" s="170"/>
      <c r="B50" s="171"/>
      <c r="C50" s="176" t="s">
        <v>51</v>
      </c>
      <c r="D50" s="177"/>
      <c r="E50" s="34">
        <v>16</v>
      </c>
      <c r="F50" s="43">
        <v>0</v>
      </c>
      <c r="G50" s="36" t="s">
        <v>34</v>
      </c>
      <c r="H50" s="42" t="s">
        <v>34</v>
      </c>
      <c r="I50" s="27">
        <v>16</v>
      </c>
    </row>
    <row r="51" spans="1:9" ht="23.1" customHeight="1" x14ac:dyDescent="0.2">
      <c r="A51" s="170"/>
      <c r="B51" s="171"/>
      <c r="C51" s="176" t="s">
        <v>52</v>
      </c>
      <c r="D51" s="177"/>
      <c r="E51" s="34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" customHeight="1" x14ac:dyDescent="0.2">
      <c r="A52" s="172"/>
      <c r="B52" s="173"/>
      <c r="C52" s="157" t="s">
        <v>49</v>
      </c>
      <c r="D52" s="178"/>
      <c r="E52" s="34">
        <v>12301</v>
      </c>
      <c r="F52" s="43">
        <v>0</v>
      </c>
      <c r="G52" s="26">
        <v>12301</v>
      </c>
      <c r="H52" s="30">
        <v>0</v>
      </c>
      <c r="I52" s="27">
        <f>SUM(G52:H52)</f>
        <v>12301</v>
      </c>
    </row>
    <row r="53" spans="1:9" ht="23.1" customHeight="1" x14ac:dyDescent="0.2">
      <c r="A53" s="179" t="s">
        <v>53</v>
      </c>
      <c r="B53" s="180"/>
      <c r="C53" s="180"/>
      <c r="D53" s="158"/>
      <c r="E53" s="34">
        <v>558</v>
      </c>
      <c r="F53" s="43">
        <v>0</v>
      </c>
      <c r="G53" s="36" t="s">
        <v>34</v>
      </c>
      <c r="H53" s="42" t="s">
        <v>34</v>
      </c>
      <c r="I53" s="27">
        <v>558</v>
      </c>
    </row>
    <row r="54" spans="1:9" ht="23.1" customHeight="1" thickBot="1" x14ac:dyDescent="0.25">
      <c r="A54" s="188" t="s">
        <v>54</v>
      </c>
      <c r="B54" s="189"/>
      <c r="C54" s="189"/>
      <c r="D54" s="190"/>
      <c r="E54" s="119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.2" x14ac:dyDescent="0.35">
      <c r="A55" s="142" t="str">
        <f>A1</f>
        <v>検査関係業務量報告</v>
      </c>
      <c r="B55" s="142"/>
      <c r="C55" s="142"/>
      <c r="D55" s="142"/>
      <c r="E55" s="142"/>
      <c r="F55" s="142"/>
      <c r="G55" s="142"/>
      <c r="H55" s="142"/>
      <c r="I55" s="142"/>
    </row>
    <row r="56" spans="1:9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4"/>
      <c r="B57" s="5"/>
      <c r="C57" s="5"/>
      <c r="F57" s="6"/>
      <c r="G57" s="6"/>
      <c r="H57" s="7"/>
      <c r="I57" s="191" t="str">
        <f>IF(I3="","",I3)</f>
        <v/>
      </c>
    </row>
    <row r="58" spans="1:9" ht="23.25" customHeight="1" x14ac:dyDescent="0.2">
      <c r="A58" s="144" t="str">
        <f>A4</f>
        <v>令和 7年 5月</v>
      </c>
      <c r="B58" s="192"/>
      <c r="C58" s="192"/>
      <c r="D58" s="192"/>
      <c r="E58" s="192"/>
      <c r="F58" s="192"/>
      <c r="G58" s="192"/>
      <c r="H58" s="192"/>
      <c r="I58" s="191"/>
    </row>
    <row r="59" spans="1:9" ht="20.25" customHeight="1" thickBot="1" x14ac:dyDescent="0.25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" customHeight="1" thickBot="1" x14ac:dyDescent="0.25">
      <c r="A60" s="145" t="s">
        <v>7</v>
      </c>
      <c r="B60" s="146"/>
      <c r="C60" s="146"/>
      <c r="D60" s="147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" customHeight="1" x14ac:dyDescent="0.2">
      <c r="A61" s="168" t="s">
        <v>56</v>
      </c>
      <c r="B61" s="169"/>
      <c r="C61" s="162" t="s">
        <v>57</v>
      </c>
      <c r="D61" s="195"/>
      <c r="E61" s="51">
        <v>625</v>
      </c>
      <c r="F61" s="52">
        <v>0</v>
      </c>
      <c r="G61" s="36" t="s">
        <v>34</v>
      </c>
      <c r="H61" s="42" t="s">
        <v>34</v>
      </c>
      <c r="I61" s="27">
        <v>625</v>
      </c>
    </row>
    <row r="62" spans="1:9" ht="23.1" customHeight="1" x14ac:dyDescent="0.2">
      <c r="A62" s="170"/>
      <c r="B62" s="171"/>
      <c r="C62" s="162" t="s">
        <v>58</v>
      </c>
      <c r="D62" s="195"/>
      <c r="E62" s="51">
        <v>4994</v>
      </c>
      <c r="F62" s="52">
        <v>53</v>
      </c>
      <c r="G62" s="36" t="s">
        <v>34</v>
      </c>
      <c r="H62" s="42" t="s">
        <v>34</v>
      </c>
      <c r="I62" s="27">
        <v>5047</v>
      </c>
    </row>
    <row r="63" spans="1:9" ht="23.1" customHeight="1" x14ac:dyDescent="0.2">
      <c r="A63" s="170"/>
      <c r="B63" s="171"/>
      <c r="C63" s="162" t="s">
        <v>59</v>
      </c>
      <c r="D63" s="195"/>
      <c r="E63" s="51">
        <v>217</v>
      </c>
      <c r="F63" s="52">
        <v>1</v>
      </c>
      <c r="G63" s="36" t="s">
        <v>34</v>
      </c>
      <c r="H63" s="42" t="s">
        <v>34</v>
      </c>
      <c r="I63" s="27">
        <v>218</v>
      </c>
    </row>
    <row r="64" spans="1:9" ht="23.1" customHeight="1" x14ac:dyDescent="0.2">
      <c r="A64" s="193"/>
      <c r="B64" s="194"/>
      <c r="C64" s="162" t="s">
        <v>20</v>
      </c>
      <c r="D64" s="163"/>
      <c r="E64" s="26">
        <f>SUM(E61:E63)</f>
        <v>5836</v>
      </c>
      <c r="F64" s="26">
        <f>SUM(F61:F63)</f>
        <v>54</v>
      </c>
      <c r="G64" s="36" t="s">
        <v>34</v>
      </c>
      <c r="H64" s="36" t="s">
        <v>34</v>
      </c>
      <c r="I64" s="27">
        <f>SUM(I61:I63)</f>
        <v>5890</v>
      </c>
    </row>
    <row r="65" spans="1:9" ht="23.1" customHeight="1" x14ac:dyDescent="0.2">
      <c r="A65" s="168" t="s">
        <v>60</v>
      </c>
      <c r="B65" s="169"/>
      <c r="C65" s="139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" customHeight="1" x14ac:dyDescent="0.2">
      <c r="A66" s="170"/>
      <c r="B66" s="171"/>
      <c r="C66" s="196"/>
      <c r="D66" s="53" t="s">
        <v>16</v>
      </c>
      <c r="E66" s="31">
        <v>637</v>
      </c>
      <c r="F66" s="26">
        <v>0</v>
      </c>
      <c r="G66" s="26">
        <v>637</v>
      </c>
      <c r="H66" s="26">
        <v>0</v>
      </c>
      <c r="I66" s="27">
        <f t="shared" si="2"/>
        <v>637</v>
      </c>
    </row>
    <row r="67" spans="1:9" ht="23.1" customHeight="1" x14ac:dyDescent="0.2">
      <c r="A67" s="170"/>
      <c r="B67" s="171"/>
      <c r="C67" s="139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" customHeight="1" x14ac:dyDescent="0.2">
      <c r="A68" s="170"/>
      <c r="B68" s="171"/>
      <c r="C68" s="196"/>
      <c r="D68" s="53" t="s">
        <v>16</v>
      </c>
      <c r="E68" s="31">
        <v>4903</v>
      </c>
      <c r="F68" s="26">
        <v>46</v>
      </c>
      <c r="G68" s="26">
        <v>4949</v>
      </c>
      <c r="H68" s="26">
        <v>0</v>
      </c>
      <c r="I68" s="27">
        <f t="shared" si="2"/>
        <v>4949</v>
      </c>
    </row>
    <row r="69" spans="1:9" ht="23.1" customHeight="1" x14ac:dyDescent="0.2">
      <c r="A69" s="170"/>
      <c r="B69" s="171"/>
      <c r="C69" s="139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" customHeight="1" x14ac:dyDescent="0.2">
      <c r="A70" s="170"/>
      <c r="B70" s="171"/>
      <c r="C70" s="196"/>
      <c r="D70" s="53" t="s">
        <v>16</v>
      </c>
      <c r="E70" s="31">
        <v>194</v>
      </c>
      <c r="F70" s="26">
        <v>1</v>
      </c>
      <c r="G70" s="26">
        <v>195</v>
      </c>
      <c r="H70" s="26">
        <v>0</v>
      </c>
      <c r="I70" s="27">
        <f t="shared" si="2"/>
        <v>195</v>
      </c>
    </row>
    <row r="71" spans="1:9" ht="23.1" customHeight="1" x14ac:dyDescent="0.2">
      <c r="A71" s="172"/>
      <c r="B71" s="173"/>
      <c r="C71" s="162" t="s">
        <v>20</v>
      </c>
      <c r="D71" s="163"/>
      <c r="E71" s="26">
        <f>SUM(E65:E70)</f>
        <v>5736</v>
      </c>
      <c r="F71" s="26">
        <f>SUM(F65:F70)</f>
        <v>47</v>
      </c>
      <c r="G71" s="26">
        <f>SUM(G65:G70)</f>
        <v>5783</v>
      </c>
      <c r="H71" s="26">
        <f>SUM(H65:H70)</f>
        <v>0</v>
      </c>
      <c r="I71" s="27">
        <f t="shared" si="2"/>
        <v>5783</v>
      </c>
    </row>
    <row r="72" spans="1:9" ht="23.1" customHeight="1" x14ac:dyDescent="0.2">
      <c r="A72" s="168" t="s">
        <v>65</v>
      </c>
      <c r="B72" s="169"/>
      <c r="C72" s="141" t="s">
        <v>66</v>
      </c>
      <c r="D72" s="140"/>
      <c r="E72" s="54">
        <v>658</v>
      </c>
      <c r="F72" s="55">
        <v>0</v>
      </c>
      <c r="G72" s="26">
        <v>658</v>
      </c>
      <c r="H72" s="26">
        <v>0</v>
      </c>
      <c r="I72" s="27">
        <f t="shared" si="2"/>
        <v>658</v>
      </c>
    </row>
    <row r="73" spans="1:9" ht="23.1" customHeight="1" x14ac:dyDescent="0.2">
      <c r="A73" s="170"/>
      <c r="B73" s="171"/>
      <c r="C73" s="141" t="s">
        <v>21</v>
      </c>
      <c r="D73" s="140"/>
      <c r="E73" s="54">
        <v>5066</v>
      </c>
      <c r="F73" s="55">
        <v>63</v>
      </c>
      <c r="G73" s="26">
        <v>5128</v>
      </c>
      <c r="H73" s="26">
        <v>1</v>
      </c>
      <c r="I73" s="27">
        <f t="shared" si="2"/>
        <v>5129</v>
      </c>
    </row>
    <row r="74" spans="1:9" ht="23.1" customHeight="1" x14ac:dyDescent="0.2">
      <c r="A74" s="170"/>
      <c r="B74" s="171"/>
      <c r="C74" s="141" t="s">
        <v>67</v>
      </c>
      <c r="D74" s="140"/>
      <c r="E74" s="54">
        <v>232</v>
      </c>
      <c r="F74" s="55">
        <v>1</v>
      </c>
      <c r="G74" s="26">
        <v>233</v>
      </c>
      <c r="H74" s="26">
        <v>0</v>
      </c>
      <c r="I74" s="27">
        <f t="shared" si="2"/>
        <v>233</v>
      </c>
    </row>
    <row r="75" spans="1:9" ht="23.1" customHeight="1" x14ac:dyDescent="0.2">
      <c r="A75" s="170"/>
      <c r="B75" s="171"/>
      <c r="C75" s="141" t="s">
        <v>68</v>
      </c>
      <c r="D75" s="140"/>
      <c r="E75" s="54">
        <v>31</v>
      </c>
      <c r="F75" s="55">
        <v>0</v>
      </c>
      <c r="G75" s="26">
        <v>31</v>
      </c>
      <c r="H75" s="26">
        <v>0</v>
      </c>
      <c r="I75" s="27">
        <f t="shared" si="2"/>
        <v>31</v>
      </c>
    </row>
    <row r="76" spans="1:9" ht="23.1" customHeight="1" x14ac:dyDescent="0.2">
      <c r="A76" s="172"/>
      <c r="B76" s="173"/>
      <c r="C76" s="162" t="s">
        <v>20</v>
      </c>
      <c r="D76" s="163"/>
      <c r="E76" s="55">
        <f>SUM(E72:E75)</f>
        <v>5987</v>
      </c>
      <c r="F76" s="55">
        <f>SUM(F72:F75)</f>
        <v>64</v>
      </c>
      <c r="G76" s="55">
        <f>SUM(G72:G75)</f>
        <v>6050</v>
      </c>
      <c r="H76" s="55">
        <f>SUM(H72:H75)</f>
        <v>1</v>
      </c>
      <c r="I76" s="27">
        <f t="shared" si="2"/>
        <v>6051</v>
      </c>
    </row>
    <row r="77" spans="1:9" ht="23.1" customHeight="1" x14ac:dyDescent="0.2">
      <c r="A77" s="168" t="s">
        <v>69</v>
      </c>
      <c r="B77" s="169"/>
      <c r="C77" s="141" t="s">
        <v>66</v>
      </c>
      <c r="D77" s="140"/>
      <c r="E77" s="31">
        <v>4554</v>
      </c>
      <c r="F77" s="26">
        <v>0</v>
      </c>
      <c r="G77" s="36" t="s">
        <v>34</v>
      </c>
      <c r="H77" s="36" t="s">
        <v>34</v>
      </c>
      <c r="I77" s="27">
        <v>4554</v>
      </c>
    </row>
    <row r="78" spans="1:9" ht="23.1" customHeight="1" x14ac:dyDescent="0.2">
      <c r="A78" s="170"/>
      <c r="B78" s="171"/>
      <c r="C78" s="141" t="s">
        <v>21</v>
      </c>
      <c r="D78" s="140"/>
      <c r="E78" s="31">
        <v>38258</v>
      </c>
      <c r="F78" s="26">
        <v>935</v>
      </c>
      <c r="G78" s="36" t="s">
        <v>34</v>
      </c>
      <c r="H78" s="36" t="s">
        <v>34</v>
      </c>
      <c r="I78" s="27">
        <v>39193</v>
      </c>
    </row>
    <row r="79" spans="1:9" ht="23.1" customHeight="1" x14ac:dyDescent="0.2">
      <c r="A79" s="170"/>
      <c r="B79" s="171"/>
      <c r="C79" s="141" t="s">
        <v>70</v>
      </c>
      <c r="D79" s="140"/>
      <c r="E79" s="31">
        <v>1595</v>
      </c>
      <c r="F79" s="26">
        <v>43</v>
      </c>
      <c r="G79" s="36" t="s">
        <v>34</v>
      </c>
      <c r="H79" s="36" t="s">
        <v>34</v>
      </c>
      <c r="I79" s="27">
        <v>1638</v>
      </c>
    </row>
    <row r="80" spans="1:9" ht="23.1" customHeight="1" x14ac:dyDescent="0.2">
      <c r="A80" s="170"/>
      <c r="B80" s="171"/>
      <c r="C80" s="139" t="s">
        <v>68</v>
      </c>
      <c r="D80" s="207"/>
      <c r="E80" s="56">
        <v>239</v>
      </c>
      <c r="F80" s="57">
        <v>0</v>
      </c>
      <c r="G80" s="36" t="s">
        <v>34</v>
      </c>
      <c r="H80" s="36" t="s">
        <v>34</v>
      </c>
      <c r="I80" s="58">
        <v>239</v>
      </c>
    </row>
    <row r="81" spans="1:9" ht="23.1" customHeight="1" x14ac:dyDescent="0.2">
      <c r="A81" s="172"/>
      <c r="B81" s="173"/>
      <c r="C81" s="208" t="s">
        <v>20</v>
      </c>
      <c r="D81" s="140"/>
      <c r="E81" s="31">
        <f>SUM(E77:E80)</f>
        <v>44646</v>
      </c>
      <c r="F81" s="26">
        <f>SUM(F77:F80)</f>
        <v>978</v>
      </c>
      <c r="G81" s="36" t="s">
        <v>34</v>
      </c>
      <c r="H81" s="36" t="s">
        <v>34</v>
      </c>
      <c r="I81" s="27">
        <f>SUM(I77:I80)</f>
        <v>45624</v>
      </c>
    </row>
    <row r="82" spans="1:9" ht="23.1" customHeight="1" x14ac:dyDescent="0.2">
      <c r="A82" s="168" t="s">
        <v>71</v>
      </c>
      <c r="B82" s="197"/>
      <c r="C82" s="200" t="s">
        <v>13</v>
      </c>
      <c r="D82" s="201"/>
      <c r="E82" s="31">
        <v>21657</v>
      </c>
      <c r="F82" s="26">
        <v>0</v>
      </c>
      <c r="G82" s="36" t="s">
        <v>34</v>
      </c>
      <c r="H82" s="36" t="s">
        <v>34</v>
      </c>
      <c r="I82" s="27">
        <v>21657</v>
      </c>
    </row>
    <row r="83" spans="1:9" ht="23.1" customHeight="1" x14ac:dyDescent="0.2">
      <c r="A83" s="170"/>
      <c r="B83" s="198"/>
      <c r="C83" s="60"/>
      <c r="D83" s="59" t="s">
        <v>72</v>
      </c>
      <c r="E83" s="31">
        <v>21657</v>
      </c>
      <c r="F83" s="26">
        <v>0</v>
      </c>
      <c r="G83" s="36" t="s">
        <v>34</v>
      </c>
      <c r="H83" s="36" t="s">
        <v>34</v>
      </c>
      <c r="I83" s="27">
        <v>21657</v>
      </c>
    </row>
    <row r="84" spans="1:9" ht="23.1" customHeight="1" x14ac:dyDescent="0.2">
      <c r="A84" s="199"/>
      <c r="B84" s="198"/>
      <c r="C84" s="202" t="s">
        <v>73</v>
      </c>
      <c r="D84" s="201"/>
      <c r="E84" s="31">
        <v>8354</v>
      </c>
      <c r="F84" s="26">
        <v>0</v>
      </c>
      <c r="G84" s="36" t="s">
        <v>34</v>
      </c>
      <c r="H84" s="36" t="s">
        <v>34</v>
      </c>
      <c r="I84" s="27">
        <v>8354</v>
      </c>
    </row>
    <row r="85" spans="1:9" ht="23.1" customHeight="1" x14ac:dyDescent="0.2">
      <c r="A85" s="199"/>
      <c r="B85" s="198"/>
      <c r="C85" s="202" t="s">
        <v>74</v>
      </c>
      <c r="D85" s="201"/>
      <c r="E85" s="31">
        <v>602</v>
      </c>
      <c r="F85" s="26">
        <v>0</v>
      </c>
      <c r="G85" s="36" t="s">
        <v>34</v>
      </c>
      <c r="H85" s="36" t="s">
        <v>34</v>
      </c>
      <c r="I85" s="27">
        <v>602</v>
      </c>
    </row>
    <row r="86" spans="1:9" ht="23.1" customHeight="1" x14ac:dyDescent="0.2">
      <c r="A86" s="199"/>
      <c r="B86" s="198"/>
      <c r="C86" s="200" t="s">
        <v>20</v>
      </c>
      <c r="D86" s="203"/>
      <c r="E86" s="51">
        <f>SUM(E82,E84,E85)</f>
        <v>30613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30613</v>
      </c>
    </row>
    <row r="87" spans="1:9" ht="23.1" customHeight="1" thickBot="1" x14ac:dyDescent="0.25">
      <c r="A87" s="204" t="s">
        <v>75</v>
      </c>
      <c r="B87" s="205"/>
      <c r="C87" s="205"/>
      <c r="D87" s="206"/>
      <c r="E87" s="63">
        <v>286540</v>
      </c>
      <c r="F87" s="55">
        <v>0</v>
      </c>
      <c r="G87" s="36" t="s">
        <v>34</v>
      </c>
      <c r="H87" s="36" t="s">
        <v>34</v>
      </c>
      <c r="I87" s="27">
        <v>286540</v>
      </c>
    </row>
    <row r="88" spans="1:9" ht="23.1" customHeight="1" thickBot="1" x14ac:dyDescent="0.25">
      <c r="A88" s="214" t="s">
        <v>76</v>
      </c>
      <c r="B88" s="215"/>
      <c r="C88" s="215"/>
      <c r="D88" s="216"/>
      <c r="E88" s="64">
        <f>SUM(E14,E17,E18,E21,E22,E76)</f>
        <v>700123</v>
      </c>
      <c r="F88" s="64">
        <f>SUM(F14,F17,F18,F21,F22,F76)</f>
        <v>16177</v>
      </c>
      <c r="G88" s="64">
        <f>SUM(G14,G17,G21,G22,G76)</f>
        <v>716248</v>
      </c>
      <c r="H88" s="64">
        <f>SUM(H14,H17,H21,H22,H76)</f>
        <v>52</v>
      </c>
      <c r="I88" s="68">
        <f>SUM(I14,I17,I18,I21,I22,I76)</f>
        <v>716300</v>
      </c>
    </row>
    <row r="89" spans="1:9" ht="23.1" customHeight="1" thickBot="1" x14ac:dyDescent="0.25">
      <c r="A89" s="214" t="s">
        <v>77</v>
      </c>
      <c r="B89" s="215"/>
      <c r="C89" s="215"/>
      <c r="D89" s="216"/>
      <c r="E89" s="65">
        <f>SUM(E14,E17,E18,E21,E22,E28,E29,E37,E38,E39,E40,E41,E48,E50,E51,E52,E53,E54,E76)</f>
        <v>1369854</v>
      </c>
      <c r="F89" s="65">
        <f>SUM(F14,F17,F18,F21,F22,F28,F29,F37,F38,F39,F40,F41,F48,F50,F51,F52,F53,F54,F76)</f>
        <v>16222</v>
      </c>
      <c r="G89" s="66" t="s">
        <v>34</v>
      </c>
      <c r="H89" s="66" t="s">
        <v>34</v>
      </c>
      <c r="I89" s="68">
        <f>SUM(I14,I17,I18,I21,I22,I28,I29,I37,I38,I39,I40,I41,I48,I50,I51,I52,I53,I54,I76)</f>
        <v>1386076</v>
      </c>
    </row>
    <row r="90" spans="1:9" ht="23.1" customHeight="1" thickBot="1" x14ac:dyDescent="0.25">
      <c r="A90" s="214" t="s">
        <v>78</v>
      </c>
      <c r="B90" s="215"/>
      <c r="C90" s="215"/>
      <c r="D90" s="216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366991</v>
      </c>
    </row>
    <row r="91" spans="1:9" ht="23.1" customHeight="1" thickBot="1" x14ac:dyDescent="0.25">
      <c r="A91" s="214" t="s">
        <v>79</v>
      </c>
      <c r="B91" s="215"/>
      <c r="C91" s="215"/>
      <c r="D91" s="216"/>
      <c r="E91" s="69">
        <f>IF(I90=0,0,IF(I81=0,0,I81/I90))</f>
        <v>0.12431912499216602</v>
      </c>
      <c r="F91" s="70"/>
      <c r="G91" s="1"/>
    </row>
    <row r="92" spans="1:9" ht="10.050000000000001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5" t="s">
        <v>7</v>
      </c>
      <c r="B94" s="146"/>
      <c r="C94" s="146"/>
      <c r="D94" s="147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" customHeight="1" thickBot="1" x14ac:dyDescent="0.25">
      <c r="A95" s="217" t="s">
        <v>66</v>
      </c>
      <c r="B95" s="218"/>
      <c r="C95" s="74" t="s">
        <v>81</v>
      </c>
      <c r="D95" s="75" t="s">
        <v>15</v>
      </c>
      <c r="E95" s="76">
        <v>42452</v>
      </c>
      <c r="F95" s="64">
        <v>0</v>
      </c>
      <c r="G95" s="64">
        <v>42452</v>
      </c>
      <c r="H95" s="66" t="s">
        <v>24</v>
      </c>
      <c r="I95" s="68">
        <f>SUM(G95:H95)</f>
        <v>42452</v>
      </c>
    </row>
    <row r="96" spans="1:9" ht="23.1" customHeight="1" x14ac:dyDescent="0.2">
      <c r="A96" s="148" t="s">
        <v>21</v>
      </c>
      <c r="B96" s="149"/>
      <c r="C96" s="211" t="s">
        <v>18</v>
      </c>
      <c r="D96" s="212"/>
      <c r="E96" s="77">
        <v>436023</v>
      </c>
      <c r="F96" s="78">
        <v>3442</v>
      </c>
      <c r="G96" s="78">
        <v>439465</v>
      </c>
      <c r="H96" s="79" t="s">
        <v>34</v>
      </c>
      <c r="I96" s="80">
        <f t="shared" ref="I96" si="3">SUM(G96:H96)</f>
        <v>439465</v>
      </c>
    </row>
    <row r="97" spans="1:9" ht="23.1" customHeight="1" thickBot="1" x14ac:dyDescent="0.25">
      <c r="A97" s="209"/>
      <c r="B97" s="210"/>
      <c r="C97" s="81"/>
      <c r="D97" s="82" t="s">
        <v>82</v>
      </c>
      <c r="E97" s="83">
        <v>6338</v>
      </c>
      <c r="F97" s="84">
        <v>50</v>
      </c>
      <c r="G97" s="84">
        <v>6388</v>
      </c>
      <c r="H97" s="85" t="s">
        <v>34</v>
      </c>
      <c r="I97" s="86">
        <f>SUM(G97:H97)</f>
        <v>6388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5" t="s">
        <v>7</v>
      </c>
      <c r="B100" s="146"/>
      <c r="C100" s="146"/>
      <c r="D100" s="147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" customHeight="1" x14ac:dyDescent="0.2">
      <c r="A101" s="148" t="s">
        <v>13</v>
      </c>
      <c r="B101" s="149"/>
      <c r="C101" s="154" t="s">
        <v>81</v>
      </c>
      <c r="D101" s="88" t="s">
        <v>15</v>
      </c>
      <c r="E101" s="77">
        <f>E10+E95</f>
        <v>117704</v>
      </c>
      <c r="F101" s="78">
        <f>F10+F95</f>
        <v>0</v>
      </c>
      <c r="G101" s="78">
        <f>G10+G95</f>
        <v>117701</v>
      </c>
      <c r="H101" s="78">
        <f>H10</f>
        <v>3</v>
      </c>
      <c r="I101" s="80">
        <f>I10+I95</f>
        <v>117704</v>
      </c>
    </row>
    <row r="102" spans="1:9" ht="23.1" customHeight="1" x14ac:dyDescent="0.2">
      <c r="A102" s="150"/>
      <c r="B102" s="151"/>
      <c r="C102" s="155"/>
      <c r="D102" s="24" t="s">
        <v>16</v>
      </c>
      <c r="E102" s="31">
        <f>E11</f>
        <v>845</v>
      </c>
      <c r="F102" s="25">
        <f>F11</f>
        <v>0</v>
      </c>
      <c r="G102" s="25">
        <f>G11</f>
        <v>845</v>
      </c>
      <c r="H102" s="25">
        <f>H11</f>
        <v>0</v>
      </c>
      <c r="I102" s="122">
        <f>I11</f>
        <v>845</v>
      </c>
    </row>
    <row r="103" spans="1:9" ht="23.1" customHeight="1" thickBot="1" x14ac:dyDescent="0.25">
      <c r="A103" s="209"/>
      <c r="B103" s="210"/>
      <c r="C103" s="213" t="s">
        <v>20</v>
      </c>
      <c r="D103" s="190"/>
      <c r="E103" s="119">
        <f>E101+E102</f>
        <v>118549</v>
      </c>
      <c r="F103" s="90">
        <f>F101+F102</f>
        <v>0</v>
      </c>
      <c r="G103" s="90">
        <f>G101+G102</f>
        <v>118546</v>
      </c>
      <c r="H103" s="90">
        <f t="shared" ref="H103:I103" si="4">H101+H102</f>
        <v>3</v>
      </c>
      <c r="I103" s="50">
        <f t="shared" si="4"/>
        <v>118549</v>
      </c>
    </row>
    <row r="104" spans="1:9" ht="23.1" customHeight="1" x14ac:dyDescent="0.2">
      <c r="A104" s="225" t="s">
        <v>21</v>
      </c>
      <c r="B104" s="226"/>
      <c r="C104" s="227"/>
      <c r="D104" s="88" t="s">
        <v>18</v>
      </c>
      <c r="E104" s="77">
        <f>E15+E96</f>
        <v>673189</v>
      </c>
      <c r="F104" s="78">
        <f>F15+F96</f>
        <v>7563</v>
      </c>
      <c r="G104" s="78">
        <f>G15+G96</f>
        <v>680712</v>
      </c>
      <c r="H104" s="78">
        <f>H15</f>
        <v>40</v>
      </c>
      <c r="I104" s="80">
        <f>I15+I96</f>
        <v>680752</v>
      </c>
    </row>
    <row r="105" spans="1:9" ht="23.1" customHeight="1" x14ac:dyDescent="0.2">
      <c r="A105" s="130"/>
      <c r="B105" s="131"/>
      <c r="C105" s="132"/>
      <c r="D105" s="91" t="s">
        <v>19</v>
      </c>
      <c r="E105" s="124">
        <f>E16</f>
        <v>313636</v>
      </c>
      <c r="F105" s="92">
        <f>F16</f>
        <v>11823</v>
      </c>
      <c r="G105" s="92">
        <f>G16</f>
        <v>325451</v>
      </c>
      <c r="H105" s="93">
        <f>H16</f>
        <v>8</v>
      </c>
      <c r="I105" s="94">
        <f>I16</f>
        <v>325459</v>
      </c>
    </row>
    <row r="106" spans="1:9" ht="23.1" customHeight="1" thickBot="1" x14ac:dyDescent="0.25">
      <c r="A106" s="228"/>
      <c r="B106" s="229"/>
      <c r="C106" s="230"/>
      <c r="D106" s="95" t="s">
        <v>22</v>
      </c>
      <c r="E106" s="119">
        <f>E104+E105</f>
        <v>986825</v>
      </c>
      <c r="F106" s="90">
        <f t="shared" ref="F106:I106" si="5">F104+F105</f>
        <v>19386</v>
      </c>
      <c r="G106" s="90">
        <f t="shared" si="5"/>
        <v>1006163</v>
      </c>
      <c r="H106" s="96">
        <f t="shared" si="5"/>
        <v>48</v>
      </c>
      <c r="I106" s="50">
        <f t="shared" si="5"/>
        <v>1006211</v>
      </c>
    </row>
    <row r="107" spans="1:9" ht="23.1" customHeight="1" thickBot="1" x14ac:dyDescent="0.25">
      <c r="A107" s="214" t="s">
        <v>76</v>
      </c>
      <c r="B107" s="215"/>
      <c r="C107" s="215"/>
      <c r="D107" s="216"/>
      <c r="E107" s="126">
        <f>E88+E95+E96</f>
        <v>1178598</v>
      </c>
      <c r="F107" s="64">
        <f>F88+F95+F96</f>
        <v>19619</v>
      </c>
      <c r="G107" s="64">
        <f>G88+G95+G96</f>
        <v>1198165</v>
      </c>
      <c r="H107" s="64">
        <f>H88</f>
        <v>52</v>
      </c>
      <c r="I107" s="68">
        <f>I88+I95+I96</f>
        <v>1198217</v>
      </c>
    </row>
    <row r="108" spans="1:9" ht="23.1" customHeight="1" thickBot="1" x14ac:dyDescent="0.25">
      <c r="A108" s="214" t="s">
        <v>77</v>
      </c>
      <c r="B108" s="215"/>
      <c r="C108" s="215"/>
      <c r="D108" s="216"/>
      <c r="E108" s="120">
        <f>E89+E95+E96</f>
        <v>1848329</v>
      </c>
      <c r="F108" s="65">
        <f>F89+F95+F96</f>
        <v>19664</v>
      </c>
      <c r="G108" s="66" t="s">
        <v>34</v>
      </c>
      <c r="H108" s="66" t="s">
        <v>34</v>
      </c>
      <c r="I108" s="68">
        <f>I89+I95+I96</f>
        <v>1867993</v>
      </c>
    </row>
    <row r="109" spans="1:9" ht="23.1" customHeight="1" thickBot="1" x14ac:dyDescent="0.25">
      <c r="A109" s="214" t="s">
        <v>84</v>
      </c>
      <c r="B109" s="215"/>
      <c r="C109" s="215"/>
      <c r="D109" s="216"/>
      <c r="E109" s="97">
        <f>IF(I106=0,0,IF(I104=0,0,I104/I106))</f>
        <v>0.676549948271287</v>
      </c>
      <c r="F109" s="87"/>
      <c r="G109" s="87"/>
      <c r="H109" s="87"/>
      <c r="I109" s="87"/>
    </row>
    <row r="110" spans="1:9" ht="22.05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.05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.05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.2" x14ac:dyDescent="0.35">
      <c r="A116" s="142" t="str">
        <f>A1</f>
        <v>検査関係業務量報告</v>
      </c>
      <c r="B116" s="142"/>
      <c r="C116" s="142"/>
      <c r="D116" s="142"/>
      <c r="E116" s="142"/>
      <c r="F116" s="142"/>
      <c r="G116" s="142"/>
      <c r="H116" s="142"/>
      <c r="I116" s="142"/>
    </row>
    <row r="117" spans="1:9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4"/>
      <c r="B118" s="5"/>
      <c r="C118" s="5"/>
      <c r="F118" s="6"/>
      <c r="G118" s="6"/>
      <c r="H118" s="7"/>
      <c r="I118" s="191" t="str">
        <f>IF(I3="","",I3)</f>
        <v/>
      </c>
    </row>
    <row r="119" spans="1:9" ht="23.25" customHeight="1" x14ac:dyDescent="0.2">
      <c r="A119" s="144" t="str">
        <f>A4</f>
        <v>令和 7年 5月</v>
      </c>
      <c r="B119" s="192"/>
      <c r="C119" s="192"/>
      <c r="D119" s="192"/>
      <c r="E119" s="192"/>
      <c r="F119" s="192"/>
      <c r="G119" s="192"/>
      <c r="H119" s="192"/>
      <c r="I119" s="191"/>
    </row>
    <row r="120" spans="1:9" ht="20.25" customHeight="1" x14ac:dyDescent="0.2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.050000000000001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5" t="s">
        <v>7</v>
      </c>
      <c r="B123" s="146"/>
      <c r="C123" s="146"/>
      <c r="D123" s="147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.05" customHeight="1" x14ac:dyDescent="0.2">
      <c r="A124" s="219" t="s">
        <v>73</v>
      </c>
      <c r="B124" s="220"/>
      <c r="C124" s="221"/>
      <c r="D124" s="222"/>
      <c r="E124" s="77">
        <f>E29</f>
        <v>399516</v>
      </c>
      <c r="F124" s="89">
        <f>F29</f>
        <v>0</v>
      </c>
      <c r="G124" s="79" t="s">
        <v>34</v>
      </c>
      <c r="H124" s="79" t="s">
        <v>34</v>
      </c>
      <c r="I124" s="113">
        <f>I29</f>
        <v>399516</v>
      </c>
    </row>
    <row r="125" spans="1:9" ht="18.75" customHeight="1" x14ac:dyDescent="0.2">
      <c r="A125" s="166"/>
      <c r="B125" s="167"/>
      <c r="C125" s="141" t="s">
        <v>87</v>
      </c>
      <c r="D125" s="140"/>
      <c r="E125" s="31">
        <v>233</v>
      </c>
      <c r="F125" s="26">
        <v>0</v>
      </c>
      <c r="G125" s="36" t="s">
        <v>34</v>
      </c>
      <c r="H125" s="36" t="s">
        <v>34</v>
      </c>
      <c r="I125" s="27">
        <v>233</v>
      </c>
    </row>
    <row r="126" spans="1:9" ht="19.05" customHeight="1" thickBot="1" x14ac:dyDescent="0.25">
      <c r="A126" s="223"/>
      <c r="B126" s="224"/>
      <c r="C126" s="213" t="s">
        <v>88</v>
      </c>
      <c r="D126" s="190"/>
      <c r="E126" s="114">
        <f>E124-E125</f>
        <v>399283</v>
      </c>
      <c r="F126" s="96">
        <f>F124-F125</f>
        <v>0</v>
      </c>
      <c r="G126" s="48" t="s">
        <v>34</v>
      </c>
      <c r="H126" s="48" t="s">
        <v>34</v>
      </c>
      <c r="I126" s="116">
        <f>I124-I125</f>
        <v>399283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.05" customHeight="1" x14ac:dyDescent="0.2">
      <c r="A129" s="102"/>
      <c r="B129" s="103"/>
      <c r="C129" s="239" t="s">
        <v>90</v>
      </c>
      <c r="D129" s="240"/>
      <c r="E129" s="241" t="s">
        <v>91</v>
      </c>
      <c r="F129" s="239" t="s">
        <v>92</v>
      </c>
      <c r="G129" s="240"/>
      <c r="H129" s="243" t="s">
        <v>20</v>
      </c>
      <c r="I129" s="244"/>
    </row>
    <row r="130" spans="1:9" ht="22.05" customHeight="1" thickBot="1" x14ac:dyDescent="0.25">
      <c r="A130" s="104"/>
      <c r="B130" s="105"/>
      <c r="C130" s="106" t="s">
        <v>93</v>
      </c>
      <c r="D130" s="107" t="s">
        <v>94</v>
      </c>
      <c r="E130" s="242"/>
      <c r="F130" s="108" t="s">
        <v>93</v>
      </c>
      <c r="G130" s="109" t="s">
        <v>94</v>
      </c>
      <c r="H130" s="245"/>
      <c r="I130" s="246"/>
    </row>
    <row r="131" spans="1:9" ht="22.05" customHeight="1" x14ac:dyDescent="0.2">
      <c r="A131" s="247" t="s">
        <v>95</v>
      </c>
      <c r="B131" s="248"/>
      <c r="C131" s="110">
        <v>1086750</v>
      </c>
      <c r="D131" s="111">
        <v>89305</v>
      </c>
      <c r="E131" s="112">
        <v>12750</v>
      </c>
      <c r="F131" s="110">
        <v>518</v>
      </c>
      <c r="G131" s="111">
        <v>2</v>
      </c>
      <c r="H131" s="249">
        <f>SUM(C131:G131)</f>
        <v>1189325</v>
      </c>
      <c r="I131" s="250"/>
    </row>
    <row r="132" spans="1:9" ht="22.05" customHeight="1" thickBot="1" x14ac:dyDescent="0.25">
      <c r="A132" s="231" t="s">
        <v>96</v>
      </c>
      <c r="B132" s="232"/>
      <c r="C132" s="114">
        <v>270</v>
      </c>
      <c r="D132" s="46">
        <v>0</v>
      </c>
      <c r="E132" s="115">
        <v>0</v>
      </c>
      <c r="F132" s="114">
        <v>0</v>
      </c>
      <c r="G132" s="46">
        <v>0</v>
      </c>
      <c r="H132" s="233">
        <f>SUM(C132:G132)</f>
        <v>270</v>
      </c>
      <c r="I132" s="234"/>
    </row>
    <row r="133" spans="1:9" ht="22.05" customHeight="1" thickBot="1" x14ac:dyDescent="0.25">
      <c r="A133" s="235" t="s">
        <v>97</v>
      </c>
      <c r="B133" s="236"/>
      <c r="C133" s="117">
        <v>7054175000</v>
      </c>
      <c r="D133" s="86">
        <v>649613400</v>
      </c>
      <c r="E133" s="117">
        <v>63798700</v>
      </c>
      <c r="F133" s="118">
        <v>1502200</v>
      </c>
      <c r="G133" s="68">
        <v>8800</v>
      </c>
      <c r="H133" s="237">
        <f>SUM(C133:G133)</f>
        <v>7769098100</v>
      </c>
      <c r="I133" s="238"/>
    </row>
    <row r="134" spans="1:9" ht="22.05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.05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.05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.05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.05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.05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.05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.05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.05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.05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.05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.05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.05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.05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.05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.05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.05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.05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.05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.05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.05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.05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.05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.05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.05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.05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.05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.05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.05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.05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.05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.05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.05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.05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.05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.05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.05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8" man="1"/>
    <brk id="11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9A74A-0B05-4ACD-9EA9-2FC238E4A0AA}">
  <dimension ref="A1:I170"/>
  <sheetViews>
    <sheetView zoomScale="70" zoomScaleNormal="70" zoomScaleSheetLayoutView="100" workbookViewId="0">
      <selection sqref="A1:I1"/>
    </sheetView>
  </sheetViews>
  <sheetFormatPr defaultColWidth="9" defaultRowHeight="13.2" x14ac:dyDescent="0.2"/>
  <cols>
    <col min="1" max="1" width="3.88671875" style="2" customWidth="1"/>
    <col min="2" max="2" width="6.44140625" style="2" customWidth="1"/>
    <col min="3" max="3" width="14.109375" style="2" customWidth="1"/>
    <col min="4" max="4" width="17.33203125" style="2" customWidth="1"/>
    <col min="5" max="9" width="13.88671875" style="2" customWidth="1"/>
    <col min="10" max="16384" width="9" style="2"/>
  </cols>
  <sheetData>
    <row r="1" spans="1:9" ht="28.2" x14ac:dyDescent="0.35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spans="1:9" ht="10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5">
      <c r="A3" s="4"/>
      <c r="B3" s="5"/>
      <c r="C3" s="5"/>
      <c r="F3" s="6"/>
      <c r="G3" s="6"/>
      <c r="H3" s="7"/>
      <c r="I3" s="143" t="s">
        <v>1</v>
      </c>
    </row>
    <row r="4" spans="1:9" ht="19.5" customHeight="1" x14ac:dyDescent="0.2">
      <c r="A4" s="144" t="s">
        <v>99</v>
      </c>
      <c r="B4" s="144"/>
      <c r="C4" s="144"/>
      <c r="D4" s="144"/>
      <c r="E4" s="144"/>
      <c r="F4" s="144"/>
      <c r="G4" s="144"/>
      <c r="H4" s="144"/>
      <c r="I4" s="143"/>
    </row>
    <row r="5" spans="1:9" ht="20.25" customHeight="1" x14ac:dyDescent="0.2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">
      <c r="A7" s="5" t="s">
        <v>4</v>
      </c>
      <c r="I7" s="13" t="s">
        <v>5</v>
      </c>
    </row>
    <row r="8" spans="1:9" ht="18" customHeight="1" thickBot="1" x14ac:dyDescent="0.25">
      <c r="A8" s="5" t="s">
        <v>6</v>
      </c>
    </row>
    <row r="9" spans="1:9" ht="23.1" customHeight="1" thickBot="1" x14ac:dyDescent="0.25">
      <c r="A9" s="145" t="s">
        <v>7</v>
      </c>
      <c r="B9" s="146"/>
      <c r="C9" s="146"/>
      <c r="D9" s="147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" customHeight="1" x14ac:dyDescent="0.2">
      <c r="A10" s="148" t="s">
        <v>13</v>
      </c>
      <c r="B10" s="149"/>
      <c r="C10" s="154" t="s">
        <v>14</v>
      </c>
      <c r="D10" s="18" t="s">
        <v>15</v>
      </c>
      <c r="E10" s="19">
        <v>89100</v>
      </c>
      <c r="F10" s="20">
        <v>0</v>
      </c>
      <c r="G10" s="20">
        <v>89099</v>
      </c>
      <c r="H10" s="20">
        <v>1</v>
      </c>
      <c r="I10" s="21">
        <f t="shared" ref="I10:I17" si="0">SUM(G10:H10)</f>
        <v>89100</v>
      </c>
    </row>
    <row r="11" spans="1:9" ht="23.1" customHeight="1" x14ac:dyDescent="0.2">
      <c r="A11" s="150"/>
      <c r="B11" s="151"/>
      <c r="C11" s="155"/>
      <c r="D11" s="24" t="s">
        <v>16</v>
      </c>
      <c r="E11" s="25">
        <v>964</v>
      </c>
      <c r="F11" s="26">
        <v>0</v>
      </c>
      <c r="G11" s="26">
        <v>964</v>
      </c>
      <c r="H11" s="26">
        <v>0</v>
      </c>
      <c r="I11" s="27">
        <f t="shared" si="0"/>
        <v>964</v>
      </c>
    </row>
    <row r="12" spans="1:9" ht="23.1" customHeight="1" x14ac:dyDescent="0.2">
      <c r="A12" s="150"/>
      <c r="B12" s="151"/>
      <c r="C12" s="156" t="s">
        <v>17</v>
      </c>
      <c r="D12" s="24" t="s">
        <v>18</v>
      </c>
      <c r="E12" s="25">
        <v>25699</v>
      </c>
      <c r="F12" s="26">
        <v>0</v>
      </c>
      <c r="G12" s="26">
        <v>25698</v>
      </c>
      <c r="H12" s="26">
        <v>1</v>
      </c>
      <c r="I12" s="27">
        <f t="shared" si="0"/>
        <v>25699</v>
      </c>
    </row>
    <row r="13" spans="1:9" ht="23.1" customHeight="1" x14ac:dyDescent="0.2">
      <c r="A13" s="150"/>
      <c r="B13" s="151"/>
      <c r="C13" s="155"/>
      <c r="D13" s="24" t="s">
        <v>19</v>
      </c>
      <c r="E13" s="25">
        <v>26592</v>
      </c>
      <c r="F13" s="26">
        <v>0</v>
      </c>
      <c r="G13" s="26">
        <v>26592</v>
      </c>
      <c r="H13" s="26">
        <v>0</v>
      </c>
      <c r="I13" s="27">
        <f t="shared" si="0"/>
        <v>26592</v>
      </c>
    </row>
    <row r="14" spans="1:9" ht="23.1" customHeight="1" x14ac:dyDescent="0.2">
      <c r="A14" s="152"/>
      <c r="B14" s="153"/>
      <c r="C14" s="157" t="s">
        <v>20</v>
      </c>
      <c r="D14" s="158"/>
      <c r="E14" s="30">
        <f>SUM(E10:E13)</f>
        <v>142355</v>
      </c>
      <c r="F14" s="26">
        <f>SUM(F10:F13)</f>
        <v>0</v>
      </c>
      <c r="G14" s="26">
        <f>SUM(G10:G13)</f>
        <v>142353</v>
      </c>
      <c r="H14" s="26">
        <f>SUM(H10:H13)</f>
        <v>2</v>
      </c>
      <c r="I14" s="27">
        <f t="shared" si="0"/>
        <v>142355</v>
      </c>
    </row>
    <row r="15" spans="1:9" ht="23.1" customHeight="1" x14ac:dyDescent="0.2">
      <c r="A15" s="127" t="s">
        <v>21</v>
      </c>
      <c r="B15" s="128"/>
      <c r="C15" s="129"/>
      <c r="D15" s="24" t="s">
        <v>18</v>
      </c>
      <c r="E15" s="31">
        <v>241966</v>
      </c>
      <c r="F15" s="26">
        <v>4107</v>
      </c>
      <c r="G15" s="26">
        <v>246014</v>
      </c>
      <c r="H15" s="26">
        <v>59</v>
      </c>
      <c r="I15" s="27">
        <f t="shared" si="0"/>
        <v>246073</v>
      </c>
    </row>
    <row r="16" spans="1:9" ht="23.1" customHeight="1" x14ac:dyDescent="0.2">
      <c r="A16" s="130"/>
      <c r="B16" s="131"/>
      <c r="C16" s="132"/>
      <c r="D16" s="24" t="s">
        <v>19</v>
      </c>
      <c r="E16" s="31">
        <v>322264</v>
      </c>
      <c r="F16" s="26">
        <v>11948</v>
      </c>
      <c r="G16" s="26">
        <v>334195</v>
      </c>
      <c r="H16" s="26">
        <v>17</v>
      </c>
      <c r="I16" s="27">
        <f t="shared" si="0"/>
        <v>334212</v>
      </c>
    </row>
    <row r="17" spans="1:9" ht="23.1" customHeight="1" x14ac:dyDescent="0.2">
      <c r="A17" s="133"/>
      <c r="B17" s="134"/>
      <c r="C17" s="135"/>
      <c r="D17" s="24" t="s">
        <v>22</v>
      </c>
      <c r="E17" s="34">
        <f>SUM(E15:E16)</f>
        <v>564230</v>
      </c>
      <c r="F17" s="26">
        <f>SUM(F15:F16)</f>
        <v>16055</v>
      </c>
      <c r="G17" s="26">
        <f>SUM(G15:G16)</f>
        <v>580209</v>
      </c>
      <c r="H17" s="25">
        <f>SUM(H15:H16)</f>
        <v>76</v>
      </c>
      <c r="I17" s="27">
        <f t="shared" si="0"/>
        <v>580285</v>
      </c>
    </row>
    <row r="18" spans="1:9" ht="23.1" customHeight="1" x14ac:dyDescent="0.2">
      <c r="A18" s="136" t="s">
        <v>23</v>
      </c>
      <c r="B18" s="137"/>
      <c r="C18" s="137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" customHeight="1" x14ac:dyDescent="0.2">
      <c r="A19" s="127" t="s">
        <v>25</v>
      </c>
      <c r="B19" s="128"/>
      <c r="C19" s="129"/>
      <c r="D19" s="24" t="s">
        <v>18</v>
      </c>
      <c r="E19" s="31">
        <v>841</v>
      </c>
      <c r="F19" s="26">
        <v>35</v>
      </c>
      <c r="G19" s="26">
        <v>876</v>
      </c>
      <c r="H19" s="26">
        <v>0</v>
      </c>
      <c r="I19" s="27">
        <f t="shared" ref="I19:I25" si="1">SUM(G19:H19)</f>
        <v>876</v>
      </c>
    </row>
    <row r="20" spans="1:9" ht="23.1" customHeight="1" x14ac:dyDescent="0.2">
      <c r="A20" s="130"/>
      <c r="B20" s="131"/>
      <c r="C20" s="132"/>
      <c r="D20" s="24" t="s">
        <v>19</v>
      </c>
      <c r="E20" s="31">
        <v>12438</v>
      </c>
      <c r="F20" s="26">
        <v>129</v>
      </c>
      <c r="G20" s="26">
        <v>12567</v>
      </c>
      <c r="H20" s="26">
        <v>0</v>
      </c>
      <c r="I20" s="27">
        <f t="shared" si="1"/>
        <v>12567</v>
      </c>
    </row>
    <row r="21" spans="1:9" ht="23.1" customHeight="1" x14ac:dyDescent="0.2">
      <c r="A21" s="133"/>
      <c r="B21" s="134"/>
      <c r="C21" s="135"/>
      <c r="D21" s="24" t="s">
        <v>22</v>
      </c>
      <c r="E21" s="34">
        <f>SUM(E19:E20)</f>
        <v>13279</v>
      </c>
      <c r="F21" s="26">
        <f>SUM(F19:F20)</f>
        <v>164</v>
      </c>
      <c r="G21" s="26">
        <f>SUM(G19:G20)</f>
        <v>13443</v>
      </c>
      <c r="H21" s="25">
        <f>SUM(H19:H20)</f>
        <v>0</v>
      </c>
      <c r="I21" s="27">
        <f t="shared" si="1"/>
        <v>13443</v>
      </c>
    </row>
    <row r="22" spans="1:9" ht="23.1" customHeight="1" x14ac:dyDescent="0.2">
      <c r="A22" s="130" t="s">
        <v>26</v>
      </c>
      <c r="B22" s="131"/>
      <c r="C22" s="131"/>
      <c r="D22" s="138"/>
      <c r="E22" s="25">
        <v>926</v>
      </c>
      <c r="F22" s="26">
        <v>0</v>
      </c>
      <c r="G22" s="26">
        <v>926</v>
      </c>
      <c r="H22" s="26">
        <v>0</v>
      </c>
      <c r="I22" s="27">
        <f t="shared" si="1"/>
        <v>926</v>
      </c>
    </row>
    <row r="23" spans="1:9" ht="23.1" customHeight="1" x14ac:dyDescent="0.2">
      <c r="A23" s="22"/>
      <c r="B23" s="23"/>
      <c r="C23" s="139" t="s">
        <v>27</v>
      </c>
      <c r="D23" s="140"/>
      <c r="E23" s="25">
        <v>28</v>
      </c>
      <c r="F23" s="26">
        <v>0</v>
      </c>
      <c r="G23" s="26">
        <v>28</v>
      </c>
      <c r="H23" s="26">
        <v>0</v>
      </c>
      <c r="I23" s="27">
        <f t="shared" si="1"/>
        <v>28</v>
      </c>
    </row>
    <row r="24" spans="1:9" ht="23.1" customHeight="1" x14ac:dyDescent="0.2">
      <c r="A24" s="22"/>
      <c r="B24" s="23"/>
      <c r="C24" s="38"/>
      <c r="D24" s="24" t="s">
        <v>28</v>
      </c>
      <c r="E24" s="25">
        <v>3</v>
      </c>
      <c r="F24" s="26">
        <v>0</v>
      </c>
      <c r="G24" s="26">
        <v>3</v>
      </c>
      <c r="H24" s="26">
        <v>0</v>
      </c>
      <c r="I24" s="27">
        <f t="shared" si="1"/>
        <v>3</v>
      </c>
    </row>
    <row r="25" spans="1:9" ht="23.1" customHeight="1" x14ac:dyDescent="0.2">
      <c r="A25" s="28"/>
      <c r="B25" s="29"/>
      <c r="C25" s="141" t="s">
        <v>29</v>
      </c>
      <c r="D25" s="140"/>
      <c r="E25" s="25">
        <v>240</v>
      </c>
      <c r="F25" s="26">
        <v>0</v>
      </c>
      <c r="G25" s="26">
        <v>240</v>
      </c>
      <c r="H25" s="26">
        <v>0</v>
      </c>
      <c r="I25" s="27">
        <f t="shared" si="1"/>
        <v>240</v>
      </c>
    </row>
    <row r="26" spans="1:9" ht="23.1" customHeight="1" x14ac:dyDescent="0.2">
      <c r="A26" s="164" t="s">
        <v>30</v>
      </c>
      <c r="B26" s="128"/>
      <c r="C26" s="129"/>
      <c r="D26" s="24" t="s">
        <v>31</v>
      </c>
      <c r="E26" s="25">
        <v>2601</v>
      </c>
      <c r="F26" s="26">
        <v>0</v>
      </c>
      <c r="G26" s="36" t="s">
        <v>24</v>
      </c>
      <c r="H26" s="36" t="s">
        <v>24</v>
      </c>
      <c r="I26" s="27">
        <v>2601</v>
      </c>
    </row>
    <row r="27" spans="1:9" ht="23.1" customHeight="1" x14ac:dyDescent="0.2">
      <c r="A27" s="130"/>
      <c r="B27" s="131"/>
      <c r="C27" s="132"/>
      <c r="D27" s="24" t="s">
        <v>32</v>
      </c>
      <c r="E27" s="25">
        <v>10606</v>
      </c>
      <c r="F27" s="26">
        <v>0</v>
      </c>
      <c r="G27" s="36" t="s">
        <v>24</v>
      </c>
      <c r="H27" s="36" t="s">
        <v>24</v>
      </c>
      <c r="I27" s="27">
        <v>10606</v>
      </c>
    </row>
    <row r="28" spans="1:9" ht="23.1" customHeight="1" x14ac:dyDescent="0.2">
      <c r="A28" s="133"/>
      <c r="B28" s="134"/>
      <c r="C28" s="135"/>
      <c r="D28" s="24" t="s">
        <v>20</v>
      </c>
      <c r="E28" s="25">
        <f>SUM(E26:E27)</f>
        <v>13207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13207</v>
      </c>
    </row>
    <row r="29" spans="1:9" ht="23.1" customHeight="1" x14ac:dyDescent="0.2">
      <c r="A29" s="165" t="s">
        <v>33</v>
      </c>
      <c r="B29" s="139"/>
      <c r="C29" s="141"/>
      <c r="D29" s="140"/>
      <c r="E29" s="31">
        <v>425917</v>
      </c>
      <c r="F29" s="26">
        <v>1</v>
      </c>
      <c r="G29" s="36" t="s">
        <v>34</v>
      </c>
      <c r="H29" s="36" t="s">
        <v>34</v>
      </c>
      <c r="I29" s="27">
        <v>425918</v>
      </c>
    </row>
    <row r="30" spans="1:9" ht="23.1" customHeight="1" x14ac:dyDescent="0.2">
      <c r="A30" s="166"/>
      <c r="B30" s="167"/>
      <c r="C30" s="139" t="s">
        <v>27</v>
      </c>
      <c r="D30" s="140"/>
      <c r="E30" s="31">
        <v>161564</v>
      </c>
      <c r="F30" s="26">
        <v>0</v>
      </c>
      <c r="G30" s="36" t="s">
        <v>34</v>
      </c>
      <c r="H30" s="36" t="s">
        <v>34</v>
      </c>
      <c r="I30" s="27">
        <v>161564</v>
      </c>
    </row>
    <row r="31" spans="1:9" ht="23.1" customHeight="1" x14ac:dyDescent="0.2">
      <c r="A31" s="32"/>
      <c r="B31" s="33"/>
      <c r="C31" s="38"/>
      <c r="D31" s="24" t="s">
        <v>28</v>
      </c>
      <c r="E31" s="31">
        <v>18477</v>
      </c>
      <c r="F31" s="26">
        <v>0</v>
      </c>
      <c r="G31" s="36" t="s">
        <v>34</v>
      </c>
      <c r="H31" s="36" t="s">
        <v>34</v>
      </c>
      <c r="I31" s="27">
        <v>18477</v>
      </c>
    </row>
    <row r="32" spans="1:9" ht="23.1" customHeight="1" x14ac:dyDescent="0.2">
      <c r="A32" s="166"/>
      <c r="B32" s="167"/>
      <c r="C32" s="141" t="s">
        <v>29</v>
      </c>
      <c r="D32" s="140"/>
      <c r="E32" s="31">
        <v>52971</v>
      </c>
      <c r="F32" s="26">
        <v>0</v>
      </c>
      <c r="G32" s="36" t="s">
        <v>34</v>
      </c>
      <c r="H32" s="36" t="s">
        <v>34</v>
      </c>
      <c r="I32" s="27">
        <v>52971</v>
      </c>
    </row>
    <row r="33" spans="1:9" ht="23.1" customHeight="1" x14ac:dyDescent="0.2">
      <c r="A33" s="159" t="s">
        <v>35</v>
      </c>
      <c r="B33" s="160"/>
      <c r="C33" s="141" t="s">
        <v>36</v>
      </c>
      <c r="D33" s="140"/>
      <c r="E33" s="31">
        <v>13375</v>
      </c>
      <c r="F33" s="26">
        <v>49</v>
      </c>
      <c r="G33" s="26">
        <v>13423</v>
      </c>
      <c r="H33" s="26">
        <v>1</v>
      </c>
      <c r="I33" s="27">
        <f>SUM(G33:H33)</f>
        <v>13424</v>
      </c>
    </row>
    <row r="34" spans="1:9" ht="23.1" customHeight="1" x14ac:dyDescent="0.2">
      <c r="A34" s="150"/>
      <c r="B34" s="161"/>
      <c r="C34" s="141" t="s">
        <v>37</v>
      </c>
      <c r="D34" s="140"/>
      <c r="E34" s="31">
        <v>1994</v>
      </c>
      <c r="F34" s="26">
        <v>7</v>
      </c>
      <c r="G34" s="26">
        <v>2001</v>
      </c>
      <c r="H34" s="26">
        <v>0</v>
      </c>
      <c r="I34" s="27">
        <f>SUM(G34:H34)</f>
        <v>2001</v>
      </c>
    </row>
    <row r="35" spans="1:9" ht="23.1" customHeight="1" x14ac:dyDescent="0.2">
      <c r="A35" s="150"/>
      <c r="B35" s="161"/>
      <c r="C35" s="141" t="s">
        <v>38</v>
      </c>
      <c r="D35" s="140"/>
      <c r="E35" s="31">
        <v>1</v>
      </c>
      <c r="F35" s="26">
        <v>0</v>
      </c>
      <c r="G35" s="26">
        <v>1</v>
      </c>
      <c r="H35" s="26">
        <v>0</v>
      </c>
      <c r="I35" s="27">
        <f>SUM(G35:H35)</f>
        <v>1</v>
      </c>
    </row>
    <row r="36" spans="1:9" ht="23.1" customHeight="1" x14ac:dyDescent="0.2">
      <c r="A36" s="150"/>
      <c r="B36" s="161"/>
      <c r="C36" s="141" t="s">
        <v>39</v>
      </c>
      <c r="D36" s="140"/>
      <c r="E36" s="31">
        <v>4</v>
      </c>
      <c r="F36" s="26">
        <v>0</v>
      </c>
      <c r="G36" s="26">
        <v>4</v>
      </c>
      <c r="H36" s="26">
        <v>0</v>
      </c>
      <c r="I36" s="27">
        <f>SUM(G36:H36)</f>
        <v>4</v>
      </c>
    </row>
    <row r="37" spans="1:9" ht="23.1" customHeight="1" x14ac:dyDescent="0.2">
      <c r="A37" s="150"/>
      <c r="B37" s="161"/>
      <c r="C37" s="162" t="s">
        <v>20</v>
      </c>
      <c r="D37" s="163"/>
      <c r="E37" s="26">
        <f>SUM(E33:E36)</f>
        <v>15374</v>
      </c>
      <c r="F37" s="26">
        <f>SUM(F33:F36)</f>
        <v>56</v>
      </c>
      <c r="G37" s="26">
        <f>SUM(G33:G36)</f>
        <v>15429</v>
      </c>
      <c r="H37" s="26">
        <f>SUM(H33:H36)</f>
        <v>1</v>
      </c>
      <c r="I37" s="27">
        <f>SUM(G37:H37)</f>
        <v>15430</v>
      </c>
    </row>
    <row r="38" spans="1:9" ht="23.1" customHeight="1" x14ac:dyDescent="0.2">
      <c r="A38" s="179" t="s">
        <v>40</v>
      </c>
      <c r="B38" s="180"/>
      <c r="C38" s="180"/>
      <c r="D38" s="158"/>
      <c r="E38" s="25">
        <v>22042</v>
      </c>
      <c r="F38" s="26">
        <v>0</v>
      </c>
      <c r="G38" s="36" t="s">
        <v>34</v>
      </c>
      <c r="H38" s="36" t="s">
        <v>34</v>
      </c>
      <c r="I38" s="27">
        <v>22042</v>
      </c>
    </row>
    <row r="39" spans="1:9" ht="23.1" customHeight="1" x14ac:dyDescent="0.2">
      <c r="A39" s="179" t="s">
        <v>41</v>
      </c>
      <c r="B39" s="180"/>
      <c r="C39" s="180"/>
      <c r="D39" s="158"/>
      <c r="E39" s="25">
        <v>5926</v>
      </c>
      <c r="F39" s="26">
        <v>0</v>
      </c>
      <c r="G39" s="26">
        <v>5918</v>
      </c>
      <c r="H39" s="26">
        <v>8</v>
      </c>
      <c r="I39" s="27">
        <f>SUM(G39:H39)</f>
        <v>5926</v>
      </c>
    </row>
    <row r="40" spans="1:9" ht="23.1" customHeight="1" x14ac:dyDescent="0.2">
      <c r="A40" s="179" t="s">
        <v>42</v>
      </c>
      <c r="B40" s="180"/>
      <c r="C40" s="180"/>
      <c r="D40" s="158"/>
      <c r="E40" s="25">
        <v>516</v>
      </c>
      <c r="F40" s="26">
        <v>0</v>
      </c>
      <c r="G40" s="26">
        <v>516</v>
      </c>
      <c r="H40" s="26">
        <v>0</v>
      </c>
      <c r="I40" s="27">
        <f>SUM(G40:H40)</f>
        <v>516</v>
      </c>
    </row>
    <row r="41" spans="1:9" ht="23.1" customHeight="1" x14ac:dyDescent="0.2">
      <c r="A41" s="170" t="s">
        <v>43</v>
      </c>
      <c r="B41" s="181"/>
      <c r="C41" s="182"/>
      <c r="D41" s="183"/>
      <c r="E41" s="121">
        <v>155953</v>
      </c>
      <c r="F41" s="26">
        <v>1</v>
      </c>
      <c r="G41" s="36" t="s">
        <v>34</v>
      </c>
      <c r="H41" s="36" t="s">
        <v>34</v>
      </c>
      <c r="I41" s="27">
        <v>155954</v>
      </c>
    </row>
    <row r="42" spans="1:9" ht="23.1" customHeight="1" x14ac:dyDescent="0.2">
      <c r="A42" s="170"/>
      <c r="B42" s="181"/>
      <c r="C42" s="184" t="s">
        <v>44</v>
      </c>
      <c r="D42" s="185"/>
      <c r="E42" s="25">
        <v>145921</v>
      </c>
      <c r="F42" s="26">
        <v>1</v>
      </c>
      <c r="G42" s="26">
        <v>145912</v>
      </c>
      <c r="H42" s="26">
        <v>10</v>
      </c>
      <c r="I42" s="27">
        <f>SUM(G42:H42)</f>
        <v>145922</v>
      </c>
    </row>
    <row r="43" spans="1:9" ht="23.1" customHeight="1" x14ac:dyDescent="0.2">
      <c r="A43" s="170"/>
      <c r="B43" s="181"/>
      <c r="C43" s="186" t="s">
        <v>45</v>
      </c>
      <c r="D43" s="187"/>
      <c r="E43" s="30">
        <v>8847</v>
      </c>
      <c r="F43" s="26">
        <v>0</v>
      </c>
      <c r="G43" s="36" t="s">
        <v>34</v>
      </c>
      <c r="H43" s="36" t="s">
        <v>34</v>
      </c>
      <c r="I43" s="27">
        <v>8847</v>
      </c>
    </row>
    <row r="44" spans="1:9" ht="23.1" customHeight="1" x14ac:dyDescent="0.2">
      <c r="A44" s="170"/>
      <c r="B44" s="181"/>
      <c r="C44" s="39"/>
      <c r="D44" s="40" t="s">
        <v>46</v>
      </c>
      <c r="E44" s="41">
        <v>5062</v>
      </c>
      <c r="F44" s="26">
        <v>0</v>
      </c>
      <c r="G44" s="36" t="s">
        <v>34</v>
      </c>
      <c r="H44" s="42" t="s">
        <v>34</v>
      </c>
      <c r="I44" s="27">
        <v>5062</v>
      </c>
    </row>
    <row r="45" spans="1:9" ht="23.1" customHeight="1" x14ac:dyDescent="0.2">
      <c r="A45" s="170"/>
      <c r="B45" s="181"/>
      <c r="C45" s="157" t="s">
        <v>47</v>
      </c>
      <c r="D45" s="158"/>
      <c r="E45" s="30">
        <v>74</v>
      </c>
      <c r="F45" s="43">
        <v>0</v>
      </c>
      <c r="G45" s="36" t="s">
        <v>34</v>
      </c>
      <c r="H45" s="42" t="s">
        <v>34</v>
      </c>
      <c r="I45" s="27">
        <v>74</v>
      </c>
    </row>
    <row r="46" spans="1:9" ht="23.1" customHeight="1" x14ac:dyDescent="0.2">
      <c r="A46" s="170"/>
      <c r="B46" s="181"/>
      <c r="C46" s="157" t="s">
        <v>48</v>
      </c>
      <c r="D46" s="158"/>
      <c r="E46" s="30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" customHeight="1" x14ac:dyDescent="0.2">
      <c r="A47" s="170"/>
      <c r="B47" s="181"/>
      <c r="C47" s="157" t="s">
        <v>49</v>
      </c>
      <c r="D47" s="178"/>
      <c r="E47" s="30">
        <v>854</v>
      </c>
      <c r="F47" s="43">
        <v>0</v>
      </c>
      <c r="G47" s="26">
        <v>854</v>
      </c>
      <c r="H47" s="30">
        <v>0</v>
      </c>
      <c r="I47" s="27">
        <f>SUM(G47:H47)</f>
        <v>854</v>
      </c>
    </row>
    <row r="48" spans="1:9" ht="23.1" customHeight="1" x14ac:dyDescent="0.2">
      <c r="A48" s="168" t="s">
        <v>50</v>
      </c>
      <c r="B48" s="169"/>
      <c r="C48" s="174" t="s">
        <v>45</v>
      </c>
      <c r="D48" s="175"/>
      <c r="E48" s="30">
        <v>60215</v>
      </c>
      <c r="F48" s="43">
        <v>0</v>
      </c>
      <c r="G48" s="36" t="s">
        <v>34</v>
      </c>
      <c r="H48" s="42" t="s">
        <v>34</v>
      </c>
      <c r="I48" s="27">
        <v>60215</v>
      </c>
    </row>
    <row r="49" spans="1:9" ht="23.1" customHeight="1" x14ac:dyDescent="0.2">
      <c r="A49" s="170"/>
      <c r="B49" s="171"/>
      <c r="C49" s="44"/>
      <c r="D49" s="45" t="s">
        <v>46</v>
      </c>
      <c r="E49" s="30">
        <v>33372</v>
      </c>
      <c r="F49" s="43">
        <v>0</v>
      </c>
      <c r="G49" s="36" t="s">
        <v>34</v>
      </c>
      <c r="H49" s="42" t="s">
        <v>34</v>
      </c>
      <c r="I49" s="27">
        <v>33372</v>
      </c>
    </row>
    <row r="50" spans="1:9" ht="23.1" customHeight="1" x14ac:dyDescent="0.2">
      <c r="A50" s="170"/>
      <c r="B50" s="171"/>
      <c r="C50" s="176" t="s">
        <v>51</v>
      </c>
      <c r="D50" s="177"/>
      <c r="E50" s="30">
        <v>13</v>
      </c>
      <c r="F50" s="43">
        <v>0</v>
      </c>
      <c r="G50" s="36" t="s">
        <v>34</v>
      </c>
      <c r="H50" s="42" t="s">
        <v>34</v>
      </c>
      <c r="I50" s="27">
        <v>13</v>
      </c>
    </row>
    <row r="51" spans="1:9" ht="23.1" customHeight="1" x14ac:dyDescent="0.2">
      <c r="A51" s="170"/>
      <c r="B51" s="171"/>
      <c r="C51" s="176" t="s">
        <v>52</v>
      </c>
      <c r="D51" s="177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" customHeight="1" x14ac:dyDescent="0.2">
      <c r="A52" s="172"/>
      <c r="B52" s="173"/>
      <c r="C52" s="157" t="s">
        <v>49</v>
      </c>
      <c r="D52" s="178"/>
      <c r="E52" s="30">
        <v>13316</v>
      </c>
      <c r="F52" s="43">
        <v>0</v>
      </c>
      <c r="G52" s="26">
        <v>13316</v>
      </c>
      <c r="H52" s="30">
        <v>0</v>
      </c>
      <c r="I52" s="27">
        <f>SUM(G52:H52)</f>
        <v>13316</v>
      </c>
    </row>
    <row r="53" spans="1:9" ht="23.1" customHeight="1" x14ac:dyDescent="0.2">
      <c r="A53" s="179" t="s">
        <v>53</v>
      </c>
      <c r="B53" s="180"/>
      <c r="C53" s="180"/>
      <c r="D53" s="158"/>
      <c r="E53" s="30">
        <v>857</v>
      </c>
      <c r="F53" s="43">
        <v>0</v>
      </c>
      <c r="G53" s="36" t="s">
        <v>34</v>
      </c>
      <c r="H53" s="42" t="s">
        <v>34</v>
      </c>
      <c r="I53" s="27">
        <v>857</v>
      </c>
    </row>
    <row r="54" spans="1:9" ht="23.1" customHeight="1" thickBot="1" x14ac:dyDescent="0.25">
      <c r="A54" s="188" t="s">
        <v>54</v>
      </c>
      <c r="B54" s="189"/>
      <c r="C54" s="189"/>
      <c r="D54" s="190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.2" x14ac:dyDescent="0.35">
      <c r="A55" s="142" t="str">
        <f>A1</f>
        <v>検査関係業務量報告</v>
      </c>
      <c r="B55" s="142"/>
      <c r="C55" s="142"/>
      <c r="D55" s="142"/>
      <c r="E55" s="142"/>
      <c r="F55" s="142"/>
      <c r="G55" s="142"/>
      <c r="H55" s="142"/>
      <c r="I55" s="142"/>
    </row>
    <row r="56" spans="1:9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4"/>
      <c r="B57" s="5"/>
      <c r="C57" s="5"/>
      <c r="F57" s="6"/>
      <c r="G57" s="6"/>
      <c r="H57" s="7"/>
      <c r="I57" s="191" t="str">
        <f>IF(I3="","",I3)</f>
        <v/>
      </c>
    </row>
    <row r="58" spans="1:9" ht="23.25" customHeight="1" x14ac:dyDescent="0.2">
      <c r="A58" s="144" t="str">
        <f>A4</f>
        <v>令和 7年 6月</v>
      </c>
      <c r="B58" s="192"/>
      <c r="C58" s="192"/>
      <c r="D58" s="192"/>
      <c r="E58" s="192"/>
      <c r="F58" s="192"/>
      <c r="G58" s="192"/>
      <c r="H58" s="192"/>
      <c r="I58" s="191"/>
    </row>
    <row r="59" spans="1:9" ht="20.25" customHeight="1" thickBot="1" x14ac:dyDescent="0.25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" customHeight="1" thickBot="1" x14ac:dyDescent="0.25">
      <c r="A60" s="145" t="s">
        <v>7</v>
      </c>
      <c r="B60" s="146"/>
      <c r="C60" s="146"/>
      <c r="D60" s="147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" customHeight="1" x14ac:dyDescent="0.2">
      <c r="A61" s="168" t="s">
        <v>56</v>
      </c>
      <c r="B61" s="169"/>
      <c r="C61" s="162" t="s">
        <v>57</v>
      </c>
      <c r="D61" s="195"/>
      <c r="E61" s="51">
        <v>559</v>
      </c>
      <c r="F61" s="52">
        <v>0</v>
      </c>
      <c r="G61" s="36" t="s">
        <v>34</v>
      </c>
      <c r="H61" s="42" t="s">
        <v>34</v>
      </c>
      <c r="I61" s="27">
        <v>559</v>
      </c>
    </row>
    <row r="62" spans="1:9" ht="23.1" customHeight="1" x14ac:dyDescent="0.2">
      <c r="A62" s="170"/>
      <c r="B62" s="171"/>
      <c r="C62" s="162" t="s">
        <v>58</v>
      </c>
      <c r="D62" s="195"/>
      <c r="E62" s="51">
        <v>4986</v>
      </c>
      <c r="F62" s="52">
        <v>58</v>
      </c>
      <c r="G62" s="36" t="s">
        <v>34</v>
      </c>
      <c r="H62" s="42" t="s">
        <v>34</v>
      </c>
      <c r="I62" s="27">
        <v>5044</v>
      </c>
    </row>
    <row r="63" spans="1:9" ht="23.1" customHeight="1" x14ac:dyDescent="0.2">
      <c r="A63" s="170"/>
      <c r="B63" s="171"/>
      <c r="C63" s="162" t="s">
        <v>59</v>
      </c>
      <c r="D63" s="195"/>
      <c r="E63" s="51">
        <v>226</v>
      </c>
      <c r="F63" s="52">
        <v>2</v>
      </c>
      <c r="G63" s="36" t="s">
        <v>34</v>
      </c>
      <c r="H63" s="42" t="s">
        <v>34</v>
      </c>
      <c r="I63" s="27">
        <v>228</v>
      </c>
    </row>
    <row r="64" spans="1:9" ht="23.1" customHeight="1" x14ac:dyDescent="0.2">
      <c r="A64" s="193"/>
      <c r="B64" s="194"/>
      <c r="C64" s="162" t="s">
        <v>20</v>
      </c>
      <c r="D64" s="163"/>
      <c r="E64" s="26">
        <f>SUM(E61:E63)</f>
        <v>5771</v>
      </c>
      <c r="F64" s="26">
        <f>SUM(F61:F63)</f>
        <v>60</v>
      </c>
      <c r="G64" s="36" t="s">
        <v>34</v>
      </c>
      <c r="H64" s="36" t="s">
        <v>34</v>
      </c>
      <c r="I64" s="27">
        <f>SUM(I61:I63)</f>
        <v>5831</v>
      </c>
    </row>
    <row r="65" spans="1:9" ht="23.1" customHeight="1" x14ac:dyDescent="0.2">
      <c r="A65" s="168" t="s">
        <v>60</v>
      </c>
      <c r="B65" s="169"/>
      <c r="C65" s="139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" customHeight="1" x14ac:dyDescent="0.2">
      <c r="A66" s="170"/>
      <c r="B66" s="171"/>
      <c r="C66" s="196"/>
      <c r="D66" s="53" t="s">
        <v>16</v>
      </c>
      <c r="E66" s="31">
        <v>539</v>
      </c>
      <c r="F66" s="26">
        <v>0</v>
      </c>
      <c r="G66" s="26">
        <v>539</v>
      </c>
      <c r="H66" s="26">
        <v>0</v>
      </c>
      <c r="I66" s="27">
        <f t="shared" si="2"/>
        <v>539</v>
      </c>
    </row>
    <row r="67" spans="1:9" ht="23.1" customHeight="1" x14ac:dyDescent="0.2">
      <c r="A67" s="170"/>
      <c r="B67" s="171"/>
      <c r="C67" s="139" t="s">
        <v>63</v>
      </c>
      <c r="D67" s="53" t="s">
        <v>62</v>
      </c>
      <c r="E67" s="31">
        <v>0</v>
      </c>
      <c r="F67" s="26">
        <v>0</v>
      </c>
      <c r="G67" s="26">
        <v>0</v>
      </c>
      <c r="H67" s="26">
        <v>0</v>
      </c>
      <c r="I67" s="27">
        <f t="shared" si="2"/>
        <v>0</v>
      </c>
    </row>
    <row r="68" spans="1:9" ht="23.1" customHeight="1" x14ac:dyDescent="0.2">
      <c r="A68" s="170"/>
      <c r="B68" s="171"/>
      <c r="C68" s="196"/>
      <c r="D68" s="53" t="s">
        <v>16</v>
      </c>
      <c r="E68" s="31">
        <v>4842</v>
      </c>
      <c r="F68" s="26">
        <v>59</v>
      </c>
      <c r="G68" s="26">
        <v>4901</v>
      </c>
      <c r="H68" s="26">
        <v>0</v>
      </c>
      <c r="I68" s="27">
        <f t="shared" si="2"/>
        <v>4901</v>
      </c>
    </row>
    <row r="69" spans="1:9" ht="23.1" customHeight="1" x14ac:dyDescent="0.2">
      <c r="A69" s="170"/>
      <c r="B69" s="171"/>
      <c r="C69" s="139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" customHeight="1" x14ac:dyDescent="0.2">
      <c r="A70" s="170"/>
      <c r="B70" s="171"/>
      <c r="C70" s="196"/>
      <c r="D70" s="53" t="s">
        <v>16</v>
      </c>
      <c r="E70" s="31">
        <v>215</v>
      </c>
      <c r="F70" s="26">
        <v>2</v>
      </c>
      <c r="G70" s="26">
        <v>217</v>
      </c>
      <c r="H70" s="26">
        <v>0</v>
      </c>
      <c r="I70" s="27">
        <f t="shared" si="2"/>
        <v>217</v>
      </c>
    </row>
    <row r="71" spans="1:9" ht="23.1" customHeight="1" x14ac:dyDescent="0.2">
      <c r="A71" s="172"/>
      <c r="B71" s="173"/>
      <c r="C71" s="162" t="s">
        <v>20</v>
      </c>
      <c r="D71" s="163"/>
      <c r="E71" s="26">
        <f>SUM(E65:E70)</f>
        <v>5596</v>
      </c>
      <c r="F71" s="26">
        <f>SUM(F65:F70)</f>
        <v>61</v>
      </c>
      <c r="G71" s="26">
        <f>SUM(G65:G70)</f>
        <v>5657</v>
      </c>
      <c r="H71" s="26">
        <f>SUM(H65:H70)</f>
        <v>0</v>
      </c>
      <c r="I71" s="27">
        <f t="shared" si="2"/>
        <v>5657</v>
      </c>
    </row>
    <row r="72" spans="1:9" ht="23.1" customHeight="1" x14ac:dyDescent="0.2">
      <c r="A72" s="168" t="s">
        <v>65</v>
      </c>
      <c r="B72" s="169"/>
      <c r="C72" s="141" t="s">
        <v>66</v>
      </c>
      <c r="D72" s="140"/>
      <c r="E72" s="54">
        <v>592</v>
      </c>
      <c r="F72" s="55">
        <v>0</v>
      </c>
      <c r="G72" s="26">
        <v>592</v>
      </c>
      <c r="H72" s="26">
        <v>0</v>
      </c>
      <c r="I72" s="27">
        <f t="shared" si="2"/>
        <v>592</v>
      </c>
    </row>
    <row r="73" spans="1:9" ht="23.1" customHeight="1" x14ac:dyDescent="0.2">
      <c r="A73" s="170"/>
      <c r="B73" s="171"/>
      <c r="C73" s="141" t="s">
        <v>21</v>
      </c>
      <c r="D73" s="140"/>
      <c r="E73" s="54">
        <v>5064</v>
      </c>
      <c r="F73" s="55">
        <v>63</v>
      </c>
      <c r="G73" s="26">
        <v>5127</v>
      </c>
      <c r="H73" s="26">
        <v>0</v>
      </c>
      <c r="I73" s="27">
        <f t="shared" si="2"/>
        <v>5127</v>
      </c>
    </row>
    <row r="74" spans="1:9" ht="23.1" customHeight="1" x14ac:dyDescent="0.2">
      <c r="A74" s="170"/>
      <c r="B74" s="171"/>
      <c r="C74" s="141" t="s">
        <v>67</v>
      </c>
      <c r="D74" s="140"/>
      <c r="E74" s="54">
        <v>245</v>
      </c>
      <c r="F74" s="55">
        <v>2</v>
      </c>
      <c r="G74" s="26">
        <v>247</v>
      </c>
      <c r="H74" s="26">
        <v>0</v>
      </c>
      <c r="I74" s="27">
        <f t="shared" si="2"/>
        <v>247</v>
      </c>
    </row>
    <row r="75" spans="1:9" ht="23.1" customHeight="1" x14ac:dyDescent="0.2">
      <c r="A75" s="170"/>
      <c r="B75" s="171"/>
      <c r="C75" s="141" t="s">
        <v>68</v>
      </c>
      <c r="D75" s="140"/>
      <c r="E75" s="54">
        <v>19</v>
      </c>
      <c r="F75" s="55">
        <v>0</v>
      </c>
      <c r="G75" s="26">
        <v>19</v>
      </c>
      <c r="H75" s="26">
        <v>0</v>
      </c>
      <c r="I75" s="27">
        <f t="shared" si="2"/>
        <v>19</v>
      </c>
    </row>
    <row r="76" spans="1:9" ht="23.1" customHeight="1" x14ac:dyDescent="0.2">
      <c r="A76" s="172"/>
      <c r="B76" s="173"/>
      <c r="C76" s="162" t="s">
        <v>20</v>
      </c>
      <c r="D76" s="163"/>
      <c r="E76" s="55">
        <f>SUM(E72:E75)</f>
        <v>5920</v>
      </c>
      <c r="F76" s="55">
        <f>SUM(F72:F75)</f>
        <v>65</v>
      </c>
      <c r="G76" s="55">
        <f>SUM(G72:G75)</f>
        <v>5985</v>
      </c>
      <c r="H76" s="55">
        <f>SUM(H72:H75)</f>
        <v>0</v>
      </c>
      <c r="I76" s="27">
        <f t="shared" si="2"/>
        <v>5985</v>
      </c>
    </row>
    <row r="77" spans="1:9" ht="23.1" customHeight="1" x14ac:dyDescent="0.2">
      <c r="A77" s="168" t="s">
        <v>69</v>
      </c>
      <c r="B77" s="169"/>
      <c r="C77" s="141" t="s">
        <v>66</v>
      </c>
      <c r="D77" s="140"/>
      <c r="E77" s="31">
        <v>4320</v>
      </c>
      <c r="F77" s="26">
        <v>0</v>
      </c>
      <c r="G77" s="36" t="s">
        <v>34</v>
      </c>
      <c r="H77" s="36" t="s">
        <v>34</v>
      </c>
      <c r="I77" s="27">
        <v>4320</v>
      </c>
    </row>
    <row r="78" spans="1:9" ht="23.1" customHeight="1" x14ac:dyDescent="0.2">
      <c r="A78" s="170"/>
      <c r="B78" s="171"/>
      <c r="C78" s="141" t="s">
        <v>21</v>
      </c>
      <c r="D78" s="140"/>
      <c r="E78" s="31">
        <v>39141</v>
      </c>
      <c r="F78" s="26">
        <v>986</v>
      </c>
      <c r="G78" s="36" t="s">
        <v>34</v>
      </c>
      <c r="H78" s="36" t="s">
        <v>34</v>
      </c>
      <c r="I78" s="27">
        <v>40127</v>
      </c>
    </row>
    <row r="79" spans="1:9" ht="23.1" customHeight="1" x14ac:dyDescent="0.2">
      <c r="A79" s="170"/>
      <c r="B79" s="171"/>
      <c r="C79" s="141" t="s">
        <v>70</v>
      </c>
      <c r="D79" s="140"/>
      <c r="E79" s="31">
        <v>1732</v>
      </c>
      <c r="F79" s="26">
        <v>48</v>
      </c>
      <c r="G79" s="36" t="s">
        <v>34</v>
      </c>
      <c r="H79" s="36" t="s">
        <v>34</v>
      </c>
      <c r="I79" s="27">
        <v>1780</v>
      </c>
    </row>
    <row r="80" spans="1:9" ht="23.1" customHeight="1" x14ac:dyDescent="0.2">
      <c r="A80" s="170"/>
      <c r="B80" s="171"/>
      <c r="C80" s="139" t="s">
        <v>68</v>
      </c>
      <c r="D80" s="207"/>
      <c r="E80" s="56">
        <v>261</v>
      </c>
      <c r="F80" s="57">
        <v>0</v>
      </c>
      <c r="G80" s="36" t="s">
        <v>34</v>
      </c>
      <c r="H80" s="36" t="s">
        <v>34</v>
      </c>
      <c r="I80" s="58">
        <v>261</v>
      </c>
    </row>
    <row r="81" spans="1:9" ht="23.1" customHeight="1" x14ac:dyDescent="0.2">
      <c r="A81" s="172"/>
      <c r="B81" s="173"/>
      <c r="C81" s="208" t="s">
        <v>20</v>
      </c>
      <c r="D81" s="140"/>
      <c r="E81" s="31">
        <f>SUM(E77:E80)</f>
        <v>45454</v>
      </c>
      <c r="F81" s="26">
        <f>SUM(F77:F80)</f>
        <v>1034</v>
      </c>
      <c r="G81" s="36" t="s">
        <v>34</v>
      </c>
      <c r="H81" s="36" t="s">
        <v>34</v>
      </c>
      <c r="I81" s="27">
        <f>SUM(I77:I80)</f>
        <v>46488</v>
      </c>
    </row>
    <row r="82" spans="1:9" ht="23.1" customHeight="1" x14ac:dyDescent="0.2">
      <c r="A82" s="168" t="s">
        <v>71</v>
      </c>
      <c r="B82" s="197"/>
      <c r="C82" s="200" t="s">
        <v>13</v>
      </c>
      <c r="D82" s="201"/>
      <c r="E82" s="31">
        <v>26262</v>
      </c>
      <c r="F82" s="26">
        <v>0</v>
      </c>
      <c r="G82" s="36" t="s">
        <v>34</v>
      </c>
      <c r="H82" s="36" t="s">
        <v>34</v>
      </c>
      <c r="I82" s="27">
        <v>26262</v>
      </c>
    </row>
    <row r="83" spans="1:9" ht="23.1" customHeight="1" x14ac:dyDescent="0.2">
      <c r="A83" s="170"/>
      <c r="B83" s="198"/>
      <c r="C83" s="60"/>
      <c r="D83" s="59" t="s">
        <v>72</v>
      </c>
      <c r="E83" s="31">
        <v>26262</v>
      </c>
      <c r="F83" s="26">
        <v>0</v>
      </c>
      <c r="G83" s="36" t="s">
        <v>34</v>
      </c>
      <c r="H83" s="36" t="s">
        <v>34</v>
      </c>
      <c r="I83" s="27">
        <v>26262</v>
      </c>
    </row>
    <row r="84" spans="1:9" ht="23.1" customHeight="1" x14ac:dyDescent="0.2">
      <c r="A84" s="199"/>
      <c r="B84" s="198"/>
      <c r="C84" s="202" t="s">
        <v>73</v>
      </c>
      <c r="D84" s="201"/>
      <c r="E84" s="31">
        <v>8991</v>
      </c>
      <c r="F84" s="26">
        <v>0</v>
      </c>
      <c r="G84" s="36" t="s">
        <v>34</v>
      </c>
      <c r="H84" s="36" t="s">
        <v>34</v>
      </c>
      <c r="I84" s="27">
        <v>8991</v>
      </c>
    </row>
    <row r="85" spans="1:9" ht="23.1" customHeight="1" x14ac:dyDescent="0.2">
      <c r="A85" s="199"/>
      <c r="B85" s="198"/>
      <c r="C85" s="202" t="s">
        <v>74</v>
      </c>
      <c r="D85" s="201"/>
      <c r="E85" s="31">
        <v>753</v>
      </c>
      <c r="F85" s="26">
        <v>0</v>
      </c>
      <c r="G85" s="36" t="s">
        <v>34</v>
      </c>
      <c r="H85" s="36" t="s">
        <v>34</v>
      </c>
      <c r="I85" s="27">
        <v>753</v>
      </c>
    </row>
    <row r="86" spans="1:9" ht="23.1" customHeight="1" x14ac:dyDescent="0.2">
      <c r="A86" s="199"/>
      <c r="B86" s="198"/>
      <c r="C86" s="200" t="s">
        <v>20</v>
      </c>
      <c r="D86" s="203"/>
      <c r="E86" s="51">
        <f>SUM(E82,E84,E85)</f>
        <v>36006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36006</v>
      </c>
    </row>
    <row r="87" spans="1:9" ht="23.1" customHeight="1" thickBot="1" x14ac:dyDescent="0.25">
      <c r="A87" s="204" t="s">
        <v>75</v>
      </c>
      <c r="B87" s="205"/>
      <c r="C87" s="205"/>
      <c r="D87" s="206"/>
      <c r="E87" s="63">
        <v>308607</v>
      </c>
      <c r="F87" s="55">
        <v>0</v>
      </c>
      <c r="G87" s="36" t="s">
        <v>34</v>
      </c>
      <c r="H87" s="36" t="s">
        <v>34</v>
      </c>
      <c r="I87" s="27">
        <v>308607</v>
      </c>
    </row>
    <row r="88" spans="1:9" ht="23.1" customHeight="1" thickBot="1" x14ac:dyDescent="0.25">
      <c r="A88" s="214" t="s">
        <v>76</v>
      </c>
      <c r="B88" s="215"/>
      <c r="C88" s="215"/>
      <c r="D88" s="216"/>
      <c r="E88" s="64">
        <f>SUM(E14,E17,E18,E21,E22,E76)</f>
        <v>726710</v>
      </c>
      <c r="F88" s="64">
        <f>SUM(F14,F17,F18,F21,F22,F76)</f>
        <v>16284</v>
      </c>
      <c r="G88" s="64">
        <f>SUM(G14,G17,G21,G22,G76)</f>
        <v>742916</v>
      </c>
      <c r="H88" s="64">
        <f>SUM(H14,H17,H21,H22,H76)</f>
        <v>78</v>
      </c>
      <c r="I88" s="68">
        <f>SUM(I14,I17,I18,I21,I22,I76)</f>
        <v>742994</v>
      </c>
    </row>
    <row r="89" spans="1:9" ht="23.1" customHeight="1" thickBot="1" x14ac:dyDescent="0.25">
      <c r="A89" s="214" t="s">
        <v>77</v>
      </c>
      <c r="B89" s="215"/>
      <c r="C89" s="215"/>
      <c r="D89" s="216"/>
      <c r="E89" s="65">
        <f>SUM(E14,E17,E18,E21,E22,E28,E29,E37,E38,E39,E40,E41,E48,E50,E51,E52,E53,E54,E76)</f>
        <v>1440046</v>
      </c>
      <c r="F89" s="65">
        <f>SUM(F14,F17,F18,F21,F22,F28,F29,F37,F38,F39,F40,F41,F48,F50,F51,F52,F53,F54,F76)</f>
        <v>16342</v>
      </c>
      <c r="G89" s="66" t="s">
        <v>34</v>
      </c>
      <c r="H89" s="66" t="s">
        <v>34</v>
      </c>
      <c r="I89" s="68">
        <f>SUM(I14,I17,I18,I21,I22,I28,I29,I37,I38,I39,I40,I41,I48,I50,I51,I52,I53,I54,I76)</f>
        <v>1456388</v>
      </c>
    </row>
    <row r="90" spans="1:9" ht="23.1" customHeight="1" thickBot="1" x14ac:dyDescent="0.25">
      <c r="A90" s="214" t="s">
        <v>78</v>
      </c>
      <c r="B90" s="215"/>
      <c r="C90" s="215"/>
      <c r="D90" s="216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375261</v>
      </c>
    </row>
    <row r="91" spans="1:9" ht="23.1" customHeight="1" thickBot="1" x14ac:dyDescent="0.25">
      <c r="A91" s="214" t="s">
        <v>79</v>
      </c>
      <c r="B91" s="215"/>
      <c r="C91" s="215"/>
      <c r="D91" s="216"/>
      <c r="E91" s="69">
        <f>IF(I90=0,0,IF(I81=0,0,I81/I90))</f>
        <v>0.1238817782823155</v>
      </c>
      <c r="F91" s="70"/>
      <c r="G91" s="1"/>
    </row>
    <row r="92" spans="1:9" ht="10.050000000000001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5" t="s">
        <v>7</v>
      </c>
      <c r="B94" s="146"/>
      <c r="C94" s="146"/>
      <c r="D94" s="147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" customHeight="1" thickBot="1" x14ac:dyDescent="0.25">
      <c r="A95" s="217" t="s">
        <v>66</v>
      </c>
      <c r="B95" s="218"/>
      <c r="C95" s="74" t="s">
        <v>81</v>
      </c>
      <c r="D95" s="75" t="s">
        <v>15</v>
      </c>
      <c r="E95" s="76">
        <v>53029</v>
      </c>
      <c r="F95" s="64">
        <v>0</v>
      </c>
      <c r="G95" s="64">
        <v>53029</v>
      </c>
      <c r="H95" s="66" t="s">
        <v>24</v>
      </c>
      <c r="I95" s="68">
        <f>SUM(G95:H95)</f>
        <v>53029</v>
      </c>
    </row>
    <row r="96" spans="1:9" ht="23.1" customHeight="1" x14ac:dyDescent="0.2">
      <c r="A96" s="148" t="s">
        <v>21</v>
      </c>
      <c r="B96" s="149"/>
      <c r="C96" s="211" t="s">
        <v>18</v>
      </c>
      <c r="D96" s="212"/>
      <c r="E96" s="77">
        <v>490808</v>
      </c>
      <c r="F96" s="78">
        <v>3606</v>
      </c>
      <c r="G96" s="78">
        <v>494414</v>
      </c>
      <c r="H96" s="79" t="s">
        <v>34</v>
      </c>
      <c r="I96" s="80">
        <f t="shared" ref="I96" si="3">SUM(G96:H96)</f>
        <v>494414</v>
      </c>
    </row>
    <row r="97" spans="1:9" ht="23.1" customHeight="1" thickBot="1" x14ac:dyDescent="0.25">
      <c r="A97" s="209"/>
      <c r="B97" s="210"/>
      <c r="C97" s="81"/>
      <c r="D97" s="82" t="s">
        <v>82</v>
      </c>
      <c r="E97" s="83">
        <v>6540</v>
      </c>
      <c r="F97" s="84">
        <v>38</v>
      </c>
      <c r="G97" s="84">
        <v>6578</v>
      </c>
      <c r="H97" s="85" t="s">
        <v>34</v>
      </c>
      <c r="I97" s="86">
        <f>SUM(G97:H97)</f>
        <v>6578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5" t="s">
        <v>7</v>
      </c>
      <c r="B100" s="146"/>
      <c r="C100" s="146"/>
      <c r="D100" s="147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" customHeight="1" x14ac:dyDescent="0.2">
      <c r="A101" s="148" t="s">
        <v>13</v>
      </c>
      <c r="B101" s="149"/>
      <c r="C101" s="154" t="s">
        <v>81</v>
      </c>
      <c r="D101" s="88" t="s">
        <v>15</v>
      </c>
      <c r="E101" s="89">
        <f>E10+E95</f>
        <v>142129</v>
      </c>
      <c r="F101" s="78">
        <f>F10+F95</f>
        <v>0</v>
      </c>
      <c r="G101" s="78">
        <f>G10+G95</f>
        <v>142128</v>
      </c>
      <c r="H101" s="78">
        <f>H10</f>
        <v>1</v>
      </c>
      <c r="I101" s="80">
        <f>I10+I95</f>
        <v>142129</v>
      </c>
    </row>
    <row r="102" spans="1:9" ht="23.1" customHeight="1" x14ac:dyDescent="0.2">
      <c r="A102" s="150"/>
      <c r="B102" s="151"/>
      <c r="C102" s="155"/>
      <c r="D102" s="24" t="s">
        <v>16</v>
      </c>
      <c r="E102" s="25">
        <f>E11</f>
        <v>964</v>
      </c>
      <c r="F102" s="25">
        <f>F11</f>
        <v>0</v>
      </c>
      <c r="G102" s="25">
        <f>G11</f>
        <v>964</v>
      </c>
      <c r="H102" s="25">
        <f>H11</f>
        <v>0</v>
      </c>
      <c r="I102" s="27">
        <f>I11</f>
        <v>964</v>
      </c>
    </row>
    <row r="103" spans="1:9" ht="23.1" customHeight="1" thickBot="1" x14ac:dyDescent="0.25">
      <c r="A103" s="209"/>
      <c r="B103" s="210"/>
      <c r="C103" s="213" t="s">
        <v>20</v>
      </c>
      <c r="D103" s="190"/>
      <c r="E103" s="46">
        <f>E101+E102</f>
        <v>143093</v>
      </c>
      <c r="F103" s="90">
        <f>F101+F102</f>
        <v>0</v>
      </c>
      <c r="G103" s="90">
        <f>G101+G102</f>
        <v>143092</v>
      </c>
      <c r="H103" s="90">
        <f t="shared" ref="H103:I103" si="4">H101+H102</f>
        <v>1</v>
      </c>
      <c r="I103" s="50">
        <f t="shared" si="4"/>
        <v>143093</v>
      </c>
    </row>
    <row r="104" spans="1:9" ht="23.1" customHeight="1" x14ac:dyDescent="0.2">
      <c r="A104" s="225" t="s">
        <v>21</v>
      </c>
      <c r="B104" s="226"/>
      <c r="C104" s="227"/>
      <c r="D104" s="88" t="s">
        <v>18</v>
      </c>
      <c r="E104" s="89">
        <f>E15+E96</f>
        <v>732774</v>
      </c>
      <c r="F104" s="78">
        <f>F15+F96</f>
        <v>7713</v>
      </c>
      <c r="G104" s="78">
        <f>G15+G96</f>
        <v>740428</v>
      </c>
      <c r="H104" s="78">
        <f>H15</f>
        <v>59</v>
      </c>
      <c r="I104" s="80">
        <f>I15+I96</f>
        <v>740487</v>
      </c>
    </row>
    <row r="105" spans="1:9" ht="23.1" customHeight="1" x14ac:dyDescent="0.2">
      <c r="A105" s="130"/>
      <c r="B105" s="131"/>
      <c r="C105" s="132"/>
      <c r="D105" s="91" t="s">
        <v>19</v>
      </c>
      <c r="E105" s="121">
        <f>E16</f>
        <v>322264</v>
      </c>
      <c r="F105" s="92">
        <f>F16</f>
        <v>11948</v>
      </c>
      <c r="G105" s="92">
        <f>G16</f>
        <v>334195</v>
      </c>
      <c r="H105" s="93">
        <f>H16</f>
        <v>17</v>
      </c>
      <c r="I105" s="94">
        <f>I16</f>
        <v>334212</v>
      </c>
    </row>
    <row r="106" spans="1:9" ht="23.1" customHeight="1" thickBot="1" x14ac:dyDescent="0.25">
      <c r="A106" s="228"/>
      <c r="B106" s="229"/>
      <c r="C106" s="230"/>
      <c r="D106" s="95" t="s">
        <v>22</v>
      </c>
      <c r="E106" s="46">
        <f>E104+E105</f>
        <v>1055038</v>
      </c>
      <c r="F106" s="90">
        <f t="shared" ref="F106:I106" si="5">F104+F105</f>
        <v>19661</v>
      </c>
      <c r="G106" s="90">
        <f t="shared" si="5"/>
        <v>1074623</v>
      </c>
      <c r="H106" s="96">
        <f t="shared" si="5"/>
        <v>76</v>
      </c>
      <c r="I106" s="50">
        <f t="shared" si="5"/>
        <v>1074699</v>
      </c>
    </row>
    <row r="107" spans="1:9" ht="23.1" customHeight="1" thickBot="1" x14ac:dyDescent="0.25">
      <c r="A107" s="214" t="s">
        <v>76</v>
      </c>
      <c r="B107" s="215"/>
      <c r="C107" s="215"/>
      <c r="D107" s="216"/>
      <c r="E107" s="64">
        <f>E88+E95+E96</f>
        <v>1270547</v>
      </c>
      <c r="F107" s="64">
        <f>F88+F95+F96</f>
        <v>19890</v>
      </c>
      <c r="G107" s="64">
        <f>G88+G95+G96</f>
        <v>1290359</v>
      </c>
      <c r="H107" s="64">
        <f>H88</f>
        <v>78</v>
      </c>
      <c r="I107" s="68">
        <f>I88+I95+I96</f>
        <v>1290437</v>
      </c>
    </row>
    <row r="108" spans="1:9" ht="23.1" customHeight="1" thickBot="1" x14ac:dyDescent="0.25">
      <c r="A108" s="214" t="s">
        <v>77</v>
      </c>
      <c r="B108" s="215"/>
      <c r="C108" s="215"/>
      <c r="D108" s="216"/>
      <c r="E108" s="65">
        <f>E89+E95+E96</f>
        <v>1983883</v>
      </c>
      <c r="F108" s="65">
        <f>F89+F95+F96</f>
        <v>19948</v>
      </c>
      <c r="G108" s="66" t="s">
        <v>34</v>
      </c>
      <c r="H108" s="66" t="s">
        <v>34</v>
      </c>
      <c r="I108" s="68">
        <f>I89+I95+I96</f>
        <v>2003831</v>
      </c>
    </row>
    <row r="109" spans="1:9" ht="23.1" customHeight="1" thickBot="1" x14ac:dyDescent="0.25">
      <c r="A109" s="214" t="s">
        <v>84</v>
      </c>
      <c r="B109" s="215"/>
      <c r="C109" s="215"/>
      <c r="D109" s="216"/>
      <c r="E109" s="97">
        <f>IF(I106=0,0,IF(I104=0,0,I104/I106))</f>
        <v>0.68901804133064237</v>
      </c>
      <c r="F109" s="87"/>
      <c r="G109" s="87"/>
      <c r="H109" s="87"/>
      <c r="I109" s="87"/>
    </row>
    <row r="110" spans="1:9" ht="22.05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.05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.05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.2" x14ac:dyDescent="0.35">
      <c r="A116" s="142" t="str">
        <f>A1</f>
        <v>検査関係業務量報告</v>
      </c>
      <c r="B116" s="142"/>
      <c r="C116" s="142"/>
      <c r="D116" s="142"/>
      <c r="E116" s="142"/>
      <c r="F116" s="142"/>
      <c r="G116" s="142"/>
      <c r="H116" s="142"/>
      <c r="I116" s="142"/>
    </row>
    <row r="117" spans="1:9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4"/>
      <c r="B118" s="5"/>
      <c r="C118" s="5"/>
      <c r="F118" s="6"/>
      <c r="G118" s="6"/>
      <c r="H118" s="7"/>
      <c r="I118" s="191" t="str">
        <f>IF(I3="","",I3)</f>
        <v/>
      </c>
    </row>
    <row r="119" spans="1:9" ht="23.25" customHeight="1" x14ac:dyDescent="0.2">
      <c r="A119" s="144" t="str">
        <f>A4</f>
        <v>令和 7年 6月</v>
      </c>
      <c r="B119" s="192"/>
      <c r="C119" s="192"/>
      <c r="D119" s="192"/>
      <c r="E119" s="192"/>
      <c r="F119" s="192"/>
      <c r="G119" s="192"/>
      <c r="H119" s="192"/>
      <c r="I119" s="191"/>
    </row>
    <row r="120" spans="1:9" ht="20.25" customHeight="1" x14ac:dyDescent="0.2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.050000000000001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5" t="s">
        <v>7</v>
      </c>
      <c r="B123" s="146"/>
      <c r="C123" s="146"/>
      <c r="D123" s="147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.05" customHeight="1" x14ac:dyDescent="0.2">
      <c r="A124" s="219" t="s">
        <v>73</v>
      </c>
      <c r="B124" s="220"/>
      <c r="C124" s="221"/>
      <c r="D124" s="222"/>
      <c r="E124" s="89">
        <f>E29</f>
        <v>425917</v>
      </c>
      <c r="F124" s="89">
        <f>F29</f>
        <v>1</v>
      </c>
      <c r="G124" s="79" t="s">
        <v>34</v>
      </c>
      <c r="H124" s="79" t="s">
        <v>34</v>
      </c>
      <c r="I124" s="80">
        <f>I29</f>
        <v>425918</v>
      </c>
    </row>
    <row r="125" spans="1:9" ht="18.75" customHeight="1" x14ac:dyDescent="0.2">
      <c r="A125" s="166"/>
      <c r="B125" s="167"/>
      <c r="C125" s="141" t="s">
        <v>87</v>
      </c>
      <c r="D125" s="140"/>
      <c r="E125" s="25">
        <v>203</v>
      </c>
      <c r="F125" s="26">
        <v>0</v>
      </c>
      <c r="G125" s="36" t="s">
        <v>34</v>
      </c>
      <c r="H125" s="36" t="s">
        <v>34</v>
      </c>
      <c r="I125" s="27">
        <v>203</v>
      </c>
    </row>
    <row r="126" spans="1:9" ht="19.05" customHeight="1" thickBot="1" x14ac:dyDescent="0.25">
      <c r="A126" s="223"/>
      <c r="B126" s="224"/>
      <c r="C126" s="213" t="s">
        <v>88</v>
      </c>
      <c r="D126" s="190"/>
      <c r="E126" s="96">
        <f>E124-E125</f>
        <v>425714</v>
      </c>
      <c r="F126" s="96">
        <f>F124-F125</f>
        <v>1</v>
      </c>
      <c r="G126" s="48" t="s">
        <v>34</v>
      </c>
      <c r="H126" s="48" t="s">
        <v>34</v>
      </c>
      <c r="I126" s="50">
        <f>I124-I125</f>
        <v>425715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.05" customHeight="1" x14ac:dyDescent="0.2">
      <c r="A129" s="102"/>
      <c r="B129" s="103"/>
      <c r="C129" s="239" t="s">
        <v>90</v>
      </c>
      <c r="D129" s="240"/>
      <c r="E129" s="241" t="s">
        <v>91</v>
      </c>
      <c r="F129" s="239" t="s">
        <v>92</v>
      </c>
      <c r="G129" s="240"/>
      <c r="H129" s="243" t="s">
        <v>20</v>
      </c>
      <c r="I129" s="244"/>
    </row>
    <row r="130" spans="1:9" ht="22.05" customHeight="1" thickBot="1" x14ac:dyDescent="0.25">
      <c r="A130" s="104"/>
      <c r="B130" s="105"/>
      <c r="C130" s="106" t="s">
        <v>93</v>
      </c>
      <c r="D130" s="107" t="s">
        <v>94</v>
      </c>
      <c r="E130" s="242"/>
      <c r="F130" s="108" t="s">
        <v>93</v>
      </c>
      <c r="G130" s="109" t="s">
        <v>94</v>
      </c>
      <c r="H130" s="245"/>
      <c r="I130" s="246"/>
    </row>
    <row r="131" spans="1:9" ht="22.05" customHeight="1" x14ac:dyDescent="0.2">
      <c r="A131" s="247" t="s">
        <v>95</v>
      </c>
      <c r="B131" s="248"/>
      <c r="C131" s="110">
        <v>1176114</v>
      </c>
      <c r="D131" s="111">
        <v>107799</v>
      </c>
      <c r="E131" s="112">
        <v>13599</v>
      </c>
      <c r="F131" s="110">
        <v>481</v>
      </c>
      <c r="G131" s="111">
        <v>2</v>
      </c>
      <c r="H131" s="249">
        <f>SUM(C131:G131)</f>
        <v>1297995</v>
      </c>
      <c r="I131" s="250"/>
    </row>
    <row r="132" spans="1:9" ht="22.05" customHeight="1" thickBot="1" x14ac:dyDescent="0.25">
      <c r="A132" s="231" t="s">
        <v>96</v>
      </c>
      <c r="B132" s="232"/>
      <c r="C132" s="114">
        <v>234</v>
      </c>
      <c r="D132" s="46">
        <v>0</v>
      </c>
      <c r="E132" s="115">
        <v>2</v>
      </c>
      <c r="F132" s="114">
        <v>0</v>
      </c>
      <c r="G132" s="46">
        <v>0</v>
      </c>
      <c r="H132" s="233">
        <f>SUM(C132:G132)</f>
        <v>236</v>
      </c>
      <c r="I132" s="234"/>
    </row>
    <row r="133" spans="1:9" ht="22.05" customHeight="1" thickBot="1" x14ac:dyDescent="0.25">
      <c r="A133" s="235" t="s">
        <v>97</v>
      </c>
      <c r="B133" s="236"/>
      <c r="C133" s="117">
        <v>7555291900</v>
      </c>
      <c r="D133" s="86">
        <v>773059500</v>
      </c>
      <c r="E133" s="117">
        <v>67845200</v>
      </c>
      <c r="F133" s="118">
        <v>1394900</v>
      </c>
      <c r="G133" s="68">
        <v>8800</v>
      </c>
      <c r="H133" s="237">
        <v>8397600300</v>
      </c>
      <c r="I133" s="238"/>
    </row>
    <row r="134" spans="1:9" ht="22.05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.05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.05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.05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.05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.05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.05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.05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.05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.05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.05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.05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.05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.05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.05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.05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.05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.05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.05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.05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.05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.05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.05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.05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.05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.05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.05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.05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.05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.05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.05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.05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.05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.05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.05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.05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.05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8" man="1"/>
    <brk id="11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D34D-E6DA-4040-8BB7-CF8FB3BFDC27}">
  <dimension ref="A1:I236"/>
  <sheetViews>
    <sheetView zoomScaleNormal="100" zoomScaleSheetLayoutView="100" workbookViewId="0">
      <selection sqref="A1:I1"/>
    </sheetView>
  </sheetViews>
  <sheetFormatPr defaultColWidth="9" defaultRowHeight="13.2" x14ac:dyDescent="0.2"/>
  <cols>
    <col min="1" max="1" width="3.88671875" style="2" customWidth="1"/>
    <col min="2" max="2" width="6.44140625" style="2" customWidth="1"/>
    <col min="3" max="3" width="14.109375" style="2" customWidth="1"/>
    <col min="4" max="4" width="17.33203125" style="2" customWidth="1"/>
    <col min="5" max="9" width="13.88671875" style="2" customWidth="1"/>
    <col min="10" max="16384" width="9" style="2"/>
  </cols>
  <sheetData>
    <row r="1" spans="1:9" ht="28.2" x14ac:dyDescent="0.35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spans="1:9" ht="10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5">
      <c r="A3" s="4"/>
      <c r="B3" s="5"/>
      <c r="C3" s="5"/>
      <c r="F3" s="6"/>
      <c r="G3" s="6"/>
      <c r="H3" s="7"/>
      <c r="I3" s="143" t="s">
        <v>1</v>
      </c>
    </row>
    <row r="4" spans="1:9" ht="19.5" customHeight="1" x14ac:dyDescent="0.2">
      <c r="A4" s="144" t="s">
        <v>100</v>
      </c>
      <c r="B4" s="144"/>
      <c r="C4" s="144"/>
      <c r="D4" s="144"/>
      <c r="E4" s="144"/>
      <c r="F4" s="144"/>
      <c r="G4" s="144"/>
      <c r="H4" s="144"/>
      <c r="I4" s="143"/>
    </row>
    <row r="5" spans="1:9" ht="20.25" customHeight="1" x14ac:dyDescent="0.2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">
      <c r="A7" s="5" t="s">
        <v>4</v>
      </c>
      <c r="I7" s="13" t="s">
        <v>5</v>
      </c>
    </row>
    <row r="8" spans="1:9" ht="18" customHeight="1" thickBot="1" x14ac:dyDescent="0.25">
      <c r="A8" s="5" t="s">
        <v>6</v>
      </c>
    </row>
    <row r="9" spans="1:9" ht="23.1" customHeight="1" thickBot="1" x14ac:dyDescent="0.25">
      <c r="A9" s="145" t="s">
        <v>7</v>
      </c>
      <c r="B9" s="146"/>
      <c r="C9" s="146"/>
      <c r="D9" s="147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" customHeight="1" x14ac:dyDescent="0.2">
      <c r="A10" s="148" t="s">
        <v>13</v>
      </c>
      <c r="B10" s="149"/>
      <c r="C10" s="154" t="s">
        <v>14</v>
      </c>
      <c r="D10" s="18" t="s">
        <v>15</v>
      </c>
      <c r="E10" s="19">
        <v>83000</v>
      </c>
      <c r="F10" s="20">
        <v>0</v>
      </c>
      <c r="G10" s="20">
        <v>82996</v>
      </c>
      <c r="H10" s="20">
        <v>4</v>
      </c>
      <c r="I10" s="21">
        <f t="shared" ref="I10:I17" si="0">SUM(G10:H10)</f>
        <v>83000</v>
      </c>
    </row>
    <row r="11" spans="1:9" ht="23.1" customHeight="1" x14ac:dyDescent="0.2">
      <c r="A11" s="150"/>
      <c r="B11" s="151"/>
      <c r="C11" s="155"/>
      <c r="D11" s="24" t="s">
        <v>16</v>
      </c>
      <c r="E11" s="25">
        <v>888</v>
      </c>
      <c r="F11" s="26">
        <v>0</v>
      </c>
      <c r="G11" s="26">
        <v>888</v>
      </c>
      <c r="H11" s="26">
        <v>0</v>
      </c>
      <c r="I11" s="27">
        <f t="shared" si="0"/>
        <v>888</v>
      </c>
    </row>
    <row r="12" spans="1:9" ht="23.1" customHeight="1" x14ac:dyDescent="0.2">
      <c r="A12" s="150"/>
      <c r="B12" s="151"/>
      <c r="C12" s="156" t="s">
        <v>17</v>
      </c>
      <c r="D12" s="24" t="s">
        <v>18</v>
      </c>
      <c r="E12" s="25">
        <v>26845</v>
      </c>
      <c r="F12" s="26">
        <v>0</v>
      </c>
      <c r="G12" s="26">
        <v>26845</v>
      </c>
      <c r="H12" s="26">
        <v>0</v>
      </c>
      <c r="I12" s="27">
        <f t="shared" si="0"/>
        <v>26845</v>
      </c>
    </row>
    <row r="13" spans="1:9" ht="23.1" customHeight="1" x14ac:dyDescent="0.2">
      <c r="A13" s="150"/>
      <c r="B13" s="151"/>
      <c r="C13" s="155"/>
      <c r="D13" s="24" t="s">
        <v>19</v>
      </c>
      <c r="E13" s="25">
        <v>27719</v>
      </c>
      <c r="F13" s="26">
        <v>0</v>
      </c>
      <c r="G13" s="26">
        <v>27719</v>
      </c>
      <c r="H13" s="26">
        <v>0</v>
      </c>
      <c r="I13" s="27">
        <f t="shared" si="0"/>
        <v>27719</v>
      </c>
    </row>
    <row r="14" spans="1:9" ht="23.1" customHeight="1" x14ac:dyDescent="0.2">
      <c r="A14" s="152"/>
      <c r="B14" s="153"/>
      <c r="C14" s="157" t="s">
        <v>20</v>
      </c>
      <c r="D14" s="158"/>
      <c r="E14" s="30">
        <f>SUM(E10:E13)</f>
        <v>138452</v>
      </c>
      <c r="F14" s="26">
        <f>SUM(F10:F13)</f>
        <v>0</v>
      </c>
      <c r="G14" s="26">
        <f>SUM(G10:G13)</f>
        <v>138448</v>
      </c>
      <c r="H14" s="26">
        <f>SUM(H10:H13)</f>
        <v>4</v>
      </c>
      <c r="I14" s="27">
        <f t="shared" si="0"/>
        <v>138452</v>
      </c>
    </row>
    <row r="15" spans="1:9" ht="23.1" customHeight="1" x14ac:dyDescent="0.2">
      <c r="A15" s="127" t="s">
        <v>21</v>
      </c>
      <c r="B15" s="128"/>
      <c r="C15" s="129"/>
      <c r="D15" s="24" t="s">
        <v>18</v>
      </c>
      <c r="E15" s="31">
        <v>246115</v>
      </c>
      <c r="F15" s="26">
        <v>4315</v>
      </c>
      <c r="G15" s="26">
        <v>250316</v>
      </c>
      <c r="H15" s="26">
        <v>114</v>
      </c>
      <c r="I15" s="27">
        <f t="shared" si="0"/>
        <v>250430</v>
      </c>
    </row>
    <row r="16" spans="1:9" ht="23.1" customHeight="1" x14ac:dyDescent="0.2">
      <c r="A16" s="130"/>
      <c r="B16" s="131"/>
      <c r="C16" s="132"/>
      <c r="D16" s="24" t="s">
        <v>19</v>
      </c>
      <c r="E16" s="31">
        <v>328749</v>
      </c>
      <c r="F16" s="26">
        <v>12547</v>
      </c>
      <c r="G16" s="26">
        <v>341261</v>
      </c>
      <c r="H16" s="26">
        <v>35</v>
      </c>
      <c r="I16" s="27">
        <f t="shared" si="0"/>
        <v>341296</v>
      </c>
    </row>
    <row r="17" spans="1:9" ht="23.1" customHeight="1" x14ac:dyDescent="0.2">
      <c r="A17" s="133"/>
      <c r="B17" s="134"/>
      <c r="C17" s="135"/>
      <c r="D17" s="24" t="s">
        <v>22</v>
      </c>
      <c r="E17" s="34">
        <f>SUM(E15:E16)</f>
        <v>574864</v>
      </c>
      <c r="F17" s="26">
        <f>SUM(F15:F16)</f>
        <v>16862</v>
      </c>
      <c r="G17" s="26">
        <f>SUM(G15:G16)</f>
        <v>591577</v>
      </c>
      <c r="H17" s="25">
        <f>SUM(H15:H16)</f>
        <v>149</v>
      </c>
      <c r="I17" s="27">
        <f t="shared" si="0"/>
        <v>591726</v>
      </c>
    </row>
    <row r="18" spans="1:9" ht="23.1" customHeight="1" x14ac:dyDescent="0.2">
      <c r="A18" s="136" t="s">
        <v>23</v>
      </c>
      <c r="B18" s="137"/>
      <c r="C18" s="137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" customHeight="1" x14ac:dyDescent="0.2">
      <c r="A19" s="127" t="s">
        <v>25</v>
      </c>
      <c r="B19" s="128"/>
      <c r="C19" s="129"/>
      <c r="D19" s="24" t="s">
        <v>18</v>
      </c>
      <c r="E19" s="31">
        <v>751</v>
      </c>
      <c r="F19" s="26">
        <v>31</v>
      </c>
      <c r="G19" s="26">
        <v>782</v>
      </c>
      <c r="H19" s="26">
        <v>0</v>
      </c>
      <c r="I19" s="27">
        <f t="shared" ref="I19:I25" si="1">SUM(G19:H19)</f>
        <v>782</v>
      </c>
    </row>
    <row r="20" spans="1:9" ht="23.1" customHeight="1" x14ac:dyDescent="0.2">
      <c r="A20" s="130"/>
      <c r="B20" s="131"/>
      <c r="C20" s="132"/>
      <c r="D20" s="24" t="s">
        <v>19</v>
      </c>
      <c r="E20" s="31">
        <v>12935</v>
      </c>
      <c r="F20" s="26">
        <v>158</v>
      </c>
      <c r="G20" s="26">
        <v>13093</v>
      </c>
      <c r="H20" s="26">
        <v>0</v>
      </c>
      <c r="I20" s="27">
        <f t="shared" si="1"/>
        <v>13093</v>
      </c>
    </row>
    <row r="21" spans="1:9" ht="23.1" customHeight="1" x14ac:dyDescent="0.2">
      <c r="A21" s="133"/>
      <c r="B21" s="134"/>
      <c r="C21" s="135"/>
      <c r="D21" s="24" t="s">
        <v>22</v>
      </c>
      <c r="E21" s="34">
        <f>SUM(E19:E20)</f>
        <v>13686</v>
      </c>
      <c r="F21" s="26">
        <f>SUM(F19:F20)</f>
        <v>189</v>
      </c>
      <c r="G21" s="26">
        <f>SUM(G19:G20)</f>
        <v>13875</v>
      </c>
      <c r="H21" s="25">
        <f>SUM(H19:H20)</f>
        <v>0</v>
      </c>
      <c r="I21" s="27">
        <f t="shared" si="1"/>
        <v>13875</v>
      </c>
    </row>
    <row r="22" spans="1:9" ht="23.1" customHeight="1" x14ac:dyDescent="0.2">
      <c r="A22" s="130" t="s">
        <v>26</v>
      </c>
      <c r="B22" s="131"/>
      <c r="C22" s="131"/>
      <c r="D22" s="138"/>
      <c r="E22" s="25">
        <v>896</v>
      </c>
      <c r="F22" s="26">
        <v>0</v>
      </c>
      <c r="G22" s="26">
        <v>896</v>
      </c>
      <c r="H22" s="26">
        <v>0</v>
      </c>
      <c r="I22" s="27">
        <f t="shared" si="1"/>
        <v>896</v>
      </c>
    </row>
    <row r="23" spans="1:9" ht="23.1" customHeight="1" x14ac:dyDescent="0.2">
      <c r="A23" s="22"/>
      <c r="B23" s="23"/>
      <c r="C23" s="139" t="s">
        <v>27</v>
      </c>
      <c r="D23" s="140"/>
      <c r="E23" s="25">
        <v>34</v>
      </c>
      <c r="F23" s="26">
        <v>0</v>
      </c>
      <c r="G23" s="26">
        <v>34</v>
      </c>
      <c r="H23" s="26">
        <v>0</v>
      </c>
      <c r="I23" s="27">
        <f t="shared" si="1"/>
        <v>34</v>
      </c>
    </row>
    <row r="24" spans="1:9" ht="23.1" customHeight="1" x14ac:dyDescent="0.2">
      <c r="A24" s="22"/>
      <c r="B24" s="23"/>
      <c r="C24" s="38"/>
      <c r="D24" s="24" t="s">
        <v>28</v>
      </c>
      <c r="E24" s="25">
        <v>4</v>
      </c>
      <c r="F24" s="26">
        <v>0</v>
      </c>
      <c r="G24" s="26">
        <v>4</v>
      </c>
      <c r="H24" s="26">
        <v>0</v>
      </c>
      <c r="I24" s="27">
        <f t="shared" si="1"/>
        <v>4</v>
      </c>
    </row>
    <row r="25" spans="1:9" ht="23.1" customHeight="1" x14ac:dyDescent="0.2">
      <c r="A25" s="28"/>
      <c r="B25" s="29"/>
      <c r="C25" s="141" t="s">
        <v>29</v>
      </c>
      <c r="D25" s="140"/>
      <c r="E25" s="25">
        <v>227</v>
      </c>
      <c r="F25" s="26">
        <v>0</v>
      </c>
      <c r="G25" s="26">
        <v>227</v>
      </c>
      <c r="H25" s="26">
        <v>0</v>
      </c>
      <c r="I25" s="27">
        <f t="shared" si="1"/>
        <v>227</v>
      </c>
    </row>
    <row r="26" spans="1:9" ht="23.1" customHeight="1" x14ac:dyDescent="0.2">
      <c r="A26" s="164" t="s">
        <v>30</v>
      </c>
      <c r="B26" s="128"/>
      <c r="C26" s="129"/>
      <c r="D26" s="24" t="s">
        <v>31</v>
      </c>
      <c r="E26" s="25">
        <v>2549</v>
      </c>
      <c r="F26" s="26">
        <v>0</v>
      </c>
      <c r="G26" s="36" t="s">
        <v>24</v>
      </c>
      <c r="H26" s="36" t="s">
        <v>24</v>
      </c>
      <c r="I26" s="27">
        <v>2549</v>
      </c>
    </row>
    <row r="27" spans="1:9" ht="23.1" customHeight="1" x14ac:dyDescent="0.2">
      <c r="A27" s="130"/>
      <c r="B27" s="131"/>
      <c r="C27" s="132"/>
      <c r="D27" s="24" t="s">
        <v>32</v>
      </c>
      <c r="E27" s="25">
        <v>11104</v>
      </c>
      <c r="F27" s="26">
        <v>0</v>
      </c>
      <c r="G27" s="36" t="s">
        <v>24</v>
      </c>
      <c r="H27" s="36" t="s">
        <v>24</v>
      </c>
      <c r="I27" s="27">
        <v>11104</v>
      </c>
    </row>
    <row r="28" spans="1:9" ht="23.1" customHeight="1" x14ac:dyDescent="0.2">
      <c r="A28" s="133"/>
      <c r="B28" s="134"/>
      <c r="C28" s="135"/>
      <c r="D28" s="24" t="s">
        <v>20</v>
      </c>
      <c r="E28" s="25">
        <f>SUM(E26:E27)</f>
        <v>13653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13653</v>
      </c>
    </row>
    <row r="29" spans="1:9" ht="23.1" customHeight="1" x14ac:dyDescent="0.2">
      <c r="A29" s="165" t="s">
        <v>33</v>
      </c>
      <c r="B29" s="139"/>
      <c r="C29" s="141"/>
      <c r="D29" s="140"/>
      <c r="E29" s="31">
        <v>460540</v>
      </c>
      <c r="F29" s="26">
        <v>0</v>
      </c>
      <c r="G29" s="36" t="s">
        <v>34</v>
      </c>
      <c r="H29" s="36" t="s">
        <v>34</v>
      </c>
      <c r="I29" s="27">
        <v>460540</v>
      </c>
    </row>
    <row r="30" spans="1:9" ht="23.1" customHeight="1" x14ac:dyDescent="0.2">
      <c r="A30" s="166"/>
      <c r="B30" s="167"/>
      <c r="C30" s="139" t="s">
        <v>27</v>
      </c>
      <c r="D30" s="140"/>
      <c r="E30" s="31">
        <v>173533</v>
      </c>
      <c r="F30" s="26">
        <v>0</v>
      </c>
      <c r="G30" s="36" t="s">
        <v>34</v>
      </c>
      <c r="H30" s="36" t="s">
        <v>34</v>
      </c>
      <c r="I30" s="27">
        <v>173533</v>
      </c>
    </row>
    <row r="31" spans="1:9" ht="23.1" customHeight="1" x14ac:dyDescent="0.2">
      <c r="A31" s="32"/>
      <c r="B31" s="33"/>
      <c r="C31" s="38"/>
      <c r="D31" s="24" t="s">
        <v>28</v>
      </c>
      <c r="E31" s="31">
        <v>20208</v>
      </c>
      <c r="F31" s="26">
        <v>0</v>
      </c>
      <c r="G31" s="36" t="s">
        <v>34</v>
      </c>
      <c r="H31" s="36" t="s">
        <v>34</v>
      </c>
      <c r="I31" s="27">
        <v>20208</v>
      </c>
    </row>
    <row r="32" spans="1:9" ht="23.1" customHeight="1" x14ac:dyDescent="0.2">
      <c r="A32" s="166"/>
      <c r="B32" s="167"/>
      <c r="C32" s="141" t="s">
        <v>29</v>
      </c>
      <c r="D32" s="140"/>
      <c r="E32" s="31">
        <v>57542</v>
      </c>
      <c r="F32" s="26">
        <v>0</v>
      </c>
      <c r="G32" s="36" t="s">
        <v>34</v>
      </c>
      <c r="H32" s="36" t="s">
        <v>34</v>
      </c>
      <c r="I32" s="27">
        <v>57542</v>
      </c>
    </row>
    <row r="33" spans="1:9" ht="23.1" customHeight="1" x14ac:dyDescent="0.2">
      <c r="A33" s="159" t="s">
        <v>35</v>
      </c>
      <c r="B33" s="160"/>
      <c r="C33" s="141" t="s">
        <v>36</v>
      </c>
      <c r="D33" s="140"/>
      <c r="E33" s="31">
        <v>13991</v>
      </c>
      <c r="F33" s="26">
        <v>42</v>
      </c>
      <c r="G33" s="26">
        <v>14033</v>
      </c>
      <c r="H33" s="26">
        <v>0</v>
      </c>
      <c r="I33" s="27">
        <f>SUM(G33:H33)</f>
        <v>14033</v>
      </c>
    </row>
    <row r="34" spans="1:9" ht="23.1" customHeight="1" x14ac:dyDescent="0.2">
      <c r="A34" s="150"/>
      <c r="B34" s="161"/>
      <c r="C34" s="141" t="s">
        <v>37</v>
      </c>
      <c r="D34" s="140"/>
      <c r="E34" s="31">
        <v>2125</v>
      </c>
      <c r="F34" s="26">
        <v>8</v>
      </c>
      <c r="G34" s="26">
        <v>2132</v>
      </c>
      <c r="H34" s="26">
        <v>1</v>
      </c>
      <c r="I34" s="27">
        <f>SUM(G34:H34)</f>
        <v>2133</v>
      </c>
    </row>
    <row r="35" spans="1:9" ht="23.1" customHeight="1" x14ac:dyDescent="0.2">
      <c r="A35" s="150"/>
      <c r="B35" s="161"/>
      <c r="C35" s="141" t="s">
        <v>38</v>
      </c>
      <c r="D35" s="140"/>
      <c r="E35" s="31">
        <v>5</v>
      </c>
      <c r="F35" s="26">
        <v>0</v>
      </c>
      <c r="G35" s="26">
        <v>5</v>
      </c>
      <c r="H35" s="26">
        <v>0</v>
      </c>
      <c r="I35" s="27">
        <f>SUM(G35:H35)</f>
        <v>5</v>
      </c>
    </row>
    <row r="36" spans="1:9" ht="23.1" customHeight="1" x14ac:dyDescent="0.2">
      <c r="A36" s="150"/>
      <c r="B36" s="161"/>
      <c r="C36" s="141" t="s">
        <v>39</v>
      </c>
      <c r="D36" s="140"/>
      <c r="E36" s="31">
        <v>4</v>
      </c>
      <c r="F36" s="26">
        <v>0</v>
      </c>
      <c r="G36" s="26">
        <v>4</v>
      </c>
      <c r="H36" s="26">
        <v>0</v>
      </c>
      <c r="I36" s="27">
        <f>SUM(G36:H36)</f>
        <v>4</v>
      </c>
    </row>
    <row r="37" spans="1:9" ht="23.1" customHeight="1" x14ac:dyDescent="0.2">
      <c r="A37" s="150"/>
      <c r="B37" s="161"/>
      <c r="C37" s="162" t="s">
        <v>20</v>
      </c>
      <c r="D37" s="163"/>
      <c r="E37" s="26">
        <f>SUM(E33:E36)</f>
        <v>16125</v>
      </c>
      <c r="F37" s="26">
        <f>SUM(F33:F36)</f>
        <v>50</v>
      </c>
      <c r="G37" s="26">
        <f>SUM(G33:G36)</f>
        <v>16174</v>
      </c>
      <c r="H37" s="26">
        <f>SUM(H33:H36)</f>
        <v>1</v>
      </c>
      <c r="I37" s="27">
        <f>SUM(G37:H37)</f>
        <v>16175</v>
      </c>
    </row>
    <row r="38" spans="1:9" ht="23.1" customHeight="1" x14ac:dyDescent="0.2">
      <c r="A38" s="179" t="s">
        <v>40</v>
      </c>
      <c r="B38" s="180"/>
      <c r="C38" s="180"/>
      <c r="D38" s="158"/>
      <c r="E38" s="25">
        <v>25253</v>
      </c>
      <c r="F38" s="26">
        <v>0</v>
      </c>
      <c r="G38" s="36" t="s">
        <v>34</v>
      </c>
      <c r="H38" s="36" t="s">
        <v>34</v>
      </c>
      <c r="I38" s="27">
        <v>25253</v>
      </c>
    </row>
    <row r="39" spans="1:9" ht="23.1" customHeight="1" x14ac:dyDescent="0.2">
      <c r="A39" s="179" t="s">
        <v>41</v>
      </c>
      <c r="B39" s="180"/>
      <c r="C39" s="180"/>
      <c r="D39" s="158"/>
      <c r="E39" s="25">
        <v>6326</v>
      </c>
      <c r="F39" s="26">
        <v>0</v>
      </c>
      <c r="G39" s="26">
        <v>6326</v>
      </c>
      <c r="H39" s="26">
        <v>0</v>
      </c>
      <c r="I39" s="27">
        <f>SUM(G39:H39)</f>
        <v>6326</v>
      </c>
    </row>
    <row r="40" spans="1:9" ht="23.1" customHeight="1" x14ac:dyDescent="0.2">
      <c r="A40" s="179" t="s">
        <v>42</v>
      </c>
      <c r="B40" s="180"/>
      <c r="C40" s="180"/>
      <c r="D40" s="158"/>
      <c r="E40" s="25">
        <v>581</v>
      </c>
      <c r="F40" s="26">
        <v>0</v>
      </c>
      <c r="G40" s="26">
        <v>581</v>
      </c>
      <c r="H40" s="26">
        <v>0</v>
      </c>
      <c r="I40" s="27">
        <f>SUM(G40:H40)</f>
        <v>581</v>
      </c>
    </row>
    <row r="41" spans="1:9" ht="23.1" customHeight="1" x14ac:dyDescent="0.2">
      <c r="A41" s="170" t="s">
        <v>43</v>
      </c>
      <c r="B41" s="181"/>
      <c r="C41" s="182"/>
      <c r="D41" s="183"/>
      <c r="E41" s="121">
        <v>176041</v>
      </c>
      <c r="F41" s="26">
        <v>2</v>
      </c>
      <c r="G41" s="36" t="s">
        <v>34</v>
      </c>
      <c r="H41" s="36" t="s">
        <v>34</v>
      </c>
      <c r="I41" s="27">
        <v>176043</v>
      </c>
    </row>
    <row r="42" spans="1:9" ht="23.1" customHeight="1" x14ac:dyDescent="0.2">
      <c r="A42" s="170"/>
      <c r="B42" s="181"/>
      <c r="C42" s="184" t="s">
        <v>44</v>
      </c>
      <c r="D42" s="185"/>
      <c r="E42" s="25">
        <v>165122</v>
      </c>
      <c r="F42" s="26">
        <v>2</v>
      </c>
      <c r="G42" s="26">
        <v>165114</v>
      </c>
      <c r="H42" s="26">
        <v>10</v>
      </c>
      <c r="I42" s="27">
        <f>SUM(G42:H42)</f>
        <v>165124</v>
      </c>
    </row>
    <row r="43" spans="1:9" ht="23.1" customHeight="1" x14ac:dyDescent="0.2">
      <c r="A43" s="170"/>
      <c r="B43" s="181"/>
      <c r="C43" s="186" t="s">
        <v>45</v>
      </c>
      <c r="D43" s="187"/>
      <c r="E43" s="30">
        <v>9798</v>
      </c>
      <c r="F43" s="26">
        <v>0</v>
      </c>
      <c r="G43" s="36" t="s">
        <v>34</v>
      </c>
      <c r="H43" s="36" t="s">
        <v>34</v>
      </c>
      <c r="I43" s="27">
        <v>9798</v>
      </c>
    </row>
    <row r="44" spans="1:9" ht="23.1" customHeight="1" x14ac:dyDescent="0.2">
      <c r="A44" s="170"/>
      <c r="B44" s="181"/>
      <c r="C44" s="39"/>
      <c r="D44" s="40" t="s">
        <v>46</v>
      </c>
      <c r="E44" s="41">
        <v>5560</v>
      </c>
      <c r="F44" s="26">
        <v>0</v>
      </c>
      <c r="G44" s="36" t="s">
        <v>34</v>
      </c>
      <c r="H44" s="42" t="s">
        <v>34</v>
      </c>
      <c r="I44" s="27">
        <v>5560</v>
      </c>
    </row>
    <row r="45" spans="1:9" ht="23.1" customHeight="1" x14ac:dyDescent="0.2">
      <c r="A45" s="170"/>
      <c r="B45" s="181"/>
      <c r="C45" s="157" t="s">
        <v>47</v>
      </c>
      <c r="D45" s="158"/>
      <c r="E45" s="30">
        <v>78</v>
      </c>
      <c r="F45" s="43">
        <v>0</v>
      </c>
      <c r="G45" s="36" t="s">
        <v>34</v>
      </c>
      <c r="H45" s="42" t="s">
        <v>34</v>
      </c>
      <c r="I45" s="27">
        <v>78</v>
      </c>
    </row>
    <row r="46" spans="1:9" ht="23.1" customHeight="1" x14ac:dyDescent="0.2">
      <c r="A46" s="170"/>
      <c r="B46" s="181"/>
      <c r="C46" s="157" t="s">
        <v>48</v>
      </c>
      <c r="D46" s="158"/>
      <c r="E46" s="30">
        <v>1</v>
      </c>
      <c r="F46" s="43">
        <v>0</v>
      </c>
      <c r="G46" s="36" t="s">
        <v>34</v>
      </c>
      <c r="H46" s="42" t="s">
        <v>34</v>
      </c>
      <c r="I46" s="27">
        <v>1</v>
      </c>
    </row>
    <row r="47" spans="1:9" ht="23.1" customHeight="1" x14ac:dyDescent="0.2">
      <c r="A47" s="170"/>
      <c r="B47" s="181"/>
      <c r="C47" s="157" t="s">
        <v>49</v>
      </c>
      <c r="D47" s="178"/>
      <c r="E47" s="30">
        <v>764</v>
      </c>
      <c r="F47" s="43">
        <v>0</v>
      </c>
      <c r="G47" s="26">
        <v>764</v>
      </c>
      <c r="H47" s="30">
        <v>0</v>
      </c>
      <c r="I47" s="27">
        <f>SUM(G47:H47)</f>
        <v>764</v>
      </c>
    </row>
    <row r="48" spans="1:9" ht="23.1" customHeight="1" x14ac:dyDescent="0.2">
      <c r="A48" s="168" t="s">
        <v>50</v>
      </c>
      <c r="B48" s="169"/>
      <c r="C48" s="174" t="s">
        <v>45</v>
      </c>
      <c r="D48" s="175"/>
      <c r="E48" s="30">
        <v>62548</v>
      </c>
      <c r="F48" s="43">
        <v>0</v>
      </c>
      <c r="G48" s="36" t="s">
        <v>34</v>
      </c>
      <c r="H48" s="42" t="s">
        <v>34</v>
      </c>
      <c r="I48" s="27">
        <v>62548</v>
      </c>
    </row>
    <row r="49" spans="1:9" ht="23.1" customHeight="1" x14ac:dyDescent="0.2">
      <c r="A49" s="170"/>
      <c r="B49" s="171"/>
      <c r="C49" s="44"/>
      <c r="D49" s="45" t="s">
        <v>46</v>
      </c>
      <c r="E49" s="30">
        <v>36292</v>
      </c>
      <c r="F49" s="43">
        <v>0</v>
      </c>
      <c r="G49" s="36" t="s">
        <v>34</v>
      </c>
      <c r="H49" s="42" t="s">
        <v>34</v>
      </c>
      <c r="I49" s="27">
        <v>36292</v>
      </c>
    </row>
    <row r="50" spans="1:9" ht="23.1" customHeight="1" x14ac:dyDescent="0.2">
      <c r="A50" s="170"/>
      <c r="B50" s="171"/>
      <c r="C50" s="176" t="s">
        <v>51</v>
      </c>
      <c r="D50" s="177"/>
      <c r="E50" s="30">
        <v>14</v>
      </c>
      <c r="F50" s="43">
        <v>0</v>
      </c>
      <c r="G50" s="36" t="s">
        <v>34</v>
      </c>
      <c r="H50" s="42" t="s">
        <v>34</v>
      </c>
      <c r="I50" s="27">
        <v>14</v>
      </c>
    </row>
    <row r="51" spans="1:9" ht="23.1" customHeight="1" x14ac:dyDescent="0.2">
      <c r="A51" s="170"/>
      <c r="B51" s="171"/>
      <c r="C51" s="176" t="s">
        <v>52</v>
      </c>
      <c r="D51" s="177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" customHeight="1" x14ac:dyDescent="0.2">
      <c r="A52" s="172"/>
      <c r="B52" s="173"/>
      <c r="C52" s="157" t="s">
        <v>49</v>
      </c>
      <c r="D52" s="178"/>
      <c r="E52" s="30">
        <v>15711</v>
      </c>
      <c r="F52" s="43">
        <v>0</v>
      </c>
      <c r="G52" s="26">
        <v>15711</v>
      </c>
      <c r="H52" s="30">
        <v>0</v>
      </c>
      <c r="I52" s="27">
        <f>SUM(G52:H52)</f>
        <v>15711</v>
      </c>
    </row>
    <row r="53" spans="1:9" ht="23.1" customHeight="1" x14ac:dyDescent="0.2">
      <c r="A53" s="179" t="s">
        <v>53</v>
      </c>
      <c r="B53" s="180"/>
      <c r="C53" s="180"/>
      <c r="D53" s="158"/>
      <c r="E53" s="30">
        <v>924</v>
      </c>
      <c r="F53" s="43">
        <v>0</v>
      </c>
      <c r="G53" s="36" t="s">
        <v>34</v>
      </c>
      <c r="H53" s="42" t="s">
        <v>34</v>
      </c>
      <c r="I53" s="27">
        <v>924</v>
      </c>
    </row>
    <row r="54" spans="1:9" ht="23.1" customHeight="1" thickBot="1" x14ac:dyDescent="0.25">
      <c r="A54" s="188" t="s">
        <v>54</v>
      </c>
      <c r="B54" s="189"/>
      <c r="C54" s="189"/>
      <c r="D54" s="190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.2" x14ac:dyDescent="0.35">
      <c r="A55" s="142" t="str">
        <f>A1</f>
        <v>検査関係業務量報告</v>
      </c>
      <c r="B55" s="142"/>
      <c r="C55" s="142"/>
      <c r="D55" s="142"/>
      <c r="E55" s="142"/>
      <c r="F55" s="142"/>
      <c r="G55" s="142"/>
      <c r="H55" s="142"/>
      <c r="I55" s="142"/>
    </row>
    <row r="56" spans="1:9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4"/>
      <c r="B57" s="5"/>
      <c r="C57" s="5"/>
      <c r="F57" s="6"/>
      <c r="G57" s="6"/>
      <c r="H57" s="7"/>
      <c r="I57" s="191" t="str">
        <f>IF(I3="","",I3)</f>
        <v/>
      </c>
    </row>
    <row r="58" spans="1:9" ht="23.25" customHeight="1" x14ac:dyDescent="0.2">
      <c r="A58" s="144" t="str">
        <f>A4</f>
        <v>令和 7年 7月</v>
      </c>
      <c r="B58" s="192"/>
      <c r="C58" s="192"/>
      <c r="D58" s="192"/>
      <c r="E58" s="192"/>
      <c r="F58" s="192"/>
      <c r="G58" s="192"/>
      <c r="H58" s="192"/>
      <c r="I58" s="191"/>
    </row>
    <row r="59" spans="1:9" ht="20.25" customHeight="1" thickBot="1" x14ac:dyDescent="0.25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" customHeight="1" thickBot="1" x14ac:dyDescent="0.25">
      <c r="A60" s="145" t="s">
        <v>7</v>
      </c>
      <c r="B60" s="146"/>
      <c r="C60" s="146"/>
      <c r="D60" s="147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" customHeight="1" x14ac:dyDescent="0.2">
      <c r="A61" s="168" t="s">
        <v>56</v>
      </c>
      <c r="B61" s="169"/>
      <c r="C61" s="162" t="s">
        <v>57</v>
      </c>
      <c r="D61" s="195"/>
      <c r="E61" s="51">
        <v>591</v>
      </c>
      <c r="F61" s="52">
        <v>0</v>
      </c>
      <c r="G61" s="36" t="s">
        <v>34</v>
      </c>
      <c r="H61" s="42" t="s">
        <v>34</v>
      </c>
      <c r="I61" s="27">
        <v>591</v>
      </c>
    </row>
    <row r="62" spans="1:9" ht="23.1" customHeight="1" x14ac:dyDescent="0.2">
      <c r="A62" s="170"/>
      <c r="B62" s="171"/>
      <c r="C62" s="162" t="s">
        <v>58</v>
      </c>
      <c r="D62" s="195"/>
      <c r="E62" s="51">
        <v>5107</v>
      </c>
      <c r="F62" s="52">
        <v>61</v>
      </c>
      <c r="G62" s="36" t="s">
        <v>34</v>
      </c>
      <c r="H62" s="42" t="s">
        <v>34</v>
      </c>
      <c r="I62" s="27">
        <v>5168</v>
      </c>
    </row>
    <row r="63" spans="1:9" ht="23.1" customHeight="1" x14ac:dyDescent="0.2">
      <c r="A63" s="170"/>
      <c r="B63" s="171"/>
      <c r="C63" s="162" t="s">
        <v>59</v>
      </c>
      <c r="D63" s="195"/>
      <c r="E63" s="51">
        <v>216</v>
      </c>
      <c r="F63" s="52">
        <v>5</v>
      </c>
      <c r="G63" s="36" t="s">
        <v>34</v>
      </c>
      <c r="H63" s="42" t="s">
        <v>34</v>
      </c>
      <c r="I63" s="27">
        <v>221</v>
      </c>
    </row>
    <row r="64" spans="1:9" ht="23.1" customHeight="1" x14ac:dyDescent="0.2">
      <c r="A64" s="193"/>
      <c r="B64" s="194"/>
      <c r="C64" s="162" t="s">
        <v>20</v>
      </c>
      <c r="D64" s="163"/>
      <c r="E64" s="26">
        <f>SUM(E61:E63)</f>
        <v>5914</v>
      </c>
      <c r="F64" s="26">
        <f>SUM(F61:F63)</f>
        <v>66</v>
      </c>
      <c r="G64" s="36" t="s">
        <v>34</v>
      </c>
      <c r="H64" s="36" t="s">
        <v>34</v>
      </c>
      <c r="I64" s="27">
        <f>SUM(I61:I63)</f>
        <v>5980</v>
      </c>
    </row>
    <row r="65" spans="1:9" ht="23.1" customHeight="1" x14ac:dyDescent="0.2">
      <c r="A65" s="168" t="s">
        <v>60</v>
      </c>
      <c r="B65" s="169"/>
      <c r="C65" s="139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" customHeight="1" x14ac:dyDescent="0.2">
      <c r="A66" s="170"/>
      <c r="B66" s="171"/>
      <c r="C66" s="196"/>
      <c r="D66" s="53" t="s">
        <v>16</v>
      </c>
      <c r="E66" s="31">
        <v>591</v>
      </c>
      <c r="F66" s="26">
        <v>0</v>
      </c>
      <c r="G66" s="26">
        <v>591</v>
      </c>
      <c r="H66" s="26">
        <v>0</v>
      </c>
      <c r="I66" s="27">
        <f t="shared" si="2"/>
        <v>591</v>
      </c>
    </row>
    <row r="67" spans="1:9" ht="23.1" customHeight="1" x14ac:dyDescent="0.2">
      <c r="A67" s="170"/>
      <c r="B67" s="171"/>
      <c r="C67" s="139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" customHeight="1" x14ac:dyDescent="0.2">
      <c r="A68" s="170"/>
      <c r="B68" s="171"/>
      <c r="C68" s="196"/>
      <c r="D68" s="53" t="s">
        <v>16</v>
      </c>
      <c r="E68" s="31">
        <v>5038</v>
      </c>
      <c r="F68" s="26">
        <v>57</v>
      </c>
      <c r="G68" s="26">
        <v>5094</v>
      </c>
      <c r="H68" s="26">
        <v>1</v>
      </c>
      <c r="I68" s="27">
        <f t="shared" si="2"/>
        <v>5095</v>
      </c>
    </row>
    <row r="69" spans="1:9" ht="23.1" customHeight="1" x14ac:dyDescent="0.2">
      <c r="A69" s="170"/>
      <c r="B69" s="171"/>
      <c r="C69" s="139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" customHeight="1" x14ac:dyDescent="0.2">
      <c r="A70" s="170"/>
      <c r="B70" s="171"/>
      <c r="C70" s="196"/>
      <c r="D70" s="53" t="s">
        <v>16</v>
      </c>
      <c r="E70" s="31">
        <v>186</v>
      </c>
      <c r="F70" s="26">
        <v>5</v>
      </c>
      <c r="G70" s="26">
        <v>191</v>
      </c>
      <c r="H70" s="26">
        <v>0</v>
      </c>
      <c r="I70" s="27">
        <f t="shared" si="2"/>
        <v>191</v>
      </c>
    </row>
    <row r="71" spans="1:9" ht="23.1" customHeight="1" x14ac:dyDescent="0.2">
      <c r="A71" s="172"/>
      <c r="B71" s="173"/>
      <c r="C71" s="162" t="s">
        <v>20</v>
      </c>
      <c r="D71" s="163"/>
      <c r="E71" s="26">
        <f>SUM(E65:E70)</f>
        <v>5817</v>
      </c>
      <c r="F71" s="26">
        <f>SUM(F65:F70)</f>
        <v>62</v>
      </c>
      <c r="G71" s="26">
        <f>SUM(G65:G70)</f>
        <v>5878</v>
      </c>
      <c r="H71" s="26">
        <f>SUM(H65:H70)</f>
        <v>1</v>
      </c>
      <c r="I71" s="27">
        <f t="shared" si="2"/>
        <v>5879</v>
      </c>
    </row>
    <row r="72" spans="1:9" ht="23.1" customHeight="1" x14ac:dyDescent="0.2">
      <c r="A72" s="168" t="s">
        <v>65</v>
      </c>
      <c r="B72" s="169"/>
      <c r="C72" s="141" t="s">
        <v>66</v>
      </c>
      <c r="D72" s="140"/>
      <c r="E72" s="54">
        <v>637</v>
      </c>
      <c r="F72" s="55">
        <v>0</v>
      </c>
      <c r="G72" s="26">
        <v>637</v>
      </c>
      <c r="H72" s="26">
        <v>0</v>
      </c>
      <c r="I72" s="27">
        <f t="shared" si="2"/>
        <v>637</v>
      </c>
    </row>
    <row r="73" spans="1:9" ht="23.1" customHeight="1" x14ac:dyDescent="0.2">
      <c r="A73" s="170"/>
      <c r="B73" s="171"/>
      <c r="C73" s="141" t="s">
        <v>21</v>
      </c>
      <c r="D73" s="140"/>
      <c r="E73" s="54">
        <v>5209</v>
      </c>
      <c r="F73" s="55">
        <v>61</v>
      </c>
      <c r="G73" s="26">
        <v>5269</v>
      </c>
      <c r="H73" s="26">
        <v>1</v>
      </c>
      <c r="I73" s="27">
        <f t="shared" si="2"/>
        <v>5270</v>
      </c>
    </row>
    <row r="74" spans="1:9" ht="23.1" customHeight="1" x14ac:dyDescent="0.2">
      <c r="A74" s="170"/>
      <c r="B74" s="171"/>
      <c r="C74" s="141" t="s">
        <v>67</v>
      </c>
      <c r="D74" s="140"/>
      <c r="E74" s="54">
        <v>232</v>
      </c>
      <c r="F74" s="55">
        <v>5</v>
      </c>
      <c r="G74" s="26">
        <v>237</v>
      </c>
      <c r="H74" s="26">
        <v>0</v>
      </c>
      <c r="I74" s="27">
        <f t="shared" si="2"/>
        <v>237</v>
      </c>
    </row>
    <row r="75" spans="1:9" ht="23.1" customHeight="1" x14ac:dyDescent="0.2">
      <c r="A75" s="170"/>
      <c r="B75" s="171"/>
      <c r="C75" s="141" t="s">
        <v>68</v>
      </c>
      <c r="D75" s="140"/>
      <c r="E75" s="54">
        <v>26</v>
      </c>
      <c r="F75" s="55">
        <v>0</v>
      </c>
      <c r="G75" s="26">
        <v>26</v>
      </c>
      <c r="H75" s="26">
        <v>0</v>
      </c>
      <c r="I75" s="27">
        <f t="shared" si="2"/>
        <v>26</v>
      </c>
    </row>
    <row r="76" spans="1:9" ht="23.1" customHeight="1" x14ac:dyDescent="0.2">
      <c r="A76" s="172"/>
      <c r="B76" s="173"/>
      <c r="C76" s="162" t="s">
        <v>20</v>
      </c>
      <c r="D76" s="163"/>
      <c r="E76" s="55">
        <f>SUM(E72:E75)</f>
        <v>6104</v>
      </c>
      <c r="F76" s="55">
        <f>SUM(F72:F75)</f>
        <v>66</v>
      </c>
      <c r="G76" s="55">
        <f>SUM(G72:G75)</f>
        <v>6169</v>
      </c>
      <c r="H76" s="55">
        <f>SUM(H72:H75)</f>
        <v>1</v>
      </c>
      <c r="I76" s="27">
        <f t="shared" si="2"/>
        <v>6170</v>
      </c>
    </row>
    <row r="77" spans="1:9" ht="23.1" customHeight="1" x14ac:dyDescent="0.2">
      <c r="A77" s="168" t="s">
        <v>69</v>
      </c>
      <c r="B77" s="169"/>
      <c r="C77" s="141" t="s">
        <v>66</v>
      </c>
      <c r="D77" s="140"/>
      <c r="E77" s="31">
        <v>4620</v>
      </c>
      <c r="F77" s="26">
        <v>0</v>
      </c>
      <c r="G77" s="36" t="s">
        <v>34</v>
      </c>
      <c r="H77" s="36" t="s">
        <v>34</v>
      </c>
      <c r="I77" s="27">
        <v>4620</v>
      </c>
    </row>
    <row r="78" spans="1:9" ht="23.1" customHeight="1" x14ac:dyDescent="0.2">
      <c r="A78" s="170"/>
      <c r="B78" s="171"/>
      <c r="C78" s="141" t="s">
        <v>21</v>
      </c>
      <c r="D78" s="140"/>
      <c r="E78" s="31">
        <v>40154</v>
      </c>
      <c r="F78" s="26">
        <v>955</v>
      </c>
      <c r="G78" s="36" t="s">
        <v>34</v>
      </c>
      <c r="H78" s="36" t="s">
        <v>34</v>
      </c>
      <c r="I78" s="27">
        <v>41109</v>
      </c>
    </row>
    <row r="79" spans="1:9" ht="23.1" customHeight="1" x14ac:dyDescent="0.2">
      <c r="A79" s="170"/>
      <c r="B79" s="171"/>
      <c r="C79" s="141" t="s">
        <v>70</v>
      </c>
      <c r="D79" s="140"/>
      <c r="E79" s="31">
        <v>1753</v>
      </c>
      <c r="F79" s="26">
        <v>47</v>
      </c>
      <c r="G79" s="36" t="s">
        <v>34</v>
      </c>
      <c r="H79" s="36" t="s">
        <v>34</v>
      </c>
      <c r="I79" s="27">
        <v>1800</v>
      </c>
    </row>
    <row r="80" spans="1:9" ht="23.1" customHeight="1" x14ac:dyDescent="0.2">
      <c r="A80" s="170"/>
      <c r="B80" s="171"/>
      <c r="C80" s="139" t="s">
        <v>68</v>
      </c>
      <c r="D80" s="207"/>
      <c r="E80" s="56">
        <v>260</v>
      </c>
      <c r="F80" s="57">
        <v>0</v>
      </c>
      <c r="G80" s="36" t="s">
        <v>34</v>
      </c>
      <c r="H80" s="36" t="s">
        <v>34</v>
      </c>
      <c r="I80" s="58">
        <v>260</v>
      </c>
    </row>
    <row r="81" spans="1:9" ht="23.1" customHeight="1" x14ac:dyDescent="0.2">
      <c r="A81" s="172"/>
      <c r="B81" s="173"/>
      <c r="C81" s="208" t="s">
        <v>20</v>
      </c>
      <c r="D81" s="140"/>
      <c r="E81" s="31">
        <f>SUM(E77:E80)</f>
        <v>46787</v>
      </c>
      <c r="F81" s="26">
        <f>SUM(F77:F80)</f>
        <v>1002</v>
      </c>
      <c r="G81" s="36" t="s">
        <v>34</v>
      </c>
      <c r="H81" s="36" t="s">
        <v>34</v>
      </c>
      <c r="I81" s="27">
        <f>SUM(I77:I80)</f>
        <v>47789</v>
      </c>
    </row>
    <row r="82" spans="1:9" ht="23.1" customHeight="1" x14ac:dyDescent="0.2">
      <c r="A82" s="168" t="s">
        <v>71</v>
      </c>
      <c r="B82" s="197"/>
      <c r="C82" s="200" t="s">
        <v>13</v>
      </c>
      <c r="D82" s="201"/>
      <c r="E82" s="31">
        <v>23820</v>
      </c>
      <c r="F82" s="26">
        <v>0</v>
      </c>
      <c r="G82" s="36" t="s">
        <v>34</v>
      </c>
      <c r="H82" s="36" t="s">
        <v>34</v>
      </c>
      <c r="I82" s="27">
        <v>23820</v>
      </c>
    </row>
    <row r="83" spans="1:9" ht="23.1" customHeight="1" x14ac:dyDescent="0.2">
      <c r="A83" s="170"/>
      <c r="B83" s="198"/>
      <c r="C83" s="60"/>
      <c r="D83" s="59" t="s">
        <v>72</v>
      </c>
      <c r="E83" s="31">
        <v>23820</v>
      </c>
      <c r="F83" s="26">
        <v>0</v>
      </c>
      <c r="G83" s="36" t="s">
        <v>34</v>
      </c>
      <c r="H83" s="36" t="s">
        <v>34</v>
      </c>
      <c r="I83" s="27">
        <v>23820</v>
      </c>
    </row>
    <row r="84" spans="1:9" ht="23.1" customHeight="1" x14ac:dyDescent="0.2">
      <c r="A84" s="199"/>
      <c r="B84" s="198"/>
      <c r="C84" s="202" t="s">
        <v>73</v>
      </c>
      <c r="D84" s="201"/>
      <c r="E84" s="31">
        <v>9958</v>
      </c>
      <c r="F84" s="26">
        <v>0</v>
      </c>
      <c r="G84" s="36" t="s">
        <v>34</v>
      </c>
      <c r="H84" s="36" t="s">
        <v>34</v>
      </c>
      <c r="I84" s="27">
        <v>9958</v>
      </c>
    </row>
    <row r="85" spans="1:9" ht="23.1" customHeight="1" x14ac:dyDescent="0.2">
      <c r="A85" s="199"/>
      <c r="B85" s="198"/>
      <c r="C85" s="202" t="s">
        <v>74</v>
      </c>
      <c r="D85" s="201"/>
      <c r="E85" s="31">
        <v>805</v>
      </c>
      <c r="F85" s="26">
        <v>0</v>
      </c>
      <c r="G85" s="36" t="s">
        <v>34</v>
      </c>
      <c r="H85" s="36" t="s">
        <v>34</v>
      </c>
      <c r="I85" s="27">
        <v>805</v>
      </c>
    </row>
    <row r="86" spans="1:9" ht="23.1" customHeight="1" x14ac:dyDescent="0.2">
      <c r="A86" s="199"/>
      <c r="B86" s="198"/>
      <c r="C86" s="200" t="s">
        <v>20</v>
      </c>
      <c r="D86" s="203"/>
      <c r="E86" s="51">
        <f>SUM(E82,E84,E85)</f>
        <v>34583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34583</v>
      </c>
    </row>
    <row r="87" spans="1:9" ht="23.1" customHeight="1" thickBot="1" x14ac:dyDescent="0.25">
      <c r="A87" s="204" t="s">
        <v>75</v>
      </c>
      <c r="B87" s="205"/>
      <c r="C87" s="205"/>
      <c r="D87" s="206"/>
      <c r="E87" s="63">
        <v>315492</v>
      </c>
      <c r="F87" s="55">
        <v>0</v>
      </c>
      <c r="G87" s="36" t="s">
        <v>34</v>
      </c>
      <c r="H87" s="36" t="s">
        <v>34</v>
      </c>
      <c r="I87" s="27">
        <v>315492</v>
      </c>
    </row>
    <row r="88" spans="1:9" ht="23.1" customHeight="1" thickBot="1" x14ac:dyDescent="0.25">
      <c r="A88" s="214" t="s">
        <v>76</v>
      </c>
      <c r="B88" s="215"/>
      <c r="C88" s="215"/>
      <c r="D88" s="216"/>
      <c r="E88" s="64">
        <f>SUM(E14,E17,E18,E21,E22,E76)</f>
        <v>734002</v>
      </c>
      <c r="F88" s="64">
        <f>SUM(F14,F17,F18,F21,F22,F76)</f>
        <v>17117</v>
      </c>
      <c r="G88" s="64">
        <f>SUM(G14,G17,G21,G22,G76)</f>
        <v>750965</v>
      </c>
      <c r="H88" s="64">
        <f>SUM(H14,H17,H21,H22,H76)</f>
        <v>154</v>
      </c>
      <c r="I88" s="68">
        <f>SUM(I14,I17,I18,I21,I22,I76)</f>
        <v>751119</v>
      </c>
    </row>
    <row r="89" spans="1:9" ht="23.1" customHeight="1" thickBot="1" x14ac:dyDescent="0.25">
      <c r="A89" s="214" t="s">
        <v>77</v>
      </c>
      <c r="B89" s="215"/>
      <c r="C89" s="215"/>
      <c r="D89" s="216"/>
      <c r="E89" s="65">
        <f>SUM(E14,E17,E18,E21,E22,E28,E29,E37,E38,E39,E40,E41,E48,E50,E51,E52,E53,E54,E76)</f>
        <v>1511718</v>
      </c>
      <c r="F89" s="65">
        <f>SUM(F14,F17,F18,F21,F22,F28,F29,F37,F38,F39,F40,F41,F48,F50,F51,F52,F53,F54,F76)</f>
        <v>17169</v>
      </c>
      <c r="G89" s="66" t="s">
        <v>34</v>
      </c>
      <c r="H89" s="66" t="s">
        <v>34</v>
      </c>
      <c r="I89" s="68">
        <f>SUM(I14,I17,I18,I21,I22,I28,I29,I37,I38,I39,I40,I41,I48,I50,I51,I52,I53,I54,I76)</f>
        <v>1528887</v>
      </c>
    </row>
    <row r="90" spans="1:9" ht="23.1" customHeight="1" thickBot="1" x14ac:dyDescent="0.25">
      <c r="A90" s="214" t="s">
        <v>78</v>
      </c>
      <c r="B90" s="215"/>
      <c r="C90" s="215"/>
      <c r="D90" s="216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383892</v>
      </c>
    </row>
    <row r="91" spans="1:9" ht="23.1" customHeight="1" thickBot="1" x14ac:dyDescent="0.25">
      <c r="A91" s="214" t="s">
        <v>79</v>
      </c>
      <c r="B91" s="215"/>
      <c r="C91" s="215"/>
      <c r="D91" s="216"/>
      <c r="E91" s="69">
        <f>IF(I90=0,0,IF(I81=0,0,I81/I90))</f>
        <v>0.12448553238931782</v>
      </c>
      <c r="F91" s="70"/>
      <c r="G91" s="1"/>
    </row>
    <row r="92" spans="1:9" ht="10.050000000000001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5" t="s">
        <v>7</v>
      </c>
      <c r="B94" s="146"/>
      <c r="C94" s="146"/>
      <c r="D94" s="147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" customHeight="1" thickBot="1" x14ac:dyDescent="0.25">
      <c r="A95" s="217" t="s">
        <v>66</v>
      </c>
      <c r="B95" s="218"/>
      <c r="C95" s="74" t="s">
        <v>81</v>
      </c>
      <c r="D95" s="75" t="s">
        <v>15</v>
      </c>
      <c r="E95" s="76">
        <v>51990</v>
      </c>
      <c r="F95" s="64">
        <v>0</v>
      </c>
      <c r="G95" s="64">
        <v>51990</v>
      </c>
      <c r="H95" s="66" t="s">
        <v>24</v>
      </c>
      <c r="I95" s="68">
        <f>SUM(G95:H95)</f>
        <v>51990</v>
      </c>
    </row>
    <row r="96" spans="1:9" ht="23.1" customHeight="1" x14ac:dyDescent="0.2">
      <c r="A96" s="148" t="s">
        <v>21</v>
      </c>
      <c r="B96" s="149"/>
      <c r="C96" s="211" t="s">
        <v>18</v>
      </c>
      <c r="D96" s="212"/>
      <c r="E96" s="77">
        <v>512374</v>
      </c>
      <c r="F96" s="78">
        <v>3854</v>
      </c>
      <c r="G96" s="78">
        <v>516228</v>
      </c>
      <c r="H96" s="79" t="s">
        <v>34</v>
      </c>
      <c r="I96" s="80">
        <f t="shared" ref="I96" si="3">SUM(G96:H96)</f>
        <v>516228</v>
      </c>
    </row>
    <row r="97" spans="1:9" ht="23.1" customHeight="1" thickBot="1" x14ac:dyDescent="0.25">
      <c r="A97" s="209"/>
      <c r="B97" s="210"/>
      <c r="C97" s="81"/>
      <c r="D97" s="82" t="s">
        <v>82</v>
      </c>
      <c r="E97" s="83">
        <v>8328</v>
      </c>
      <c r="F97" s="84">
        <v>54</v>
      </c>
      <c r="G97" s="84">
        <v>8382</v>
      </c>
      <c r="H97" s="85" t="s">
        <v>34</v>
      </c>
      <c r="I97" s="86">
        <f>SUM(G97:H97)</f>
        <v>8382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5" t="s">
        <v>7</v>
      </c>
      <c r="B100" s="146"/>
      <c r="C100" s="146"/>
      <c r="D100" s="147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" customHeight="1" x14ac:dyDescent="0.2">
      <c r="A101" s="148" t="s">
        <v>13</v>
      </c>
      <c r="B101" s="149"/>
      <c r="C101" s="154" t="s">
        <v>81</v>
      </c>
      <c r="D101" s="88" t="s">
        <v>15</v>
      </c>
      <c r="E101" s="89">
        <f>E10+E95</f>
        <v>134990</v>
      </c>
      <c r="F101" s="78">
        <f>F10+F95</f>
        <v>0</v>
      </c>
      <c r="G101" s="78">
        <f>G10+G95</f>
        <v>134986</v>
      </c>
      <c r="H101" s="78">
        <f>H10</f>
        <v>4</v>
      </c>
      <c r="I101" s="80">
        <f>I10+I95</f>
        <v>134990</v>
      </c>
    </row>
    <row r="102" spans="1:9" ht="23.1" customHeight="1" x14ac:dyDescent="0.2">
      <c r="A102" s="150"/>
      <c r="B102" s="151"/>
      <c r="C102" s="155"/>
      <c r="D102" s="24" t="s">
        <v>16</v>
      </c>
      <c r="E102" s="25">
        <f>E11</f>
        <v>888</v>
      </c>
      <c r="F102" s="25">
        <f>F11</f>
        <v>0</v>
      </c>
      <c r="G102" s="25">
        <f>G11</f>
        <v>888</v>
      </c>
      <c r="H102" s="25">
        <f>H11</f>
        <v>0</v>
      </c>
      <c r="I102" s="27">
        <f>I11</f>
        <v>888</v>
      </c>
    </row>
    <row r="103" spans="1:9" ht="23.1" customHeight="1" thickBot="1" x14ac:dyDescent="0.25">
      <c r="A103" s="209"/>
      <c r="B103" s="210"/>
      <c r="C103" s="213" t="s">
        <v>20</v>
      </c>
      <c r="D103" s="190"/>
      <c r="E103" s="46">
        <f>E101+E102</f>
        <v>135878</v>
      </c>
      <c r="F103" s="90">
        <f>F101+F102</f>
        <v>0</v>
      </c>
      <c r="G103" s="90">
        <f>G101+G102</f>
        <v>135874</v>
      </c>
      <c r="H103" s="90">
        <f t="shared" ref="H103:I103" si="4">H101+H102</f>
        <v>4</v>
      </c>
      <c r="I103" s="50">
        <f t="shared" si="4"/>
        <v>135878</v>
      </c>
    </row>
    <row r="104" spans="1:9" ht="23.1" customHeight="1" x14ac:dyDescent="0.2">
      <c r="A104" s="225" t="s">
        <v>21</v>
      </c>
      <c r="B104" s="226"/>
      <c r="C104" s="227"/>
      <c r="D104" s="88" t="s">
        <v>18</v>
      </c>
      <c r="E104" s="89">
        <f>E15+E96</f>
        <v>758489</v>
      </c>
      <c r="F104" s="78">
        <f>F15+F96</f>
        <v>8169</v>
      </c>
      <c r="G104" s="78">
        <f>G15+G96</f>
        <v>766544</v>
      </c>
      <c r="H104" s="78">
        <f>H15</f>
        <v>114</v>
      </c>
      <c r="I104" s="80">
        <f>I15+I96</f>
        <v>766658</v>
      </c>
    </row>
    <row r="105" spans="1:9" ht="23.1" customHeight="1" x14ac:dyDescent="0.2">
      <c r="A105" s="130"/>
      <c r="B105" s="131"/>
      <c r="C105" s="132"/>
      <c r="D105" s="91" t="s">
        <v>19</v>
      </c>
      <c r="E105" s="121">
        <f>E16</f>
        <v>328749</v>
      </c>
      <c r="F105" s="92">
        <f>F16</f>
        <v>12547</v>
      </c>
      <c r="G105" s="92">
        <f>G16</f>
        <v>341261</v>
      </c>
      <c r="H105" s="93">
        <f>H16</f>
        <v>35</v>
      </c>
      <c r="I105" s="94">
        <f>I16</f>
        <v>341296</v>
      </c>
    </row>
    <row r="106" spans="1:9" ht="23.1" customHeight="1" thickBot="1" x14ac:dyDescent="0.25">
      <c r="A106" s="228"/>
      <c r="B106" s="229"/>
      <c r="C106" s="230"/>
      <c r="D106" s="95" t="s">
        <v>22</v>
      </c>
      <c r="E106" s="46">
        <f>E104+E105</f>
        <v>1087238</v>
      </c>
      <c r="F106" s="90">
        <f t="shared" ref="F106:I106" si="5">F104+F105</f>
        <v>20716</v>
      </c>
      <c r="G106" s="90">
        <f t="shared" si="5"/>
        <v>1107805</v>
      </c>
      <c r="H106" s="96">
        <f t="shared" si="5"/>
        <v>149</v>
      </c>
      <c r="I106" s="50">
        <f t="shared" si="5"/>
        <v>1107954</v>
      </c>
    </row>
    <row r="107" spans="1:9" ht="23.1" customHeight="1" thickBot="1" x14ac:dyDescent="0.25">
      <c r="A107" s="214" t="s">
        <v>76</v>
      </c>
      <c r="B107" s="215"/>
      <c r="C107" s="215"/>
      <c r="D107" s="216"/>
      <c r="E107" s="64">
        <f>E88+E95+E96</f>
        <v>1298366</v>
      </c>
      <c r="F107" s="64">
        <f>F88+F95+F96</f>
        <v>20971</v>
      </c>
      <c r="G107" s="64">
        <f>G88+G95+G96</f>
        <v>1319183</v>
      </c>
      <c r="H107" s="64">
        <f>H88</f>
        <v>154</v>
      </c>
      <c r="I107" s="68">
        <f>I88+I95+I96</f>
        <v>1319337</v>
      </c>
    </row>
    <row r="108" spans="1:9" ht="23.1" customHeight="1" thickBot="1" x14ac:dyDescent="0.25">
      <c r="A108" s="214" t="s">
        <v>77</v>
      </c>
      <c r="B108" s="215"/>
      <c r="C108" s="215"/>
      <c r="D108" s="216"/>
      <c r="E108" s="65">
        <f>E89+E95+E96</f>
        <v>2076082</v>
      </c>
      <c r="F108" s="65">
        <f>F89+F95+F96</f>
        <v>21023</v>
      </c>
      <c r="G108" s="66" t="s">
        <v>34</v>
      </c>
      <c r="H108" s="66" t="s">
        <v>34</v>
      </c>
      <c r="I108" s="68">
        <f>I89+I95+I96</f>
        <v>2097105</v>
      </c>
    </row>
    <row r="109" spans="1:9" ht="23.1" customHeight="1" thickBot="1" x14ac:dyDescent="0.25">
      <c r="A109" s="214" t="s">
        <v>84</v>
      </c>
      <c r="B109" s="215"/>
      <c r="C109" s="215"/>
      <c r="D109" s="216"/>
      <c r="E109" s="97">
        <f>IF(I106=0,0,IF(I104=0,0,I104/I106))</f>
        <v>0.69195833039999854</v>
      </c>
      <c r="F109" s="87"/>
      <c r="G109" s="87"/>
      <c r="H109" s="87"/>
      <c r="I109" s="87"/>
    </row>
    <row r="110" spans="1:9" ht="22.05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.05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.05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.2" x14ac:dyDescent="0.35">
      <c r="A116" s="142" t="str">
        <f>A1</f>
        <v>検査関係業務量報告</v>
      </c>
      <c r="B116" s="142"/>
      <c r="C116" s="142"/>
      <c r="D116" s="142"/>
      <c r="E116" s="142"/>
      <c r="F116" s="142"/>
      <c r="G116" s="142"/>
      <c r="H116" s="142"/>
      <c r="I116" s="142"/>
    </row>
    <row r="117" spans="1:9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4"/>
      <c r="B118" s="5"/>
      <c r="C118" s="5"/>
      <c r="F118" s="6"/>
      <c r="G118" s="6"/>
      <c r="H118" s="7"/>
      <c r="I118" s="191" t="str">
        <f>IF(I3="","",I3)</f>
        <v/>
      </c>
    </row>
    <row r="119" spans="1:9" ht="23.25" customHeight="1" x14ac:dyDescent="0.2">
      <c r="A119" s="144" t="str">
        <f>A4</f>
        <v>令和 7年 7月</v>
      </c>
      <c r="B119" s="192"/>
      <c r="C119" s="192"/>
      <c r="D119" s="192"/>
      <c r="E119" s="192"/>
      <c r="F119" s="192"/>
      <c r="G119" s="192"/>
      <c r="H119" s="192"/>
      <c r="I119" s="191"/>
    </row>
    <row r="120" spans="1:9" ht="20.25" customHeight="1" x14ac:dyDescent="0.2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.050000000000001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5" t="s">
        <v>7</v>
      </c>
      <c r="B123" s="146"/>
      <c r="C123" s="146"/>
      <c r="D123" s="147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.05" customHeight="1" x14ac:dyDescent="0.2">
      <c r="A124" s="219" t="s">
        <v>73</v>
      </c>
      <c r="B124" s="220"/>
      <c r="C124" s="221"/>
      <c r="D124" s="222"/>
      <c r="E124" s="89">
        <f>E29</f>
        <v>460540</v>
      </c>
      <c r="F124" s="89">
        <f>F29</f>
        <v>0</v>
      </c>
      <c r="G124" s="79" t="s">
        <v>34</v>
      </c>
      <c r="H124" s="79" t="s">
        <v>34</v>
      </c>
      <c r="I124" s="80">
        <f>I29</f>
        <v>460540</v>
      </c>
    </row>
    <row r="125" spans="1:9" ht="18.75" customHeight="1" x14ac:dyDescent="0.2">
      <c r="A125" s="166"/>
      <c r="B125" s="167"/>
      <c r="C125" s="141" t="s">
        <v>87</v>
      </c>
      <c r="D125" s="140"/>
      <c r="E125" s="25">
        <v>212</v>
      </c>
      <c r="F125" s="26">
        <v>0</v>
      </c>
      <c r="G125" s="36" t="s">
        <v>34</v>
      </c>
      <c r="H125" s="36" t="s">
        <v>34</v>
      </c>
      <c r="I125" s="27">
        <v>212</v>
      </c>
    </row>
    <row r="126" spans="1:9" ht="19.05" customHeight="1" thickBot="1" x14ac:dyDescent="0.25">
      <c r="A126" s="223"/>
      <c r="B126" s="224"/>
      <c r="C126" s="213" t="s">
        <v>88</v>
      </c>
      <c r="D126" s="190"/>
      <c r="E126" s="96">
        <f>E124-E125</f>
        <v>460328</v>
      </c>
      <c r="F126" s="96">
        <f>F124-F125</f>
        <v>0</v>
      </c>
      <c r="G126" s="48" t="s">
        <v>34</v>
      </c>
      <c r="H126" s="48" t="s">
        <v>34</v>
      </c>
      <c r="I126" s="50">
        <f>I124-I125</f>
        <v>460328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.05" customHeight="1" x14ac:dyDescent="0.2">
      <c r="A129" s="102"/>
      <c r="B129" s="103"/>
      <c r="C129" s="239" t="s">
        <v>90</v>
      </c>
      <c r="D129" s="240"/>
      <c r="E129" s="241" t="s">
        <v>91</v>
      </c>
      <c r="F129" s="239" t="s">
        <v>92</v>
      </c>
      <c r="G129" s="240"/>
      <c r="H129" s="243" t="s">
        <v>20</v>
      </c>
      <c r="I129" s="244"/>
    </row>
    <row r="130" spans="1:9" ht="22.05" customHeight="1" thickBot="1" x14ac:dyDescent="0.25">
      <c r="A130" s="104"/>
      <c r="B130" s="105"/>
      <c r="C130" s="106" t="s">
        <v>93</v>
      </c>
      <c r="D130" s="107" t="s">
        <v>94</v>
      </c>
      <c r="E130" s="242"/>
      <c r="F130" s="108" t="s">
        <v>93</v>
      </c>
      <c r="G130" s="109" t="s">
        <v>94</v>
      </c>
      <c r="H130" s="245"/>
      <c r="I130" s="246"/>
    </row>
    <row r="131" spans="1:9" ht="22.05" customHeight="1" x14ac:dyDescent="0.2">
      <c r="A131" s="247" t="s">
        <v>95</v>
      </c>
      <c r="B131" s="248"/>
      <c r="C131" s="110">
        <v>1189623</v>
      </c>
      <c r="D131" s="111">
        <v>101142</v>
      </c>
      <c r="E131" s="112">
        <v>12007</v>
      </c>
      <c r="F131" s="110">
        <v>460</v>
      </c>
      <c r="G131" s="111">
        <v>1</v>
      </c>
      <c r="H131" s="249">
        <f>SUM(C131:G131)</f>
        <v>1303233</v>
      </c>
      <c r="I131" s="250"/>
    </row>
    <row r="132" spans="1:9" ht="22.05" customHeight="1" thickBot="1" x14ac:dyDescent="0.25">
      <c r="A132" s="231" t="s">
        <v>96</v>
      </c>
      <c r="B132" s="232"/>
      <c r="C132" s="114">
        <v>202</v>
      </c>
      <c r="D132" s="46">
        <v>0</v>
      </c>
      <c r="E132" s="115">
        <v>1</v>
      </c>
      <c r="F132" s="114">
        <v>0</v>
      </c>
      <c r="G132" s="46">
        <v>0</v>
      </c>
      <c r="H132" s="233">
        <f>SUM(C132:G132)</f>
        <v>203</v>
      </c>
      <c r="I132" s="234"/>
    </row>
    <row r="133" spans="1:9" ht="22.05" customHeight="1" thickBot="1" x14ac:dyDescent="0.25">
      <c r="A133" s="235" t="s">
        <v>97</v>
      </c>
      <c r="B133" s="236"/>
      <c r="C133" s="117">
        <v>7635470800</v>
      </c>
      <c r="D133" s="86">
        <v>723643800</v>
      </c>
      <c r="E133" s="117">
        <v>59800900</v>
      </c>
      <c r="F133" s="118">
        <v>1334000</v>
      </c>
      <c r="G133" s="68">
        <v>4400</v>
      </c>
      <c r="H133" s="237">
        <v>8420253900</v>
      </c>
      <c r="I133" s="238"/>
    </row>
    <row r="134" spans="1:9" ht="22.05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.05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.05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.05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.05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.05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.05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.05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.05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.05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.05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.05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.05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.05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.05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.05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.05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.05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.05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.05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.05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.05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.05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.05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.05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.05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.05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.05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.05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.05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.05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.05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.05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.05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.05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.05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.05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9" man="1"/>
    <brk id="11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267-ADAE-4600-9659-8BB0EAFC76B4}">
  <dimension ref="A1:I170"/>
  <sheetViews>
    <sheetView tabSelected="1" view="pageBreakPreview" zoomScaleNormal="70" zoomScaleSheetLayoutView="100" workbookViewId="0">
      <selection activeCell="N21" sqref="N21"/>
    </sheetView>
  </sheetViews>
  <sheetFormatPr defaultColWidth="9" defaultRowHeight="13.2" x14ac:dyDescent="0.2"/>
  <cols>
    <col min="1" max="1" width="3.88671875" style="2" customWidth="1"/>
    <col min="2" max="2" width="6.44140625" style="2" customWidth="1"/>
    <col min="3" max="3" width="14.109375" style="2" customWidth="1"/>
    <col min="4" max="4" width="17.33203125" style="2" customWidth="1"/>
    <col min="5" max="9" width="13.88671875" style="2" customWidth="1"/>
    <col min="10" max="16384" width="9" style="2"/>
  </cols>
  <sheetData>
    <row r="1" spans="1:9" ht="28.2" x14ac:dyDescent="0.35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spans="1:9" ht="10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5">
      <c r="A3" s="4"/>
      <c r="B3" s="5"/>
      <c r="C3" s="5"/>
      <c r="F3" s="6"/>
      <c r="G3" s="6"/>
      <c r="H3" s="7"/>
      <c r="I3" s="143" t="s">
        <v>1</v>
      </c>
    </row>
    <row r="4" spans="1:9" ht="19.5" customHeight="1" x14ac:dyDescent="0.2">
      <c r="A4" s="144" t="s">
        <v>101</v>
      </c>
      <c r="B4" s="144"/>
      <c r="C4" s="144"/>
      <c r="D4" s="144"/>
      <c r="E4" s="144"/>
      <c r="F4" s="144"/>
      <c r="G4" s="144"/>
      <c r="H4" s="144"/>
      <c r="I4" s="143"/>
    </row>
    <row r="5" spans="1:9" ht="20.25" customHeight="1" x14ac:dyDescent="0.2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">
      <c r="A7" s="5" t="s">
        <v>4</v>
      </c>
      <c r="I7" s="13" t="s">
        <v>5</v>
      </c>
    </row>
    <row r="8" spans="1:9" ht="18" customHeight="1" thickBot="1" x14ac:dyDescent="0.25">
      <c r="A8" s="5" t="s">
        <v>6</v>
      </c>
    </row>
    <row r="9" spans="1:9" ht="23.1" customHeight="1" thickBot="1" x14ac:dyDescent="0.25">
      <c r="A9" s="145" t="s">
        <v>7</v>
      </c>
      <c r="B9" s="146"/>
      <c r="C9" s="146"/>
      <c r="D9" s="147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" customHeight="1" x14ac:dyDescent="0.2">
      <c r="A10" s="148" t="s">
        <v>13</v>
      </c>
      <c r="B10" s="149"/>
      <c r="C10" s="154" t="s">
        <v>14</v>
      </c>
      <c r="D10" s="18" t="s">
        <v>15</v>
      </c>
      <c r="E10" s="19">
        <v>67247</v>
      </c>
      <c r="F10" s="20">
        <v>0</v>
      </c>
      <c r="G10" s="20">
        <v>67211</v>
      </c>
      <c r="H10" s="20">
        <v>36</v>
      </c>
      <c r="I10" s="21">
        <f t="shared" ref="I10:I17" si="0">SUM(G10:H10)</f>
        <v>67247</v>
      </c>
    </row>
    <row r="11" spans="1:9" ht="23.1" customHeight="1" x14ac:dyDescent="0.2">
      <c r="A11" s="150"/>
      <c r="B11" s="151"/>
      <c r="C11" s="155"/>
      <c r="D11" s="24" t="s">
        <v>16</v>
      </c>
      <c r="E11" s="25">
        <v>779</v>
      </c>
      <c r="F11" s="26">
        <v>0</v>
      </c>
      <c r="G11" s="26">
        <v>778</v>
      </c>
      <c r="H11" s="26">
        <v>1</v>
      </c>
      <c r="I11" s="27">
        <f t="shared" si="0"/>
        <v>779</v>
      </c>
    </row>
    <row r="12" spans="1:9" ht="23.1" customHeight="1" x14ac:dyDescent="0.2">
      <c r="A12" s="150"/>
      <c r="B12" s="151"/>
      <c r="C12" s="156" t="s">
        <v>17</v>
      </c>
      <c r="D12" s="24" t="s">
        <v>18</v>
      </c>
      <c r="E12" s="25">
        <v>21128</v>
      </c>
      <c r="F12" s="26">
        <v>0</v>
      </c>
      <c r="G12" s="26">
        <v>21127</v>
      </c>
      <c r="H12" s="26">
        <v>1</v>
      </c>
      <c r="I12" s="27">
        <f t="shared" si="0"/>
        <v>21128</v>
      </c>
    </row>
    <row r="13" spans="1:9" ht="23.1" customHeight="1" x14ac:dyDescent="0.2">
      <c r="A13" s="150"/>
      <c r="B13" s="151"/>
      <c r="C13" s="155"/>
      <c r="D13" s="24" t="s">
        <v>19</v>
      </c>
      <c r="E13" s="25">
        <v>20697</v>
      </c>
      <c r="F13" s="26">
        <v>0</v>
      </c>
      <c r="G13" s="26">
        <v>20697</v>
      </c>
      <c r="H13" s="26">
        <v>0</v>
      </c>
      <c r="I13" s="27">
        <f t="shared" si="0"/>
        <v>20697</v>
      </c>
    </row>
    <row r="14" spans="1:9" ht="23.1" customHeight="1" x14ac:dyDescent="0.2">
      <c r="A14" s="152"/>
      <c r="B14" s="153"/>
      <c r="C14" s="157" t="s">
        <v>20</v>
      </c>
      <c r="D14" s="158"/>
      <c r="E14" s="30">
        <f>SUM(E10:E13)</f>
        <v>109851</v>
      </c>
      <c r="F14" s="26">
        <f>SUM(F10:F13)</f>
        <v>0</v>
      </c>
      <c r="G14" s="26">
        <f>SUM(G10:G13)</f>
        <v>109813</v>
      </c>
      <c r="H14" s="26">
        <f>SUM(H10:H13)</f>
        <v>38</v>
      </c>
      <c r="I14" s="27">
        <f t="shared" si="0"/>
        <v>109851</v>
      </c>
    </row>
    <row r="15" spans="1:9" ht="23.1" customHeight="1" x14ac:dyDescent="0.2">
      <c r="A15" s="127" t="s">
        <v>21</v>
      </c>
      <c r="B15" s="128"/>
      <c r="C15" s="129"/>
      <c r="D15" s="24" t="s">
        <v>18</v>
      </c>
      <c r="E15" s="31">
        <v>198683</v>
      </c>
      <c r="F15" s="26">
        <v>3318</v>
      </c>
      <c r="G15" s="26">
        <v>201677</v>
      </c>
      <c r="H15" s="26">
        <v>324</v>
      </c>
      <c r="I15" s="27">
        <f t="shared" si="0"/>
        <v>202001</v>
      </c>
    </row>
    <row r="16" spans="1:9" ht="23.1" customHeight="1" x14ac:dyDescent="0.2">
      <c r="A16" s="130"/>
      <c r="B16" s="131"/>
      <c r="C16" s="132"/>
      <c r="D16" s="24" t="s">
        <v>19</v>
      </c>
      <c r="E16" s="31">
        <v>256356</v>
      </c>
      <c r="F16" s="26">
        <v>9353</v>
      </c>
      <c r="G16" s="26">
        <v>265671</v>
      </c>
      <c r="H16" s="26">
        <v>38</v>
      </c>
      <c r="I16" s="27">
        <f t="shared" si="0"/>
        <v>265709</v>
      </c>
    </row>
    <row r="17" spans="1:9" ht="23.1" customHeight="1" x14ac:dyDescent="0.2">
      <c r="A17" s="133"/>
      <c r="B17" s="134"/>
      <c r="C17" s="135"/>
      <c r="D17" s="24" t="s">
        <v>22</v>
      </c>
      <c r="E17" s="34">
        <f>SUM(E15:E16)</f>
        <v>455039</v>
      </c>
      <c r="F17" s="26">
        <f>SUM(F15:F16)</f>
        <v>12671</v>
      </c>
      <c r="G17" s="26">
        <f>SUM(G15:G16)</f>
        <v>467348</v>
      </c>
      <c r="H17" s="25">
        <f>SUM(H15:H16)</f>
        <v>362</v>
      </c>
      <c r="I17" s="27">
        <f t="shared" si="0"/>
        <v>467710</v>
      </c>
    </row>
    <row r="18" spans="1:9" ht="23.1" customHeight="1" x14ac:dyDescent="0.2">
      <c r="A18" s="136" t="s">
        <v>23</v>
      </c>
      <c r="B18" s="137"/>
      <c r="C18" s="137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" customHeight="1" x14ac:dyDescent="0.2">
      <c r="A19" s="127" t="s">
        <v>25</v>
      </c>
      <c r="B19" s="128"/>
      <c r="C19" s="129"/>
      <c r="D19" s="24" t="s">
        <v>18</v>
      </c>
      <c r="E19" s="31">
        <v>656</v>
      </c>
      <c r="F19" s="26">
        <v>14</v>
      </c>
      <c r="G19" s="26">
        <v>670</v>
      </c>
      <c r="H19" s="26">
        <v>0</v>
      </c>
      <c r="I19" s="27">
        <f t="shared" ref="I19:I25" si="1">SUM(G19:H19)</f>
        <v>670</v>
      </c>
    </row>
    <row r="20" spans="1:9" ht="23.1" customHeight="1" x14ac:dyDescent="0.2">
      <c r="A20" s="130"/>
      <c r="B20" s="131"/>
      <c r="C20" s="132"/>
      <c r="D20" s="24" t="s">
        <v>19</v>
      </c>
      <c r="E20" s="31">
        <v>9868</v>
      </c>
      <c r="F20" s="26">
        <v>104</v>
      </c>
      <c r="G20" s="26">
        <v>9972</v>
      </c>
      <c r="H20" s="26">
        <v>0</v>
      </c>
      <c r="I20" s="27">
        <f t="shared" si="1"/>
        <v>9972</v>
      </c>
    </row>
    <row r="21" spans="1:9" ht="23.1" customHeight="1" x14ac:dyDescent="0.2">
      <c r="A21" s="133"/>
      <c r="B21" s="134"/>
      <c r="C21" s="135"/>
      <c r="D21" s="24" t="s">
        <v>22</v>
      </c>
      <c r="E21" s="34">
        <f>SUM(E19:E20)</f>
        <v>10524</v>
      </c>
      <c r="F21" s="26">
        <f>SUM(F19:F20)</f>
        <v>118</v>
      </c>
      <c r="G21" s="26">
        <f>SUM(G19:G20)</f>
        <v>10642</v>
      </c>
      <c r="H21" s="25">
        <f>SUM(H19:H20)</f>
        <v>0</v>
      </c>
      <c r="I21" s="27">
        <f t="shared" si="1"/>
        <v>10642</v>
      </c>
    </row>
    <row r="22" spans="1:9" ht="23.1" customHeight="1" x14ac:dyDescent="0.2">
      <c r="A22" s="130" t="s">
        <v>26</v>
      </c>
      <c r="B22" s="131"/>
      <c r="C22" s="131"/>
      <c r="D22" s="138"/>
      <c r="E22" s="25">
        <v>786</v>
      </c>
      <c r="F22" s="26">
        <v>0</v>
      </c>
      <c r="G22" s="26">
        <v>785</v>
      </c>
      <c r="H22" s="26">
        <v>1</v>
      </c>
      <c r="I22" s="27">
        <f t="shared" si="1"/>
        <v>786</v>
      </c>
    </row>
    <row r="23" spans="1:9" ht="23.1" customHeight="1" x14ac:dyDescent="0.2">
      <c r="A23" s="22"/>
      <c r="B23" s="23"/>
      <c r="C23" s="139" t="s">
        <v>27</v>
      </c>
      <c r="D23" s="140"/>
      <c r="E23" s="25">
        <v>29</v>
      </c>
      <c r="F23" s="26">
        <v>0</v>
      </c>
      <c r="G23" s="26">
        <v>29</v>
      </c>
      <c r="H23" s="26">
        <v>0</v>
      </c>
      <c r="I23" s="27">
        <f t="shared" si="1"/>
        <v>29</v>
      </c>
    </row>
    <row r="24" spans="1:9" ht="23.1" customHeight="1" x14ac:dyDescent="0.2">
      <c r="A24" s="22"/>
      <c r="B24" s="23"/>
      <c r="C24" s="38"/>
      <c r="D24" s="24" t="s">
        <v>28</v>
      </c>
      <c r="E24" s="25">
        <v>0</v>
      </c>
      <c r="F24" s="26">
        <v>0</v>
      </c>
      <c r="G24" s="26">
        <v>0</v>
      </c>
      <c r="H24" s="26">
        <v>0</v>
      </c>
      <c r="I24" s="27">
        <f t="shared" si="1"/>
        <v>0</v>
      </c>
    </row>
    <row r="25" spans="1:9" ht="23.1" customHeight="1" x14ac:dyDescent="0.2">
      <c r="A25" s="28"/>
      <c r="B25" s="29"/>
      <c r="C25" s="141" t="s">
        <v>29</v>
      </c>
      <c r="D25" s="140"/>
      <c r="E25" s="25">
        <v>207</v>
      </c>
      <c r="F25" s="26">
        <v>0</v>
      </c>
      <c r="G25" s="26">
        <v>206</v>
      </c>
      <c r="H25" s="26">
        <v>1</v>
      </c>
      <c r="I25" s="27">
        <f t="shared" si="1"/>
        <v>207</v>
      </c>
    </row>
    <row r="26" spans="1:9" ht="23.1" customHeight="1" x14ac:dyDescent="0.2">
      <c r="A26" s="164" t="s">
        <v>30</v>
      </c>
      <c r="B26" s="128"/>
      <c r="C26" s="129"/>
      <c r="D26" s="24" t="s">
        <v>31</v>
      </c>
      <c r="E26" s="25">
        <v>2046</v>
      </c>
      <c r="F26" s="26">
        <v>0</v>
      </c>
      <c r="G26" s="36" t="s">
        <v>24</v>
      </c>
      <c r="H26" s="36" t="s">
        <v>24</v>
      </c>
      <c r="I26" s="27">
        <v>2046</v>
      </c>
    </row>
    <row r="27" spans="1:9" ht="23.1" customHeight="1" x14ac:dyDescent="0.2">
      <c r="A27" s="130"/>
      <c r="B27" s="131"/>
      <c r="C27" s="132"/>
      <c r="D27" s="24" t="s">
        <v>32</v>
      </c>
      <c r="E27" s="25">
        <v>8867</v>
      </c>
      <c r="F27" s="26">
        <v>0</v>
      </c>
      <c r="G27" s="36" t="s">
        <v>24</v>
      </c>
      <c r="H27" s="36" t="s">
        <v>24</v>
      </c>
      <c r="I27" s="27">
        <v>8867</v>
      </c>
    </row>
    <row r="28" spans="1:9" ht="23.1" customHeight="1" x14ac:dyDescent="0.2">
      <c r="A28" s="133"/>
      <c r="B28" s="134"/>
      <c r="C28" s="135"/>
      <c r="D28" s="24" t="s">
        <v>20</v>
      </c>
      <c r="E28" s="25">
        <f>SUM(E26:E27)</f>
        <v>10913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10913</v>
      </c>
    </row>
    <row r="29" spans="1:9" ht="23.1" customHeight="1" x14ac:dyDescent="0.2">
      <c r="A29" s="165" t="s">
        <v>33</v>
      </c>
      <c r="B29" s="139"/>
      <c r="C29" s="141"/>
      <c r="D29" s="140"/>
      <c r="E29" s="31">
        <v>375478</v>
      </c>
      <c r="F29" s="26">
        <v>1</v>
      </c>
      <c r="G29" s="36" t="s">
        <v>34</v>
      </c>
      <c r="H29" s="36" t="s">
        <v>34</v>
      </c>
      <c r="I29" s="27">
        <v>375479</v>
      </c>
    </row>
    <row r="30" spans="1:9" ht="23.1" customHeight="1" x14ac:dyDescent="0.2">
      <c r="A30" s="166"/>
      <c r="B30" s="167"/>
      <c r="C30" s="139" t="s">
        <v>27</v>
      </c>
      <c r="D30" s="140"/>
      <c r="E30" s="31">
        <v>140795</v>
      </c>
      <c r="F30" s="26">
        <v>0</v>
      </c>
      <c r="G30" s="36" t="s">
        <v>34</v>
      </c>
      <c r="H30" s="36" t="s">
        <v>34</v>
      </c>
      <c r="I30" s="27">
        <v>140795</v>
      </c>
    </row>
    <row r="31" spans="1:9" ht="23.1" customHeight="1" x14ac:dyDescent="0.2">
      <c r="A31" s="32"/>
      <c r="B31" s="33"/>
      <c r="C31" s="38"/>
      <c r="D31" s="24" t="s">
        <v>28</v>
      </c>
      <c r="E31" s="31">
        <v>16298</v>
      </c>
      <c r="F31" s="26">
        <v>0</v>
      </c>
      <c r="G31" s="36" t="s">
        <v>34</v>
      </c>
      <c r="H31" s="36" t="s">
        <v>34</v>
      </c>
      <c r="I31" s="27">
        <v>16298</v>
      </c>
    </row>
    <row r="32" spans="1:9" ht="23.1" customHeight="1" x14ac:dyDescent="0.2">
      <c r="A32" s="166"/>
      <c r="B32" s="167"/>
      <c r="C32" s="141" t="s">
        <v>29</v>
      </c>
      <c r="D32" s="140"/>
      <c r="E32" s="31">
        <v>47820</v>
      </c>
      <c r="F32" s="26">
        <v>0</v>
      </c>
      <c r="G32" s="36" t="s">
        <v>34</v>
      </c>
      <c r="H32" s="36" t="s">
        <v>34</v>
      </c>
      <c r="I32" s="27">
        <v>47820</v>
      </c>
    </row>
    <row r="33" spans="1:9" ht="23.1" customHeight="1" x14ac:dyDescent="0.2">
      <c r="A33" s="159" t="s">
        <v>35</v>
      </c>
      <c r="B33" s="160"/>
      <c r="C33" s="141" t="s">
        <v>36</v>
      </c>
      <c r="D33" s="140"/>
      <c r="E33" s="31">
        <v>11933</v>
      </c>
      <c r="F33" s="26">
        <v>47</v>
      </c>
      <c r="G33" s="26">
        <v>11980</v>
      </c>
      <c r="H33" s="26">
        <v>0</v>
      </c>
      <c r="I33" s="27">
        <f>SUM(G33:H33)</f>
        <v>11980</v>
      </c>
    </row>
    <row r="34" spans="1:9" ht="23.1" customHeight="1" x14ac:dyDescent="0.2">
      <c r="A34" s="150"/>
      <c r="B34" s="161"/>
      <c r="C34" s="141" t="s">
        <v>37</v>
      </c>
      <c r="D34" s="140"/>
      <c r="E34" s="31">
        <v>1761</v>
      </c>
      <c r="F34" s="26">
        <v>7</v>
      </c>
      <c r="G34" s="26">
        <v>1768</v>
      </c>
      <c r="H34" s="26">
        <v>0</v>
      </c>
      <c r="I34" s="27">
        <f>SUM(G34:H34)</f>
        <v>1768</v>
      </c>
    </row>
    <row r="35" spans="1:9" ht="23.1" customHeight="1" x14ac:dyDescent="0.2">
      <c r="A35" s="150"/>
      <c r="B35" s="161"/>
      <c r="C35" s="141" t="s">
        <v>38</v>
      </c>
      <c r="D35" s="140"/>
      <c r="E35" s="31">
        <v>0</v>
      </c>
      <c r="F35" s="26">
        <v>0</v>
      </c>
      <c r="G35" s="26">
        <v>0</v>
      </c>
      <c r="H35" s="26">
        <v>0</v>
      </c>
      <c r="I35" s="27">
        <f>SUM(G35:H35)</f>
        <v>0</v>
      </c>
    </row>
    <row r="36" spans="1:9" ht="23.1" customHeight="1" x14ac:dyDescent="0.2">
      <c r="A36" s="150"/>
      <c r="B36" s="161"/>
      <c r="C36" s="141" t="s">
        <v>39</v>
      </c>
      <c r="D36" s="140"/>
      <c r="E36" s="31">
        <v>0</v>
      </c>
      <c r="F36" s="26">
        <v>0</v>
      </c>
      <c r="G36" s="26">
        <v>0</v>
      </c>
      <c r="H36" s="26">
        <v>0</v>
      </c>
      <c r="I36" s="27">
        <f>SUM(G36:H36)</f>
        <v>0</v>
      </c>
    </row>
    <row r="37" spans="1:9" ht="23.1" customHeight="1" x14ac:dyDescent="0.2">
      <c r="A37" s="150"/>
      <c r="B37" s="161"/>
      <c r="C37" s="162" t="s">
        <v>20</v>
      </c>
      <c r="D37" s="163"/>
      <c r="E37" s="26">
        <f>SUM(E33:E36)</f>
        <v>13694</v>
      </c>
      <c r="F37" s="26">
        <f>SUM(F33:F36)</f>
        <v>54</v>
      </c>
      <c r="G37" s="26">
        <f>SUM(G33:G36)</f>
        <v>13748</v>
      </c>
      <c r="H37" s="26">
        <f>SUM(H33:H36)</f>
        <v>0</v>
      </c>
      <c r="I37" s="27">
        <f>SUM(G37:H37)</f>
        <v>13748</v>
      </c>
    </row>
    <row r="38" spans="1:9" ht="23.1" customHeight="1" x14ac:dyDescent="0.2">
      <c r="A38" s="179" t="s">
        <v>40</v>
      </c>
      <c r="B38" s="180"/>
      <c r="C38" s="180"/>
      <c r="D38" s="158"/>
      <c r="E38" s="25">
        <v>18757</v>
      </c>
      <c r="F38" s="26">
        <v>0</v>
      </c>
      <c r="G38" s="36" t="s">
        <v>34</v>
      </c>
      <c r="H38" s="36" t="s">
        <v>34</v>
      </c>
      <c r="I38" s="27">
        <v>18757</v>
      </c>
    </row>
    <row r="39" spans="1:9" ht="23.1" customHeight="1" x14ac:dyDescent="0.2">
      <c r="A39" s="179" t="s">
        <v>41</v>
      </c>
      <c r="B39" s="180"/>
      <c r="C39" s="180"/>
      <c r="D39" s="158"/>
      <c r="E39" s="25">
        <v>5308</v>
      </c>
      <c r="F39" s="26">
        <v>0</v>
      </c>
      <c r="G39" s="26">
        <v>5308</v>
      </c>
      <c r="H39" s="26">
        <v>0</v>
      </c>
      <c r="I39" s="27">
        <f>SUM(G39:H39)</f>
        <v>5308</v>
      </c>
    </row>
    <row r="40" spans="1:9" ht="23.1" customHeight="1" x14ac:dyDescent="0.2">
      <c r="A40" s="179" t="s">
        <v>42</v>
      </c>
      <c r="B40" s="180"/>
      <c r="C40" s="180"/>
      <c r="D40" s="158"/>
      <c r="E40" s="25">
        <v>517</v>
      </c>
      <c r="F40" s="26">
        <v>0</v>
      </c>
      <c r="G40" s="26">
        <v>517</v>
      </c>
      <c r="H40" s="26">
        <v>0</v>
      </c>
      <c r="I40" s="27">
        <f>SUM(G40:H40)</f>
        <v>517</v>
      </c>
    </row>
    <row r="41" spans="1:9" ht="23.1" customHeight="1" x14ac:dyDescent="0.2">
      <c r="A41" s="170" t="s">
        <v>43</v>
      </c>
      <c r="B41" s="181"/>
      <c r="C41" s="182"/>
      <c r="D41" s="183"/>
      <c r="E41" s="121">
        <v>138759</v>
      </c>
      <c r="F41" s="26">
        <v>0</v>
      </c>
      <c r="G41" s="36" t="s">
        <v>34</v>
      </c>
      <c r="H41" s="36" t="s">
        <v>34</v>
      </c>
      <c r="I41" s="27">
        <v>138759</v>
      </c>
    </row>
    <row r="42" spans="1:9" ht="23.1" customHeight="1" x14ac:dyDescent="0.2">
      <c r="A42" s="170"/>
      <c r="B42" s="181"/>
      <c r="C42" s="184" t="s">
        <v>44</v>
      </c>
      <c r="D42" s="185"/>
      <c r="E42" s="25">
        <v>129598</v>
      </c>
      <c r="F42" s="26">
        <v>0</v>
      </c>
      <c r="G42" s="26">
        <v>129586</v>
      </c>
      <c r="H42" s="26">
        <v>12</v>
      </c>
      <c r="I42" s="27">
        <f>SUM(G42:H42)</f>
        <v>129598</v>
      </c>
    </row>
    <row r="43" spans="1:9" ht="23.1" customHeight="1" x14ac:dyDescent="0.2">
      <c r="A43" s="170"/>
      <c r="B43" s="181"/>
      <c r="C43" s="186" t="s">
        <v>45</v>
      </c>
      <c r="D43" s="187"/>
      <c r="E43" s="30">
        <v>8135</v>
      </c>
      <c r="F43" s="26">
        <v>0</v>
      </c>
      <c r="G43" s="36" t="s">
        <v>34</v>
      </c>
      <c r="H43" s="36" t="s">
        <v>34</v>
      </c>
      <c r="I43" s="27">
        <v>8135</v>
      </c>
    </row>
    <row r="44" spans="1:9" ht="23.1" customHeight="1" x14ac:dyDescent="0.2">
      <c r="A44" s="170"/>
      <c r="B44" s="181"/>
      <c r="C44" s="39"/>
      <c r="D44" s="40" t="s">
        <v>46</v>
      </c>
      <c r="E44" s="41">
        <v>4693</v>
      </c>
      <c r="F44" s="26">
        <v>0</v>
      </c>
      <c r="G44" s="36" t="s">
        <v>34</v>
      </c>
      <c r="H44" s="42" t="s">
        <v>34</v>
      </c>
      <c r="I44" s="27">
        <v>4693</v>
      </c>
    </row>
    <row r="45" spans="1:9" ht="23.1" customHeight="1" x14ac:dyDescent="0.2">
      <c r="A45" s="170"/>
      <c r="B45" s="181"/>
      <c r="C45" s="157" t="s">
        <v>47</v>
      </c>
      <c r="D45" s="158"/>
      <c r="E45" s="30">
        <v>61</v>
      </c>
      <c r="F45" s="43">
        <v>0</v>
      </c>
      <c r="G45" s="36" t="s">
        <v>34</v>
      </c>
      <c r="H45" s="42" t="s">
        <v>34</v>
      </c>
      <c r="I45" s="27">
        <v>61</v>
      </c>
    </row>
    <row r="46" spans="1:9" ht="23.1" customHeight="1" x14ac:dyDescent="0.2">
      <c r="A46" s="170"/>
      <c r="B46" s="181"/>
      <c r="C46" s="157" t="s">
        <v>48</v>
      </c>
      <c r="D46" s="158"/>
      <c r="E46" s="30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" customHeight="1" x14ac:dyDescent="0.2">
      <c r="A47" s="170"/>
      <c r="B47" s="181"/>
      <c r="C47" s="157" t="s">
        <v>49</v>
      </c>
      <c r="D47" s="178"/>
      <c r="E47" s="30">
        <v>698</v>
      </c>
      <c r="F47" s="43">
        <v>0</v>
      </c>
      <c r="G47" s="26">
        <v>698</v>
      </c>
      <c r="H47" s="30">
        <v>0</v>
      </c>
      <c r="I47" s="27">
        <f>SUM(G47:H47)</f>
        <v>698</v>
      </c>
    </row>
    <row r="48" spans="1:9" ht="23.1" customHeight="1" x14ac:dyDescent="0.2">
      <c r="A48" s="168" t="s">
        <v>50</v>
      </c>
      <c r="B48" s="169"/>
      <c r="C48" s="174" t="s">
        <v>45</v>
      </c>
      <c r="D48" s="175"/>
      <c r="E48" s="30">
        <v>50392</v>
      </c>
      <c r="F48" s="43">
        <v>0</v>
      </c>
      <c r="G48" s="36" t="s">
        <v>34</v>
      </c>
      <c r="H48" s="42" t="s">
        <v>34</v>
      </c>
      <c r="I48" s="27">
        <v>50392</v>
      </c>
    </row>
    <row r="49" spans="1:9" ht="23.1" customHeight="1" x14ac:dyDescent="0.2">
      <c r="A49" s="170"/>
      <c r="B49" s="171"/>
      <c r="C49" s="44"/>
      <c r="D49" s="45" t="s">
        <v>46</v>
      </c>
      <c r="E49" s="30">
        <v>28115</v>
      </c>
      <c r="F49" s="43">
        <v>0</v>
      </c>
      <c r="G49" s="36" t="s">
        <v>34</v>
      </c>
      <c r="H49" s="42" t="s">
        <v>34</v>
      </c>
      <c r="I49" s="27">
        <v>28115</v>
      </c>
    </row>
    <row r="50" spans="1:9" ht="23.1" customHeight="1" x14ac:dyDescent="0.2">
      <c r="A50" s="170"/>
      <c r="B50" s="171"/>
      <c r="C50" s="176" t="s">
        <v>51</v>
      </c>
      <c r="D50" s="177"/>
      <c r="E50" s="30">
        <v>5</v>
      </c>
      <c r="F50" s="43">
        <v>0</v>
      </c>
      <c r="G50" s="36" t="s">
        <v>34</v>
      </c>
      <c r="H50" s="42" t="s">
        <v>34</v>
      </c>
      <c r="I50" s="27">
        <v>5</v>
      </c>
    </row>
    <row r="51" spans="1:9" ht="23.1" customHeight="1" x14ac:dyDescent="0.2">
      <c r="A51" s="170"/>
      <c r="B51" s="171"/>
      <c r="C51" s="176" t="s">
        <v>52</v>
      </c>
      <c r="D51" s="177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" customHeight="1" x14ac:dyDescent="0.2">
      <c r="A52" s="172"/>
      <c r="B52" s="173"/>
      <c r="C52" s="157" t="s">
        <v>49</v>
      </c>
      <c r="D52" s="178"/>
      <c r="E52" s="30">
        <v>12986</v>
      </c>
      <c r="F52" s="43">
        <v>0</v>
      </c>
      <c r="G52" s="26">
        <v>12986</v>
      </c>
      <c r="H52" s="30">
        <v>0</v>
      </c>
      <c r="I52" s="27">
        <f>SUM(G52:H52)</f>
        <v>12986</v>
      </c>
    </row>
    <row r="53" spans="1:9" ht="23.1" customHeight="1" x14ac:dyDescent="0.2">
      <c r="A53" s="179" t="s">
        <v>53</v>
      </c>
      <c r="B53" s="180"/>
      <c r="C53" s="180"/>
      <c r="D53" s="158"/>
      <c r="E53" s="30">
        <v>712</v>
      </c>
      <c r="F53" s="43">
        <v>0</v>
      </c>
      <c r="G53" s="36" t="s">
        <v>34</v>
      </c>
      <c r="H53" s="42" t="s">
        <v>34</v>
      </c>
      <c r="I53" s="27">
        <v>712</v>
      </c>
    </row>
    <row r="54" spans="1:9" ht="23.1" customHeight="1" thickBot="1" x14ac:dyDescent="0.25">
      <c r="A54" s="188" t="s">
        <v>54</v>
      </c>
      <c r="B54" s="189"/>
      <c r="C54" s="189"/>
      <c r="D54" s="190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.2" x14ac:dyDescent="0.35">
      <c r="A55" s="142" t="str">
        <f>A1</f>
        <v>検査関係業務量報告</v>
      </c>
      <c r="B55" s="142"/>
      <c r="C55" s="142"/>
      <c r="D55" s="142"/>
      <c r="E55" s="142"/>
      <c r="F55" s="142"/>
      <c r="G55" s="142"/>
      <c r="H55" s="142"/>
      <c r="I55" s="142"/>
    </row>
    <row r="56" spans="1:9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4"/>
      <c r="B57" s="5"/>
      <c r="C57" s="5"/>
      <c r="F57" s="6"/>
      <c r="G57" s="6"/>
      <c r="H57" s="7"/>
      <c r="I57" s="191" t="str">
        <f>IF(I3="","",I3)</f>
        <v/>
      </c>
    </row>
    <row r="58" spans="1:9" ht="23.25" customHeight="1" x14ac:dyDescent="0.2">
      <c r="A58" s="144" t="str">
        <f>A4</f>
        <v>令和 7年 8月</v>
      </c>
      <c r="B58" s="192"/>
      <c r="C58" s="192"/>
      <c r="D58" s="192"/>
      <c r="E58" s="192"/>
      <c r="F58" s="192"/>
      <c r="G58" s="192"/>
      <c r="H58" s="192"/>
      <c r="I58" s="191"/>
    </row>
    <row r="59" spans="1:9" ht="20.25" customHeight="1" thickBot="1" x14ac:dyDescent="0.25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" customHeight="1" thickBot="1" x14ac:dyDescent="0.25">
      <c r="A60" s="145" t="s">
        <v>7</v>
      </c>
      <c r="B60" s="146"/>
      <c r="C60" s="146"/>
      <c r="D60" s="147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" customHeight="1" x14ac:dyDescent="0.2">
      <c r="A61" s="168" t="s">
        <v>56</v>
      </c>
      <c r="B61" s="169"/>
      <c r="C61" s="162" t="s">
        <v>57</v>
      </c>
      <c r="D61" s="195"/>
      <c r="E61" s="51">
        <v>476</v>
      </c>
      <c r="F61" s="52">
        <v>0</v>
      </c>
      <c r="G61" s="36" t="s">
        <v>34</v>
      </c>
      <c r="H61" s="42" t="s">
        <v>34</v>
      </c>
      <c r="I61" s="27">
        <v>476</v>
      </c>
    </row>
    <row r="62" spans="1:9" ht="23.1" customHeight="1" x14ac:dyDescent="0.2">
      <c r="A62" s="170"/>
      <c r="B62" s="171"/>
      <c r="C62" s="162" t="s">
        <v>58</v>
      </c>
      <c r="D62" s="195"/>
      <c r="E62" s="51">
        <v>4381</v>
      </c>
      <c r="F62" s="52">
        <v>57</v>
      </c>
      <c r="G62" s="36" t="s">
        <v>34</v>
      </c>
      <c r="H62" s="42" t="s">
        <v>34</v>
      </c>
      <c r="I62" s="27">
        <v>4438</v>
      </c>
    </row>
    <row r="63" spans="1:9" ht="23.1" customHeight="1" x14ac:dyDescent="0.2">
      <c r="A63" s="170"/>
      <c r="B63" s="171"/>
      <c r="C63" s="162" t="s">
        <v>59</v>
      </c>
      <c r="D63" s="195"/>
      <c r="E63" s="51">
        <v>181</v>
      </c>
      <c r="F63" s="52">
        <v>2</v>
      </c>
      <c r="G63" s="36" t="s">
        <v>34</v>
      </c>
      <c r="H63" s="42" t="s">
        <v>34</v>
      </c>
      <c r="I63" s="27">
        <v>183</v>
      </c>
    </row>
    <row r="64" spans="1:9" ht="23.1" customHeight="1" x14ac:dyDescent="0.2">
      <c r="A64" s="193"/>
      <c r="B64" s="194"/>
      <c r="C64" s="162" t="s">
        <v>20</v>
      </c>
      <c r="D64" s="163"/>
      <c r="E64" s="26">
        <f>SUM(E61:E63)</f>
        <v>5038</v>
      </c>
      <c r="F64" s="26">
        <f>SUM(F61:F63)</f>
        <v>59</v>
      </c>
      <c r="G64" s="36" t="s">
        <v>34</v>
      </c>
      <c r="H64" s="36" t="s">
        <v>34</v>
      </c>
      <c r="I64" s="27">
        <f>SUM(I61:I63)</f>
        <v>5097</v>
      </c>
    </row>
    <row r="65" spans="1:9" ht="23.1" customHeight="1" x14ac:dyDescent="0.2">
      <c r="A65" s="168" t="s">
        <v>60</v>
      </c>
      <c r="B65" s="169"/>
      <c r="C65" s="139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" customHeight="1" x14ac:dyDescent="0.2">
      <c r="A66" s="170"/>
      <c r="B66" s="171"/>
      <c r="C66" s="196"/>
      <c r="D66" s="53" t="s">
        <v>16</v>
      </c>
      <c r="E66" s="31">
        <v>474</v>
      </c>
      <c r="F66" s="26">
        <v>0</v>
      </c>
      <c r="G66" s="26">
        <v>474</v>
      </c>
      <c r="H66" s="26">
        <v>0</v>
      </c>
      <c r="I66" s="27">
        <f t="shared" si="2"/>
        <v>474</v>
      </c>
    </row>
    <row r="67" spans="1:9" ht="23.1" customHeight="1" x14ac:dyDescent="0.2">
      <c r="A67" s="170"/>
      <c r="B67" s="171"/>
      <c r="C67" s="139" t="s">
        <v>63</v>
      </c>
      <c r="D67" s="53" t="s">
        <v>62</v>
      </c>
      <c r="E67" s="31">
        <v>0</v>
      </c>
      <c r="F67" s="26">
        <v>0</v>
      </c>
      <c r="G67" s="26">
        <v>0</v>
      </c>
      <c r="H67" s="26">
        <v>0</v>
      </c>
      <c r="I67" s="27">
        <f t="shared" si="2"/>
        <v>0</v>
      </c>
    </row>
    <row r="68" spans="1:9" ht="23.1" customHeight="1" x14ac:dyDescent="0.2">
      <c r="A68" s="170"/>
      <c r="B68" s="171"/>
      <c r="C68" s="196"/>
      <c r="D68" s="53" t="s">
        <v>16</v>
      </c>
      <c r="E68" s="31">
        <v>4305</v>
      </c>
      <c r="F68" s="26">
        <v>49</v>
      </c>
      <c r="G68" s="26">
        <v>4354</v>
      </c>
      <c r="H68" s="26">
        <v>0</v>
      </c>
      <c r="I68" s="27">
        <f t="shared" si="2"/>
        <v>4354</v>
      </c>
    </row>
    <row r="69" spans="1:9" ht="23.1" customHeight="1" x14ac:dyDescent="0.2">
      <c r="A69" s="170"/>
      <c r="B69" s="171"/>
      <c r="C69" s="139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" customHeight="1" x14ac:dyDescent="0.2">
      <c r="A70" s="170"/>
      <c r="B70" s="171"/>
      <c r="C70" s="196"/>
      <c r="D70" s="53" t="s">
        <v>16</v>
      </c>
      <c r="E70" s="31">
        <v>166</v>
      </c>
      <c r="F70" s="26">
        <v>2</v>
      </c>
      <c r="G70" s="26">
        <v>168</v>
      </c>
      <c r="H70" s="26">
        <v>0</v>
      </c>
      <c r="I70" s="27">
        <f t="shared" si="2"/>
        <v>168</v>
      </c>
    </row>
    <row r="71" spans="1:9" ht="23.1" customHeight="1" x14ac:dyDescent="0.2">
      <c r="A71" s="172"/>
      <c r="B71" s="173"/>
      <c r="C71" s="162" t="s">
        <v>20</v>
      </c>
      <c r="D71" s="163"/>
      <c r="E71" s="26">
        <f>SUM(E65:E70)</f>
        <v>4945</v>
      </c>
      <c r="F71" s="26">
        <f>SUM(F65:F70)</f>
        <v>51</v>
      </c>
      <c r="G71" s="26">
        <f>SUM(G65:G70)</f>
        <v>4996</v>
      </c>
      <c r="H71" s="26">
        <f>SUM(H65:H70)</f>
        <v>0</v>
      </c>
      <c r="I71" s="27">
        <f t="shared" si="2"/>
        <v>4996</v>
      </c>
    </row>
    <row r="72" spans="1:9" ht="23.1" customHeight="1" x14ac:dyDescent="0.2">
      <c r="A72" s="168" t="s">
        <v>65</v>
      </c>
      <c r="B72" s="169"/>
      <c r="C72" s="141" t="s">
        <v>66</v>
      </c>
      <c r="D72" s="140"/>
      <c r="E72" s="54">
        <v>513</v>
      </c>
      <c r="F72" s="55">
        <v>0</v>
      </c>
      <c r="G72" s="26">
        <v>513</v>
      </c>
      <c r="H72" s="26">
        <v>0</v>
      </c>
      <c r="I72" s="27">
        <f t="shared" si="2"/>
        <v>513</v>
      </c>
    </row>
    <row r="73" spans="1:9" ht="23.1" customHeight="1" x14ac:dyDescent="0.2">
      <c r="A73" s="170"/>
      <c r="B73" s="171"/>
      <c r="C73" s="141" t="s">
        <v>21</v>
      </c>
      <c r="D73" s="140"/>
      <c r="E73" s="54">
        <v>4461</v>
      </c>
      <c r="F73" s="55">
        <v>66</v>
      </c>
      <c r="G73" s="26">
        <v>4526</v>
      </c>
      <c r="H73" s="26">
        <v>1</v>
      </c>
      <c r="I73" s="27">
        <f t="shared" si="2"/>
        <v>4527</v>
      </c>
    </row>
    <row r="74" spans="1:9" ht="23.1" customHeight="1" x14ac:dyDescent="0.2">
      <c r="A74" s="170"/>
      <c r="B74" s="171"/>
      <c r="C74" s="141" t="s">
        <v>67</v>
      </c>
      <c r="D74" s="140"/>
      <c r="E74" s="54">
        <v>189</v>
      </c>
      <c r="F74" s="55">
        <v>2</v>
      </c>
      <c r="G74" s="26">
        <v>191</v>
      </c>
      <c r="H74" s="26">
        <v>0</v>
      </c>
      <c r="I74" s="27">
        <f t="shared" si="2"/>
        <v>191</v>
      </c>
    </row>
    <row r="75" spans="1:9" ht="23.1" customHeight="1" x14ac:dyDescent="0.2">
      <c r="A75" s="170"/>
      <c r="B75" s="171"/>
      <c r="C75" s="141" t="s">
        <v>68</v>
      </c>
      <c r="D75" s="140"/>
      <c r="E75" s="54">
        <v>21</v>
      </c>
      <c r="F75" s="55">
        <v>0</v>
      </c>
      <c r="G75" s="26">
        <v>21</v>
      </c>
      <c r="H75" s="26">
        <v>0</v>
      </c>
      <c r="I75" s="27">
        <f t="shared" si="2"/>
        <v>21</v>
      </c>
    </row>
    <row r="76" spans="1:9" ht="23.1" customHeight="1" x14ac:dyDescent="0.2">
      <c r="A76" s="172"/>
      <c r="B76" s="173"/>
      <c r="C76" s="162" t="s">
        <v>20</v>
      </c>
      <c r="D76" s="163"/>
      <c r="E76" s="55">
        <f>SUM(E72:E75)</f>
        <v>5184</v>
      </c>
      <c r="F76" s="55">
        <f>SUM(F72:F75)</f>
        <v>68</v>
      </c>
      <c r="G76" s="55">
        <f>SUM(G72:G75)</f>
        <v>5251</v>
      </c>
      <c r="H76" s="55">
        <f>SUM(H72:H75)</f>
        <v>1</v>
      </c>
      <c r="I76" s="27">
        <f t="shared" si="2"/>
        <v>5252</v>
      </c>
    </row>
    <row r="77" spans="1:9" ht="23.1" customHeight="1" x14ac:dyDescent="0.2">
      <c r="A77" s="168" t="s">
        <v>69</v>
      </c>
      <c r="B77" s="169"/>
      <c r="C77" s="141" t="s">
        <v>66</v>
      </c>
      <c r="D77" s="140"/>
      <c r="E77" s="31">
        <v>3567</v>
      </c>
      <c r="F77" s="26">
        <v>0</v>
      </c>
      <c r="G77" s="36" t="s">
        <v>34</v>
      </c>
      <c r="H77" s="36" t="s">
        <v>34</v>
      </c>
      <c r="I77" s="27">
        <v>3567</v>
      </c>
    </row>
    <row r="78" spans="1:9" ht="23.1" customHeight="1" x14ac:dyDescent="0.2">
      <c r="A78" s="170"/>
      <c r="B78" s="171"/>
      <c r="C78" s="141" t="s">
        <v>21</v>
      </c>
      <c r="D78" s="140"/>
      <c r="E78" s="31">
        <v>32852</v>
      </c>
      <c r="F78" s="26">
        <v>728</v>
      </c>
      <c r="G78" s="36" t="s">
        <v>34</v>
      </c>
      <c r="H78" s="36" t="s">
        <v>34</v>
      </c>
      <c r="I78" s="27">
        <v>33580</v>
      </c>
    </row>
    <row r="79" spans="1:9" ht="23.1" customHeight="1" x14ac:dyDescent="0.2">
      <c r="A79" s="170"/>
      <c r="B79" s="171"/>
      <c r="C79" s="141" t="s">
        <v>70</v>
      </c>
      <c r="D79" s="140"/>
      <c r="E79" s="31">
        <v>1315</v>
      </c>
      <c r="F79" s="26">
        <v>24</v>
      </c>
      <c r="G79" s="36" t="s">
        <v>34</v>
      </c>
      <c r="H79" s="36" t="s">
        <v>34</v>
      </c>
      <c r="I79" s="27">
        <v>1339</v>
      </c>
    </row>
    <row r="80" spans="1:9" ht="23.1" customHeight="1" x14ac:dyDescent="0.2">
      <c r="A80" s="170"/>
      <c r="B80" s="171"/>
      <c r="C80" s="139" t="s">
        <v>68</v>
      </c>
      <c r="D80" s="207"/>
      <c r="E80" s="56">
        <v>218</v>
      </c>
      <c r="F80" s="57">
        <v>0</v>
      </c>
      <c r="G80" s="36" t="s">
        <v>34</v>
      </c>
      <c r="H80" s="36" t="s">
        <v>34</v>
      </c>
      <c r="I80" s="58">
        <v>218</v>
      </c>
    </row>
    <row r="81" spans="1:9" ht="23.1" customHeight="1" x14ac:dyDescent="0.2">
      <c r="A81" s="172"/>
      <c r="B81" s="173"/>
      <c r="C81" s="208" t="s">
        <v>20</v>
      </c>
      <c r="D81" s="140"/>
      <c r="E81" s="31">
        <f>SUM(E77:E80)</f>
        <v>37952</v>
      </c>
      <c r="F81" s="26">
        <f>SUM(F77:F80)</f>
        <v>752</v>
      </c>
      <c r="G81" s="36" t="s">
        <v>34</v>
      </c>
      <c r="H81" s="36" t="s">
        <v>34</v>
      </c>
      <c r="I81" s="27">
        <f>SUM(I77:I80)</f>
        <v>38704</v>
      </c>
    </row>
    <row r="82" spans="1:9" ht="23.1" customHeight="1" x14ac:dyDescent="0.2">
      <c r="A82" s="168" t="s">
        <v>71</v>
      </c>
      <c r="B82" s="197"/>
      <c r="C82" s="200" t="s">
        <v>13</v>
      </c>
      <c r="D82" s="201"/>
      <c r="E82" s="31">
        <v>18254</v>
      </c>
      <c r="F82" s="26">
        <v>0</v>
      </c>
      <c r="G82" s="36" t="s">
        <v>34</v>
      </c>
      <c r="H82" s="36" t="s">
        <v>34</v>
      </c>
      <c r="I82" s="27">
        <v>18254</v>
      </c>
    </row>
    <row r="83" spans="1:9" ht="23.1" customHeight="1" x14ac:dyDescent="0.2">
      <c r="A83" s="170"/>
      <c r="B83" s="198"/>
      <c r="C83" s="60"/>
      <c r="D83" s="59" t="s">
        <v>72</v>
      </c>
      <c r="E83" s="31">
        <v>18254</v>
      </c>
      <c r="F83" s="26">
        <v>0</v>
      </c>
      <c r="G83" s="36" t="s">
        <v>34</v>
      </c>
      <c r="H83" s="36" t="s">
        <v>34</v>
      </c>
      <c r="I83" s="27">
        <v>18254</v>
      </c>
    </row>
    <row r="84" spans="1:9" ht="23.1" customHeight="1" x14ac:dyDescent="0.2">
      <c r="A84" s="199"/>
      <c r="B84" s="198"/>
      <c r="C84" s="202" t="s">
        <v>73</v>
      </c>
      <c r="D84" s="201"/>
      <c r="E84" s="31">
        <v>7421</v>
      </c>
      <c r="F84" s="26">
        <v>0</v>
      </c>
      <c r="G84" s="36" t="s">
        <v>34</v>
      </c>
      <c r="H84" s="36" t="s">
        <v>34</v>
      </c>
      <c r="I84" s="27">
        <v>7421</v>
      </c>
    </row>
    <row r="85" spans="1:9" ht="23.1" customHeight="1" x14ac:dyDescent="0.2">
      <c r="A85" s="199"/>
      <c r="B85" s="198"/>
      <c r="C85" s="202" t="s">
        <v>74</v>
      </c>
      <c r="D85" s="201"/>
      <c r="E85" s="31">
        <v>529</v>
      </c>
      <c r="F85" s="26">
        <v>0</v>
      </c>
      <c r="G85" s="36" t="s">
        <v>34</v>
      </c>
      <c r="H85" s="36" t="s">
        <v>34</v>
      </c>
      <c r="I85" s="27">
        <v>529</v>
      </c>
    </row>
    <row r="86" spans="1:9" ht="23.1" customHeight="1" x14ac:dyDescent="0.2">
      <c r="A86" s="199"/>
      <c r="B86" s="198"/>
      <c r="C86" s="200" t="s">
        <v>20</v>
      </c>
      <c r="D86" s="203"/>
      <c r="E86" s="51">
        <f>SUM(E82,E84,E85)</f>
        <v>26204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26204</v>
      </c>
    </row>
    <row r="87" spans="1:9" ht="23.1" customHeight="1" thickBot="1" x14ac:dyDescent="0.25">
      <c r="A87" s="204" t="s">
        <v>75</v>
      </c>
      <c r="B87" s="205"/>
      <c r="C87" s="205"/>
      <c r="D87" s="206"/>
      <c r="E87" s="63">
        <v>256792</v>
      </c>
      <c r="F87" s="55">
        <v>0</v>
      </c>
      <c r="G87" s="36" t="s">
        <v>34</v>
      </c>
      <c r="H87" s="36" t="s">
        <v>34</v>
      </c>
      <c r="I87" s="27">
        <v>256792</v>
      </c>
    </row>
    <row r="88" spans="1:9" ht="23.1" customHeight="1" thickBot="1" x14ac:dyDescent="0.25">
      <c r="A88" s="214" t="s">
        <v>76</v>
      </c>
      <c r="B88" s="215"/>
      <c r="C88" s="215"/>
      <c r="D88" s="216"/>
      <c r="E88" s="64">
        <f>SUM(E14,E17,E18,E21,E22,E76)</f>
        <v>581384</v>
      </c>
      <c r="F88" s="64">
        <f>SUM(F14,F17,F18,F21,F22,F76)</f>
        <v>12857</v>
      </c>
      <c r="G88" s="64">
        <f>SUM(G14,G17,G21,G22,G76)</f>
        <v>593839</v>
      </c>
      <c r="H88" s="64">
        <f>SUM(H14,H17,H21,H22,H76)</f>
        <v>402</v>
      </c>
      <c r="I88" s="68">
        <f>SUM(I14,I17,I18,I21,I22,I76)</f>
        <v>594241</v>
      </c>
    </row>
    <row r="89" spans="1:9" ht="23.1" customHeight="1" thickBot="1" x14ac:dyDescent="0.25">
      <c r="A89" s="214" t="s">
        <v>77</v>
      </c>
      <c r="B89" s="215"/>
      <c r="C89" s="215"/>
      <c r="D89" s="216"/>
      <c r="E89" s="65">
        <f>SUM(E14,E17,E18,E21,E22,E28,E29,E37,E38,E39,E40,E41,E48,E50,E51,E52,E53,E54,E76)</f>
        <v>1208905</v>
      </c>
      <c r="F89" s="65">
        <f>SUM(F14,F17,F18,F21,F22,F28,F29,F37,F38,F39,F40,F41,F48,F50,F51,F52,F53,F54,F76)</f>
        <v>12912</v>
      </c>
      <c r="G89" s="66" t="s">
        <v>34</v>
      </c>
      <c r="H89" s="66" t="s">
        <v>34</v>
      </c>
      <c r="I89" s="68">
        <f>SUM(I14,I17,I18,I21,I22,I28,I29,I37,I38,I39,I40,I41,I48,I50,I51,I52,I53,I54,I76)</f>
        <v>1221817</v>
      </c>
    </row>
    <row r="90" spans="1:9" ht="23.1" customHeight="1" thickBot="1" x14ac:dyDescent="0.25">
      <c r="A90" s="214" t="s">
        <v>78</v>
      </c>
      <c r="B90" s="215"/>
      <c r="C90" s="215"/>
      <c r="D90" s="216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297943</v>
      </c>
    </row>
    <row r="91" spans="1:9" ht="23.1" customHeight="1" thickBot="1" x14ac:dyDescent="0.25">
      <c r="A91" s="214" t="s">
        <v>79</v>
      </c>
      <c r="B91" s="215"/>
      <c r="C91" s="215"/>
      <c r="D91" s="216"/>
      <c r="E91" s="69">
        <f>IF(I90=0,0,IF(I81=0,0,I81/I90))</f>
        <v>0.12990404204831124</v>
      </c>
      <c r="F91" s="70"/>
      <c r="G91" s="1"/>
    </row>
    <row r="92" spans="1:9" ht="9.9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5" t="s">
        <v>7</v>
      </c>
      <c r="B94" s="146"/>
      <c r="C94" s="146"/>
      <c r="D94" s="147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" customHeight="1" thickBot="1" x14ac:dyDescent="0.25">
      <c r="A95" s="217" t="s">
        <v>66</v>
      </c>
      <c r="B95" s="218"/>
      <c r="C95" s="74" t="s">
        <v>81</v>
      </c>
      <c r="D95" s="75" t="s">
        <v>15</v>
      </c>
      <c r="E95" s="76">
        <v>44633</v>
      </c>
      <c r="F95" s="64">
        <v>0</v>
      </c>
      <c r="G95" s="64">
        <v>44633</v>
      </c>
      <c r="H95" s="66" t="s">
        <v>24</v>
      </c>
      <c r="I95" s="68">
        <f>SUM(G95:H95)</f>
        <v>44633</v>
      </c>
    </row>
    <row r="96" spans="1:9" ht="23.1" customHeight="1" x14ac:dyDescent="0.2">
      <c r="A96" s="148" t="s">
        <v>21</v>
      </c>
      <c r="B96" s="149"/>
      <c r="C96" s="211" t="s">
        <v>18</v>
      </c>
      <c r="D96" s="212"/>
      <c r="E96" s="77">
        <v>374894</v>
      </c>
      <c r="F96" s="78">
        <v>2887</v>
      </c>
      <c r="G96" s="78">
        <v>377781</v>
      </c>
      <c r="H96" s="79" t="s">
        <v>34</v>
      </c>
      <c r="I96" s="80">
        <f t="shared" ref="I96" si="3">SUM(G96:H96)</f>
        <v>377781</v>
      </c>
    </row>
    <row r="97" spans="1:9" ht="23.1" customHeight="1" thickBot="1" x14ac:dyDescent="0.25">
      <c r="A97" s="209"/>
      <c r="B97" s="210"/>
      <c r="C97" s="81"/>
      <c r="D97" s="82" t="s">
        <v>82</v>
      </c>
      <c r="E97" s="83">
        <v>6784</v>
      </c>
      <c r="F97" s="84">
        <v>53</v>
      </c>
      <c r="G97" s="84">
        <v>6837</v>
      </c>
      <c r="H97" s="85" t="s">
        <v>34</v>
      </c>
      <c r="I97" s="86">
        <f>SUM(G97:H97)</f>
        <v>6837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5" t="s">
        <v>7</v>
      </c>
      <c r="B100" s="146"/>
      <c r="C100" s="146"/>
      <c r="D100" s="147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" customHeight="1" x14ac:dyDescent="0.2">
      <c r="A101" s="148" t="s">
        <v>13</v>
      </c>
      <c r="B101" s="149"/>
      <c r="C101" s="154" t="s">
        <v>81</v>
      </c>
      <c r="D101" s="88" t="s">
        <v>15</v>
      </c>
      <c r="E101" s="89">
        <f>E10+E95</f>
        <v>111880</v>
      </c>
      <c r="F101" s="78">
        <f>F10+F95</f>
        <v>0</v>
      </c>
      <c r="G101" s="78">
        <f>G10+G95</f>
        <v>111844</v>
      </c>
      <c r="H101" s="78">
        <f>H10</f>
        <v>36</v>
      </c>
      <c r="I101" s="80">
        <f>I10+I95</f>
        <v>111880</v>
      </c>
    </row>
    <row r="102" spans="1:9" ht="23.1" customHeight="1" x14ac:dyDescent="0.2">
      <c r="A102" s="150"/>
      <c r="B102" s="151"/>
      <c r="C102" s="155"/>
      <c r="D102" s="24" t="s">
        <v>16</v>
      </c>
      <c r="E102" s="25">
        <f>E11</f>
        <v>779</v>
      </c>
      <c r="F102" s="25">
        <f>F11</f>
        <v>0</v>
      </c>
      <c r="G102" s="25">
        <f>G11</f>
        <v>778</v>
      </c>
      <c r="H102" s="25">
        <f>H11</f>
        <v>1</v>
      </c>
      <c r="I102" s="27">
        <f>I11</f>
        <v>779</v>
      </c>
    </row>
    <row r="103" spans="1:9" ht="23.1" customHeight="1" thickBot="1" x14ac:dyDescent="0.25">
      <c r="A103" s="209"/>
      <c r="B103" s="210"/>
      <c r="C103" s="213" t="s">
        <v>20</v>
      </c>
      <c r="D103" s="190"/>
      <c r="E103" s="46">
        <f>E101+E102</f>
        <v>112659</v>
      </c>
      <c r="F103" s="90">
        <f>F101+F102</f>
        <v>0</v>
      </c>
      <c r="G103" s="90">
        <f>G101+G102</f>
        <v>112622</v>
      </c>
      <c r="H103" s="90">
        <f t="shared" ref="H103:I103" si="4">H101+H102</f>
        <v>37</v>
      </c>
      <c r="I103" s="50">
        <f t="shared" si="4"/>
        <v>112659</v>
      </c>
    </row>
    <row r="104" spans="1:9" ht="23.1" customHeight="1" x14ac:dyDescent="0.2">
      <c r="A104" s="225" t="s">
        <v>21</v>
      </c>
      <c r="B104" s="226"/>
      <c r="C104" s="227"/>
      <c r="D104" s="88" t="s">
        <v>18</v>
      </c>
      <c r="E104" s="89">
        <f>E15+E96</f>
        <v>573577</v>
      </c>
      <c r="F104" s="78">
        <f>F15+F96</f>
        <v>6205</v>
      </c>
      <c r="G104" s="78">
        <f>G15+G96</f>
        <v>579458</v>
      </c>
      <c r="H104" s="78">
        <f>H15</f>
        <v>324</v>
      </c>
      <c r="I104" s="80">
        <f>I15+I96</f>
        <v>579782</v>
      </c>
    </row>
    <row r="105" spans="1:9" ht="23.1" customHeight="1" x14ac:dyDescent="0.2">
      <c r="A105" s="130"/>
      <c r="B105" s="131"/>
      <c r="C105" s="132"/>
      <c r="D105" s="91" t="s">
        <v>19</v>
      </c>
      <c r="E105" s="121">
        <f>E16</f>
        <v>256356</v>
      </c>
      <c r="F105" s="92">
        <f>F16</f>
        <v>9353</v>
      </c>
      <c r="G105" s="92">
        <f>G16</f>
        <v>265671</v>
      </c>
      <c r="H105" s="93">
        <f>H16</f>
        <v>38</v>
      </c>
      <c r="I105" s="94">
        <f>I16</f>
        <v>265709</v>
      </c>
    </row>
    <row r="106" spans="1:9" ht="23.1" customHeight="1" thickBot="1" x14ac:dyDescent="0.25">
      <c r="A106" s="228"/>
      <c r="B106" s="229"/>
      <c r="C106" s="230"/>
      <c r="D106" s="95" t="s">
        <v>22</v>
      </c>
      <c r="E106" s="46">
        <f>E104+E105</f>
        <v>829933</v>
      </c>
      <c r="F106" s="90">
        <f t="shared" ref="F106:I106" si="5">F104+F105</f>
        <v>15558</v>
      </c>
      <c r="G106" s="90">
        <f t="shared" si="5"/>
        <v>845129</v>
      </c>
      <c r="H106" s="96">
        <f t="shared" si="5"/>
        <v>362</v>
      </c>
      <c r="I106" s="50">
        <f t="shared" si="5"/>
        <v>845491</v>
      </c>
    </row>
    <row r="107" spans="1:9" ht="23.1" customHeight="1" thickBot="1" x14ac:dyDescent="0.25">
      <c r="A107" s="214" t="s">
        <v>76</v>
      </c>
      <c r="B107" s="215"/>
      <c r="C107" s="215"/>
      <c r="D107" s="216"/>
      <c r="E107" s="64">
        <f>E88+E95+E96</f>
        <v>1000911</v>
      </c>
      <c r="F107" s="64">
        <f>F88+F95+F96</f>
        <v>15744</v>
      </c>
      <c r="G107" s="64">
        <f>G88+G95+G96</f>
        <v>1016253</v>
      </c>
      <c r="H107" s="64">
        <f>H88</f>
        <v>402</v>
      </c>
      <c r="I107" s="68">
        <f>I88+I95+I96</f>
        <v>1016655</v>
      </c>
    </row>
    <row r="108" spans="1:9" ht="23.1" customHeight="1" thickBot="1" x14ac:dyDescent="0.25">
      <c r="A108" s="214" t="s">
        <v>77</v>
      </c>
      <c r="B108" s="215"/>
      <c r="C108" s="215"/>
      <c r="D108" s="216"/>
      <c r="E108" s="65">
        <f>E89+E95+E96</f>
        <v>1628432</v>
      </c>
      <c r="F108" s="65">
        <f>F89+F95+F96</f>
        <v>15799</v>
      </c>
      <c r="G108" s="66" t="s">
        <v>34</v>
      </c>
      <c r="H108" s="66" t="s">
        <v>34</v>
      </c>
      <c r="I108" s="68">
        <f>I89+I95+I96</f>
        <v>1644231</v>
      </c>
    </row>
    <row r="109" spans="1:9" ht="23.1" customHeight="1" thickBot="1" x14ac:dyDescent="0.25">
      <c r="A109" s="214" t="s">
        <v>84</v>
      </c>
      <c r="B109" s="215"/>
      <c r="C109" s="215"/>
      <c r="D109" s="216"/>
      <c r="E109" s="97">
        <f>IF(I106=0,0,IF(I104=0,0,I104/I106))</f>
        <v>0.68573408823985116</v>
      </c>
      <c r="F109" s="87"/>
      <c r="G109" s="87"/>
      <c r="H109" s="87"/>
      <c r="I109" s="87"/>
    </row>
    <row r="110" spans="1:9" ht="21.9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1.9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1.9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.2" x14ac:dyDescent="0.35">
      <c r="A116" s="142" t="str">
        <f>A1</f>
        <v>検査関係業務量報告</v>
      </c>
      <c r="B116" s="142"/>
      <c r="C116" s="142"/>
      <c r="D116" s="142"/>
      <c r="E116" s="142"/>
      <c r="F116" s="142"/>
      <c r="G116" s="142"/>
      <c r="H116" s="142"/>
      <c r="I116" s="142"/>
    </row>
    <row r="117" spans="1:9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4"/>
      <c r="B118" s="5"/>
      <c r="C118" s="5"/>
      <c r="F118" s="6"/>
      <c r="G118" s="6"/>
      <c r="H118" s="7"/>
      <c r="I118" s="191" t="str">
        <f>IF(I3="","",I3)</f>
        <v/>
      </c>
    </row>
    <row r="119" spans="1:9" ht="23.25" customHeight="1" x14ac:dyDescent="0.2">
      <c r="A119" s="144" t="str">
        <f>A4</f>
        <v>令和 7年 8月</v>
      </c>
      <c r="B119" s="192"/>
      <c r="C119" s="192"/>
      <c r="D119" s="192"/>
      <c r="E119" s="192"/>
      <c r="F119" s="192"/>
      <c r="G119" s="192"/>
      <c r="H119" s="192"/>
      <c r="I119" s="191"/>
    </row>
    <row r="120" spans="1:9" ht="20.25" customHeight="1" x14ac:dyDescent="0.2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9.9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5" t="s">
        <v>7</v>
      </c>
      <c r="B123" s="146"/>
      <c r="C123" s="146"/>
      <c r="D123" s="147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8.899999999999999" customHeight="1" x14ac:dyDescent="0.2">
      <c r="A124" s="219" t="s">
        <v>73</v>
      </c>
      <c r="B124" s="220"/>
      <c r="C124" s="221"/>
      <c r="D124" s="222"/>
      <c r="E124" s="89">
        <f>E29</f>
        <v>375478</v>
      </c>
      <c r="F124" s="89">
        <f>F29</f>
        <v>1</v>
      </c>
      <c r="G124" s="79" t="s">
        <v>34</v>
      </c>
      <c r="H124" s="79" t="s">
        <v>34</v>
      </c>
      <c r="I124" s="80">
        <f>I29</f>
        <v>375479</v>
      </c>
    </row>
    <row r="125" spans="1:9" ht="18.75" customHeight="1" x14ac:dyDescent="0.2">
      <c r="A125" s="166"/>
      <c r="B125" s="167"/>
      <c r="C125" s="141" t="s">
        <v>87</v>
      </c>
      <c r="D125" s="140"/>
      <c r="E125" s="25">
        <v>150</v>
      </c>
      <c r="F125" s="26">
        <v>0</v>
      </c>
      <c r="G125" s="36" t="s">
        <v>34</v>
      </c>
      <c r="H125" s="36" t="s">
        <v>34</v>
      </c>
      <c r="I125" s="27">
        <v>150</v>
      </c>
    </row>
    <row r="126" spans="1:9" ht="18.899999999999999" customHeight="1" thickBot="1" x14ac:dyDescent="0.25">
      <c r="A126" s="223"/>
      <c r="B126" s="224"/>
      <c r="C126" s="213" t="s">
        <v>88</v>
      </c>
      <c r="D126" s="190"/>
      <c r="E126" s="96">
        <f>E124-E125</f>
        <v>375328</v>
      </c>
      <c r="F126" s="96">
        <f>F124-F125</f>
        <v>1</v>
      </c>
      <c r="G126" s="48" t="s">
        <v>34</v>
      </c>
      <c r="H126" s="48" t="s">
        <v>34</v>
      </c>
      <c r="I126" s="50">
        <f>I124-I125</f>
        <v>375329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1.9" customHeight="1" x14ac:dyDescent="0.2">
      <c r="A129" s="102"/>
      <c r="B129" s="103"/>
      <c r="C129" s="239" t="s">
        <v>90</v>
      </c>
      <c r="D129" s="240"/>
      <c r="E129" s="241" t="s">
        <v>91</v>
      </c>
      <c r="F129" s="239" t="s">
        <v>92</v>
      </c>
      <c r="G129" s="240"/>
      <c r="H129" s="243" t="s">
        <v>20</v>
      </c>
      <c r="I129" s="244"/>
    </row>
    <row r="130" spans="1:9" ht="21.9" customHeight="1" thickBot="1" x14ac:dyDescent="0.25">
      <c r="A130" s="104"/>
      <c r="B130" s="105"/>
      <c r="C130" s="106" t="s">
        <v>93</v>
      </c>
      <c r="D130" s="107" t="s">
        <v>94</v>
      </c>
      <c r="E130" s="242"/>
      <c r="F130" s="108" t="s">
        <v>93</v>
      </c>
      <c r="G130" s="109" t="s">
        <v>94</v>
      </c>
      <c r="H130" s="245"/>
      <c r="I130" s="246"/>
    </row>
    <row r="131" spans="1:9" ht="21.9" customHeight="1" x14ac:dyDescent="0.2">
      <c r="A131" s="247" t="s">
        <v>95</v>
      </c>
      <c r="B131" s="248"/>
      <c r="C131" s="110">
        <v>910841</v>
      </c>
      <c r="D131" s="111">
        <v>86470</v>
      </c>
      <c r="E131" s="112">
        <v>10895</v>
      </c>
      <c r="F131" s="110">
        <v>538</v>
      </c>
      <c r="G131" s="111">
        <v>0</v>
      </c>
      <c r="H131" s="249">
        <f>SUM(C131:G131)</f>
        <v>1008744</v>
      </c>
      <c r="I131" s="250"/>
    </row>
    <row r="132" spans="1:9" ht="21.9" customHeight="1" thickBot="1" x14ac:dyDescent="0.25">
      <c r="A132" s="231" t="s">
        <v>96</v>
      </c>
      <c r="B132" s="232"/>
      <c r="C132" s="114">
        <v>176</v>
      </c>
      <c r="D132" s="46">
        <v>0</v>
      </c>
      <c r="E132" s="115">
        <v>0</v>
      </c>
      <c r="F132" s="114">
        <v>0</v>
      </c>
      <c r="G132" s="46">
        <v>0</v>
      </c>
      <c r="H132" s="233">
        <f>SUM(C132:G132)</f>
        <v>176</v>
      </c>
      <c r="I132" s="234"/>
    </row>
    <row r="133" spans="1:9" ht="21.9" customHeight="1" thickBot="1" x14ac:dyDescent="0.25">
      <c r="A133" s="235" t="s">
        <v>97</v>
      </c>
      <c r="B133" s="236"/>
      <c r="C133" s="117">
        <v>5831206900</v>
      </c>
      <c r="D133" s="86">
        <v>618859300</v>
      </c>
      <c r="E133" s="117">
        <v>53702700</v>
      </c>
      <c r="F133" s="118">
        <v>1560200</v>
      </c>
      <c r="G133" s="68">
        <v>0</v>
      </c>
      <c r="H133" s="237">
        <v>6505329100</v>
      </c>
      <c r="I133" s="238"/>
    </row>
    <row r="134" spans="1:9" ht="21.9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1.9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1.9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1.9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1.9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1.9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1.9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1.9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1.9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1.9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1.9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1.9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1.9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1.9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1.9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1.9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1.9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1.9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1.9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1.9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1.9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1.9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1.9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1.9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1.9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1.9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1.9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1.9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1.9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1.9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1.9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1.9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1.9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1.9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1.9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1.9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1.9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6" orientation="portrait" r:id="rId1"/>
  <headerFooter alignWithMargins="0"/>
  <rowBreaks count="2" manualBreakCount="2">
    <brk id="54" max="9" man="1"/>
    <brk id="1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令和7年4月</vt:lpstr>
      <vt:lpstr>令和7年5月</vt:lpstr>
      <vt:lpstr>令和7年6月</vt:lpstr>
      <vt:lpstr>令和7年7月</vt:lpstr>
      <vt:lpstr>令和7年8月</vt:lpstr>
      <vt:lpstr>令和7年4月!Print_Area</vt:lpstr>
      <vt:lpstr>令和7年5月!Print_Area</vt:lpstr>
      <vt:lpstr>令和7年6月!Print_Area</vt:lpstr>
      <vt:lpstr>令和7年7月!Print_Area</vt:lpstr>
      <vt:lpstr>令和7年8月!Print_Area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望月 真理子</cp:lastModifiedBy>
  <cp:lastPrinted>2025-09-11T02:36:43Z</cp:lastPrinted>
  <dcterms:created xsi:type="dcterms:W3CDTF">2025-05-12T01:02:30Z</dcterms:created>
  <dcterms:modified xsi:type="dcterms:W3CDTF">2025-09-11T02:36:56Z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