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Users\yo-asada\Desktop\☆作業用☆\☆業務量確定値\12_3月\01_業務量\"/>
    </mc:Choice>
  </mc:AlternateContent>
  <xr:revisionPtr revIDLastSave="0" documentId="13_ncr:1_{C5B521B5-60F7-4418-BC34-D3AD76B94DA8}" xr6:coauthVersionLast="47" xr6:coauthVersionMax="47" xr10:uidLastSave="{00000000-0000-0000-0000-000000000000}"/>
  <bookViews>
    <workbookView xWindow="-28965" yWindow="-165" windowWidth="29130" windowHeight="15810" tabRatio="822" activeTab="12" xr2:uid="{00000000-000D-0000-FFFF-FFFF00000000}"/>
  </bookViews>
  <sheets>
    <sheet name="令和６年度合計" sheetId="14" r:id="rId1"/>
    <sheet name="令和6年4月" sheetId="1" r:id="rId2"/>
    <sheet name="令和6年5月" sheetId="2" r:id="rId3"/>
    <sheet name="令和6年6月" sheetId="4" r:id="rId4"/>
    <sheet name="令和6年7月" sheetId="5" r:id="rId5"/>
    <sheet name="令和6年8月" sheetId="6" r:id="rId6"/>
    <sheet name="令和6年9月" sheetId="7" r:id="rId7"/>
    <sheet name="令和6年10月" sheetId="8" r:id="rId8"/>
    <sheet name="令和6年11月" sheetId="9" r:id="rId9"/>
    <sheet name="令和6年12月" sheetId="10" r:id="rId10"/>
    <sheet name="令和7年1月" sheetId="11" r:id="rId11"/>
    <sheet name="令和7年2月" sheetId="12" r:id="rId12"/>
    <sheet name="令和7年3月" sheetId="13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cal_index_size" localSheetId="7">[1]!cal_index_size</definedName>
    <definedName name="cal_index_size" localSheetId="8">[1]!cal_index_size</definedName>
    <definedName name="cal_index_size" localSheetId="9">[1]!cal_index_size</definedName>
    <definedName name="cal_index_size" localSheetId="1">[1]!cal_index_size</definedName>
    <definedName name="cal_index_size" localSheetId="2">[1]!cal_index_size</definedName>
    <definedName name="cal_index_size" localSheetId="3">[1]!cal_index_size</definedName>
    <definedName name="cal_index_size" localSheetId="4">[1]!cal_index_size</definedName>
    <definedName name="cal_index_size" localSheetId="5">[1]!cal_index_size</definedName>
    <definedName name="cal_index_size" localSheetId="6">[1]!cal_index_size</definedName>
    <definedName name="cal_index_size" localSheetId="0">[1]!cal_index_size</definedName>
    <definedName name="cal_index_size" localSheetId="10">[1]!cal_index_size</definedName>
    <definedName name="cal_index_size" localSheetId="11">[1]!cal_index_size</definedName>
    <definedName name="cal_index_size" localSheetId="12">[1]!cal_index_size</definedName>
    <definedName name="cal_index_size">[1]!cal_index_size</definedName>
    <definedName name="cal_table_size" localSheetId="7">[1]!cal_table_size</definedName>
    <definedName name="cal_table_size" localSheetId="8">[1]!cal_table_size</definedName>
    <definedName name="cal_table_size" localSheetId="9">[1]!cal_table_size</definedName>
    <definedName name="cal_table_size" localSheetId="1">[1]!cal_table_size</definedName>
    <definedName name="cal_table_size" localSheetId="2">[1]!cal_table_size</definedName>
    <definedName name="cal_table_size" localSheetId="3">[1]!cal_table_size</definedName>
    <definedName name="cal_table_size" localSheetId="4">[1]!cal_table_size</definedName>
    <definedName name="cal_table_size" localSheetId="5">[1]!cal_table_size</definedName>
    <definedName name="cal_table_size" localSheetId="6">[1]!cal_table_size</definedName>
    <definedName name="cal_table_size" localSheetId="0">[1]!cal_table_size</definedName>
    <definedName name="cal_table_size" localSheetId="10">[1]!cal_table_size</definedName>
    <definedName name="cal_table_size" localSheetId="11">[1]!cal_table_size</definedName>
    <definedName name="cal_table_size" localSheetId="12">[1]!cal_table_size</definedName>
    <definedName name="cal_table_size">[1]!cal_table_size</definedName>
    <definedName name="CULC.cal_index_size" localSheetId="7">[2]!CULC.cal_index_size</definedName>
    <definedName name="CULC.cal_index_size" localSheetId="8">[2]!CULC.cal_index_size</definedName>
    <definedName name="CULC.cal_index_size" localSheetId="9">[2]!CULC.cal_index_size</definedName>
    <definedName name="CULC.cal_index_size" localSheetId="1">[2]!CULC.cal_index_size</definedName>
    <definedName name="CULC.cal_index_size" localSheetId="2">[2]!CULC.cal_index_size</definedName>
    <definedName name="CULC.cal_index_size" localSheetId="3">[2]!CULC.cal_index_size</definedName>
    <definedName name="CULC.cal_index_size" localSheetId="4">[2]!CULC.cal_index_size</definedName>
    <definedName name="CULC.cal_index_size" localSheetId="5">[2]!CULC.cal_index_size</definedName>
    <definedName name="CULC.cal_index_size" localSheetId="6">[2]!CULC.cal_index_size</definedName>
    <definedName name="CULC.cal_index_size" localSheetId="0">[2]!CULC.cal_index_size</definedName>
    <definedName name="CULC.cal_index_size" localSheetId="10">[2]!CULC.cal_index_size</definedName>
    <definedName name="CULC.cal_index_size" localSheetId="11">[2]!CULC.cal_index_size</definedName>
    <definedName name="CULC.cal_index_size" localSheetId="12">[2]!CULC.cal_index_size</definedName>
    <definedName name="CULC.cal_index_size">[2]!CULC.cal_index_size</definedName>
    <definedName name="HIDUKE" localSheetId="7">#REF!,#REF!,#REF!</definedName>
    <definedName name="HIDUKE" localSheetId="8">#REF!,#REF!,#REF!</definedName>
    <definedName name="HIDUKE" localSheetId="9">#REF!,#REF!,#REF!</definedName>
    <definedName name="HIDUKE" localSheetId="1">#REF!,#REF!,#REF!</definedName>
    <definedName name="HIDUKE" localSheetId="2">#REF!,#REF!,#REF!</definedName>
    <definedName name="HIDUKE" localSheetId="3">#REF!,#REF!,#REF!</definedName>
    <definedName name="HIDUKE" localSheetId="4">#REF!,#REF!,#REF!</definedName>
    <definedName name="HIDUKE" localSheetId="5">#REF!,#REF!,#REF!</definedName>
    <definedName name="HIDUKE" localSheetId="6">#REF!,#REF!,#REF!</definedName>
    <definedName name="HIDUKE" localSheetId="0">#REF!,#REF!,#REF!</definedName>
    <definedName name="HIDUKE" localSheetId="10">#REF!,#REF!,#REF!</definedName>
    <definedName name="HIDUKE" localSheetId="11">#REF!,#REF!,#REF!</definedName>
    <definedName name="HIDUKE" localSheetId="12">#REF!,#REF!,#REF!</definedName>
    <definedName name="HIDUKE">#REF!,#REF!,#REF!</definedName>
    <definedName name="_xlnm.Print_Area" localSheetId="7">令和6年10月!$A$1:$I$170</definedName>
    <definedName name="_xlnm.Print_Area" localSheetId="8">令和6年11月!$A$1:$I$170</definedName>
    <definedName name="_xlnm.Print_Area" localSheetId="9">令和6年12月!$A$1:$I$170</definedName>
    <definedName name="_xlnm.Print_Area" localSheetId="1">令和6年4月!$A$1:$I$170</definedName>
    <definedName name="_xlnm.Print_Area" localSheetId="2">令和6年5月!$A$1:$I$170</definedName>
    <definedName name="_xlnm.Print_Area" localSheetId="3">令和6年6月!$A$1:$I$170</definedName>
    <definedName name="_xlnm.Print_Area" localSheetId="4">令和6年7月!$A$1:$I$170</definedName>
    <definedName name="_xlnm.Print_Area" localSheetId="5">令和6年8月!$A$1:$I$170</definedName>
    <definedName name="_xlnm.Print_Area" localSheetId="6">令和6年9月!$A$1:$I$170</definedName>
    <definedName name="_xlnm.Print_Area" localSheetId="0">令和６年度合計!$A$1:$I$172</definedName>
    <definedName name="_xlnm.Print_Area" localSheetId="10">令和7年1月!$A$1:$I$170</definedName>
    <definedName name="_xlnm.Print_Area" localSheetId="11">令和7年2月!$A$1:$I$170</definedName>
    <definedName name="_xlnm.Print_Area" localSheetId="12">令和7年3月!$A$1:$I$170</definedName>
    <definedName name="センタ時リスト出力">'[3]６．センタ化時のレコード数'!$D$78</definedName>
    <definedName name="センタ時一般車諸元情報">'[3]６．センタ化時のレコード数'!$D$49</definedName>
    <definedName name="センタ時一般車諸元履歴">'[3]６．センタ化時のレコード数'!$D$104</definedName>
    <definedName name="センタ時仮払い出し">'[3]６．センタ化時のレコード数'!$D$111</definedName>
    <definedName name="センタ時業務量統計">'[3]６．センタ化時のレコード数'!$D$10</definedName>
    <definedName name="センタ時指示状況">'[3]６．センタ化時のレコード数'!$D$84</definedName>
    <definedName name="センタ時指示範囲">'[3]６．センタ化時のレコード数'!$D$90</definedName>
    <definedName name="センタ時車両">'[3]６．センタ化時のレコード数'!$D$43</definedName>
    <definedName name="センタ時車両履歴">'[3]６．センタ化時のレコード数'!$D$97</definedName>
    <definedName name="センタ時送受信管理">'[3]６．センタ化時のレコード数'!$D$34</definedName>
    <definedName name="センタ時復元車両番号">'[3]６．センタ化時のレコード数'!$D$117</definedName>
    <definedName name="センタ時保有関係業務量">'[3]６．センタ化時のレコード数'!$D$19</definedName>
    <definedName name="センタ時保有車両数統計">'[3]６．センタ化時のレコード数'!$D$27</definedName>
    <definedName name="ワイドに" localSheetId="7">[4]!ワイドに</definedName>
    <definedName name="ワイドに" localSheetId="8">[4]!ワイドに</definedName>
    <definedName name="ワイドに" localSheetId="9">[4]!ワイドに</definedName>
    <definedName name="ワイドに" localSheetId="1">[4]!ワイドに</definedName>
    <definedName name="ワイドに" localSheetId="2">[4]!ワイドに</definedName>
    <definedName name="ワイドに" localSheetId="3">[4]!ワイドに</definedName>
    <definedName name="ワイドに" localSheetId="4">[4]!ワイドに</definedName>
    <definedName name="ワイドに" localSheetId="5">[4]!ワイドに</definedName>
    <definedName name="ワイドに" localSheetId="6">[4]!ワイドに</definedName>
    <definedName name="ワイドに" localSheetId="0">[4]!ワイドに</definedName>
    <definedName name="ワイドに" localSheetId="10">[4]!ワイドに</definedName>
    <definedName name="ワイドに" localSheetId="11">[4]!ワイドに</definedName>
    <definedName name="ワイドに" localSheetId="12">[4]!ワイドに</definedName>
    <definedName name="ワイドに">[4]!ワイドに</definedName>
    <definedName name="見やすく" localSheetId="7">[4]!見やすく</definedName>
    <definedName name="見やすく" localSheetId="8">[4]!見やすく</definedName>
    <definedName name="見やすく" localSheetId="9">[4]!見やすく</definedName>
    <definedName name="見やすく" localSheetId="1">[4]!見やすく</definedName>
    <definedName name="見やすく" localSheetId="2">[4]!見やすく</definedName>
    <definedName name="見やすく" localSheetId="3">[4]!見やすく</definedName>
    <definedName name="見やすく" localSheetId="4">[4]!見やすく</definedName>
    <definedName name="見やすく" localSheetId="5">[4]!見やすく</definedName>
    <definedName name="見やすく" localSheetId="6">[4]!見やすく</definedName>
    <definedName name="見やすく" localSheetId="0">[4]!見やすく</definedName>
    <definedName name="見やすく" localSheetId="10">[4]!見やすく</definedName>
    <definedName name="見やすく" localSheetId="11">[4]!見やすく</definedName>
    <definedName name="見やすく" localSheetId="12">[4]!見やすく</definedName>
    <definedName name="見やすく">[4]!見やすく</definedName>
    <definedName name="増加量業務量統計">'[3]７．レコードの増加量'!$D$10</definedName>
    <definedName name="増加量指示範囲">'[3]７．レコードの増加量'!$D$39</definedName>
    <definedName name="増加量保有関係業務量">'[3]７．レコードの増加量'!$D$19</definedName>
    <definedName name="増加量保有車両数統計">'[3]７．レコードの増加量'!$D$27</definedName>
    <definedName name="平成２０年度末リスト出力">'[3]８．平成２０年度末のレコード数'!$D$46</definedName>
    <definedName name="平成２０年度末一般車諸元情報">'[3]８．平成２０年度末のレコード数'!$D$17</definedName>
    <definedName name="平成２０年度末一般車諸元履歴">'[3]８．平成２０年度末のレコード数'!$D$61</definedName>
    <definedName name="平成２０年度末車両">'[3]８．平成２０年度末のレコード数'!$D$11</definedName>
    <definedName name="平成２０年度末車両履歴">'[3]８．平成２０年度末のレコード数'!$D$54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3" i="14" l="1"/>
  <c r="H132" i="14" l="1"/>
  <c r="H131" i="14"/>
  <c r="F126" i="14"/>
  <c r="E126" i="14"/>
  <c r="I124" i="14"/>
  <c r="I126" i="14" s="1"/>
  <c r="F124" i="14"/>
  <c r="E124" i="14"/>
  <c r="A120" i="14"/>
  <c r="A119" i="14"/>
  <c r="I118" i="14"/>
  <c r="A116" i="14"/>
  <c r="E106" i="14"/>
  <c r="I105" i="14"/>
  <c r="H105" i="14"/>
  <c r="G105" i="14"/>
  <c r="F105" i="14"/>
  <c r="F106" i="14" s="1"/>
  <c r="E105" i="14"/>
  <c r="H104" i="14"/>
  <c r="H106" i="14" s="1"/>
  <c r="G104" i="14"/>
  <c r="G106" i="14" s="1"/>
  <c r="F104" i="14"/>
  <c r="E104" i="14"/>
  <c r="H103" i="14"/>
  <c r="G103" i="14"/>
  <c r="F103" i="14"/>
  <c r="E103" i="14"/>
  <c r="I102" i="14"/>
  <c r="H102" i="14"/>
  <c r="G102" i="14"/>
  <c r="F102" i="14"/>
  <c r="E102" i="14"/>
  <c r="H101" i="14"/>
  <c r="G101" i="14"/>
  <c r="F101" i="14"/>
  <c r="E101" i="14"/>
  <c r="I97" i="14"/>
  <c r="I96" i="14"/>
  <c r="I95" i="14"/>
  <c r="I86" i="14"/>
  <c r="F86" i="14"/>
  <c r="E86" i="14"/>
  <c r="I81" i="14"/>
  <c r="F81" i="14"/>
  <c r="E81" i="14"/>
  <c r="H76" i="14"/>
  <c r="G76" i="14"/>
  <c r="I76" i="14" s="1"/>
  <c r="F76" i="14"/>
  <c r="E76" i="14"/>
  <c r="I75" i="14"/>
  <c r="I74" i="14"/>
  <c r="I73" i="14"/>
  <c r="I72" i="14"/>
  <c r="H71" i="14"/>
  <c r="G71" i="14"/>
  <c r="I71" i="14" s="1"/>
  <c r="F71" i="14"/>
  <c r="E71" i="14"/>
  <c r="I70" i="14"/>
  <c r="I69" i="14"/>
  <c r="I68" i="14"/>
  <c r="I67" i="14"/>
  <c r="I66" i="14"/>
  <c r="I65" i="14"/>
  <c r="I64" i="14"/>
  <c r="F64" i="14"/>
  <c r="E64" i="14"/>
  <c r="A59" i="14"/>
  <c r="A58" i="14"/>
  <c r="I57" i="14"/>
  <c r="A55" i="14"/>
  <c r="I52" i="14"/>
  <c r="I47" i="14"/>
  <c r="I42" i="14"/>
  <c r="I40" i="14"/>
  <c r="I39" i="14"/>
  <c r="H37" i="14"/>
  <c r="G37" i="14"/>
  <c r="I37" i="14" s="1"/>
  <c r="F37" i="14"/>
  <c r="E37" i="14"/>
  <c r="I36" i="14"/>
  <c r="I35" i="14"/>
  <c r="I34" i="14"/>
  <c r="I33" i="14"/>
  <c r="I28" i="14"/>
  <c r="F28" i="14"/>
  <c r="E28" i="14"/>
  <c r="I25" i="14"/>
  <c r="I24" i="14"/>
  <c r="I23" i="14"/>
  <c r="I22" i="14"/>
  <c r="H21" i="14"/>
  <c r="G21" i="14"/>
  <c r="I21" i="14" s="1"/>
  <c r="F21" i="14"/>
  <c r="E21" i="14"/>
  <c r="I20" i="14"/>
  <c r="I19" i="14"/>
  <c r="I17" i="14"/>
  <c r="H17" i="14"/>
  <c r="G17" i="14"/>
  <c r="F17" i="14"/>
  <c r="E17" i="14"/>
  <c r="I16" i="14"/>
  <c r="I15" i="14"/>
  <c r="I104" i="14" s="1"/>
  <c r="I106" i="14" s="1"/>
  <c r="E109" i="14" s="1"/>
  <c r="H14" i="14"/>
  <c r="H88" i="14" s="1"/>
  <c r="H107" i="14" s="1"/>
  <c r="G14" i="14"/>
  <c r="I14" i="14" s="1"/>
  <c r="F14" i="14"/>
  <c r="F89" i="14" s="1"/>
  <c r="F108" i="14" s="1"/>
  <c r="E14" i="14"/>
  <c r="E88" i="14" s="1"/>
  <c r="E107" i="14" s="1"/>
  <c r="I13" i="14"/>
  <c r="I12" i="14"/>
  <c r="I11" i="14"/>
  <c r="I90" i="14" s="1"/>
  <c r="E91" i="14" s="1"/>
  <c r="I10" i="14"/>
  <c r="I101" i="14" s="1"/>
  <c r="I103" i="14" s="1"/>
  <c r="I89" i="14" l="1"/>
  <c r="I108" i="14" s="1"/>
  <c r="I88" i="14"/>
  <c r="I107" i="14" s="1"/>
  <c r="G88" i="14"/>
  <c r="G107" i="14" s="1"/>
  <c r="E89" i="14"/>
  <c r="E108" i="14" s="1"/>
  <c r="F88" i="14"/>
  <c r="F107" i="14" s="1"/>
  <c r="H132" i="13"/>
  <c r="H131" i="13"/>
  <c r="I124" i="13"/>
  <c r="I126" i="13" s="1"/>
  <c r="F124" i="13"/>
  <c r="F126" i="13" s="1"/>
  <c r="E124" i="13"/>
  <c r="E126" i="13" s="1"/>
  <c r="A120" i="13"/>
  <c r="A119" i="13"/>
  <c r="I118" i="13"/>
  <c r="A116" i="13"/>
  <c r="H105" i="13"/>
  <c r="G105" i="13"/>
  <c r="F105" i="13"/>
  <c r="E105" i="13"/>
  <c r="H104" i="13"/>
  <c r="G104" i="13"/>
  <c r="F104" i="13"/>
  <c r="E104" i="13"/>
  <c r="H102" i="13"/>
  <c r="G102" i="13"/>
  <c r="F102" i="13"/>
  <c r="E102" i="13"/>
  <c r="H101" i="13"/>
  <c r="G101" i="13"/>
  <c r="F101" i="13"/>
  <c r="E101" i="13"/>
  <c r="I97" i="13"/>
  <c r="I96" i="13"/>
  <c r="I95" i="13"/>
  <c r="I86" i="13"/>
  <c r="F86" i="13"/>
  <c r="E86" i="13"/>
  <c r="I81" i="13"/>
  <c r="F81" i="13"/>
  <c r="E81" i="13"/>
  <c r="H76" i="13"/>
  <c r="G76" i="13"/>
  <c r="F76" i="13"/>
  <c r="E76" i="13"/>
  <c r="I75" i="13"/>
  <c r="I74" i="13"/>
  <c r="I73" i="13"/>
  <c r="I72" i="13"/>
  <c r="H71" i="13"/>
  <c r="G71" i="13"/>
  <c r="F71" i="13"/>
  <c r="E71" i="13"/>
  <c r="I70" i="13"/>
  <c r="I69" i="13"/>
  <c r="I68" i="13"/>
  <c r="I67" i="13"/>
  <c r="I66" i="13"/>
  <c r="I65" i="13"/>
  <c r="I64" i="13"/>
  <c r="F64" i="13"/>
  <c r="E64" i="13"/>
  <c r="A59" i="13"/>
  <c r="A58" i="13"/>
  <c r="I57" i="13"/>
  <c r="A55" i="13"/>
  <c r="I52" i="13"/>
  <c r="I47" i="13"/>
  <c r="I42" i="13"/>
  <c r="I40" i="13"/>
  <c r="I39" i="13"/>
  <c r="H37" i="13"/>
  <c r="G37" i="13"/>
  <c r="F37" i="13"/>
  <c r="E37" i="13"/>
  <c r="I36" i="13"/>
  <c r="I35" i="13"/>
  <c r="I34" i="13"/>
  <c r="I33" i="13"/>
  <c r="I28" i="13"/>
  <c r="F28" i="13"/>
  <c r="E28" i="13"/>
  <c r="I25" i="13"/>
  <c r="I24" i="13"/>
  <c r="I23" i="13"/>
  <c r="I22" i="13"/>
  <c r="H21" i="13"/>
  <c r="G21" i="13"/>
  <c r="F21" i="13"/>
  <c r="E21" i="13"/>
  <c r="I20" i="13"/>
  <c r="I19" i="13"/>
  <c r="H17" i="13"/>
  <c r="G17" i="13"/>
  <c r="I17" i="13" s="1"/>
  <c r="F17" i="13"/>
  <c r="E17" i="13"/>
  <c r="I16" i="13"/>
  <c r="I105" i="13" s="1"/>
  <c r="I15" i="13"/>
  <c r="H14" i="13"/>
  <c r="G14" i="13"/>
  <c r="I14" i="13" s="1"/>
  <c r="F14" i="13"/>
  <c r="E14" i="13"/>
  <c r="I13" i="13"/>
  <c r="I12" i="13"/>
  <c r="I11" i="13"/>
  <c r="I102" i="13" s="1"/>
  <c r="I10" i="13"/>
  <c r="H132" i="12"/>
  <c r="H131" i="12"/>
  <c r="E126" i="12"/>
  <c r="I124" i="12"/>
  <c r="I126" i="12" s="1"/>
  <c r="F124" i="12"/>
  <c r="F126" i="12" s="1"/>
  <c r="E124" i="12"/>
  <c r="A120" i="12"/>
  <c r="A119" i="12"/>
  <c r="I118" i="12"/>
  <c r="A116" i="12"/>
  <c r="H105" i="12"/>
  <c r="G105" i="12"/>
  <c r="F105" i="12"/>
  <c r="F106" i="12" s="1"/>
  <c r="E105" i="12"/>
  <c r="E106" i="12" s="1"/>
  <c r="H104" i="12"/>
  <c r="G104" i="12"/>
  <c r="F104" i="12"/>
  <c r="E104" i="12"/>
  <c r="H102" i="12"/>
  <c r="G102" i="12"/>
  <c r="F102" i="12"/>
  <c r="E102" i="12"/>
  <c r="H101" i="12"/>
  <c r="G101" i="12"/>
  <c r="F101" i="12"/>
  <c r="F103" i="12" s="1"/>
  <c r="E101" i="12"/>
  <c r="I97" i="12"/>
  <c r="I96" i="12"/>
  <c r="I95" i="12"/>
  <c r="I86" i="12"/>
  <c r="F86" i="12"/>
  <c r="E86" i="12"/>
  <c r="I81" i="12"/>
  <c r="F81" i="12"/>
  <c r="E81" i="12"/>
  <c r="H76" i="12"/>
  <c r="G76" i="12"/>
  <c r="I76" i="12" s="1"/>
  <c r="F76" i="12"/>
  <c r="E76" i="12"/>
  <c r="I75" i="12"/>
  <c r="I74" i="12"/>
  <c r="I73" i="12"/>
  <c r="I72" i="12"/>
  <c r="H71" i="12"/>
  <c r="G71" i="12"/>
  <c r="I71" i="12" s="1"/>
  <c r="F71" i="12"/>
  <c r="E71" i="12"/>
  <c r="I70" i="12"/>
  <c r="I69" i="12"/>
  <c r="I68" i="12"/>
  <c r="I67" i="12"/>
  <c r="I66" i="12"/>
  <c r="I65" i="12"/>
  <c r="I64" i="12"/>
  <c r="F64" i="12"/>
  <c r="E64" i="12"/>
  <c r="A59" i="12"/>
  <c r="A58" i="12"/>
  <c r="I57" i="12"/>
  <c r="A55" i="12"/>
  <c r="I52" i="12"/>
  <c r="I47" i="12"/>
  <c r="I42" i="12"/>
  <c r="I40" i="12"/>
  <c r="I39" i="12"/>
  <c r="H37" i="12"/>
  <c r="G37" i="12"/>
  <c r="F37" i="12"/>
  <c r="E37" i="12"/>
  <c r="I36" i="12"/>
  <c r="I35" i="12"/>
  <c r="I34" i="12"/>
  <c r="I33" i="12"/>
  <c r="I28" i="12"/>
  <c r="F28" i="12"/>
  <c r="E28" i="12"/>
  <c r="I25" i="12"/>
  <c r="I24" i="12"/>
  <c r="I23" i="12"/>
  <c r="I22" i="12"/>
  <c r="H21" i="12"/>
  <c r="G21" i="12"/>
  <c r="F21" i="12"/>
  <c r="E21" i="12"/>
  <c r="I20" i="12"/>
  <c r="I19" i="12"/>
  <c r="H17" i="12"/>
  <c r="G17" i="12"/>
  <c r="F17" i="12"/>
  <c r="E17" i="12"/>
  <c r="I16" i="12"/>
  <c r="I105" i="12" s="1"/>
  <c r="I15" i="12"/>
  <c r="I104" i="12" s="1"/>
  <c r="H14" i="12"/>
  <c r="G14" i="12"/>
  <c r="F14" i="12"/>
  <c r="E14" i="12"/>
  <c r="I13" i="12"/>
  <c r="I12" i="12"/>
  <c r="I11" i="12"/>
  <c r="I102" i="12" s="1"/>
  <c r="I10" i="12"/>
  <c r="I21" i="13" l="1"/>
  <c r="I71" i="13"/>
  <c r="I76" i="13"/>
  <c r="I88" i="13" s="1"/>
  <c r="I107" i="13" s="1"/>
  <c r="E88" i="13"/>
  <c r="E107" i="13" s="1"/>
  <c r="F88" i="13"/>
  <c r="F107" i="13" s="1"/>
  <c r="H103" i="13"/>
  <c r="E106" i="13"/>
  <c r="F106" i="13"/>
  <c r="G106" i="13"/>
  <c r="E103" i="13"/>
  <c r="F103" i="13"/>
  <c r="I104" i="13"/>
  <c r="I106" i="13" s="1"/>
  <c r="E109" i="13" s="1"/>
  <c r="G103" i="13"/>
  <c r="I37" i="13"/>
  <c r="H106" i="13"/>
  <c r="I101" i="13"/>
  <c r="I103" i="13" s="1"/>
  <c r="I90" i="13"/>
  <c r="E91" i="13" s="1"/>
  <c r="H88" i="13"/>
  <c r="H107" i="13" s="1"/>
  <c r="E89" i="13"/>
  <c r="E108" i="13" s="1"/>
  <c r="F89" i="13"/>
  <c r="F108" i="13" s="1"/>
  <c r="G88" i="13"/>
  <c r="G107" i="13" s="1"/>
  <c r="G106" i="12"/>
  <c r="E103" i="12"/>
  <c r="I17" i="12"/>
  <c r="G103" i="12"/>
  <c r="H103" i="12"/>
  <c r="E88" i="12"/>
  <c r="E107" i="12" s="1"/>
  <c r="F88" i="12"/>
  <c r="F107" i="12" s="1"/>
  <c r="I101" i="12"/>
  <c r="H106" i="12"/>
  <c r="I103" i="12"/>
  <c r="I90" i="12"/>
  <c r="E91" i="12" s="1"/>
  <c r="H88" i="12"/>
  <c r="H107" i="12" s="1"/>
  <c r="E89" i="12"/>
  <c r="E108" i="12" s="1"/>
  <c r="F89" i="12"/>
  <c r="F108" i="12" s="1"/>
  <c r="I14" i="12"/>
  <c r="I89" i="12" s="1"/>
  <c r="I108" i="12" s="1"/>
  <c r="I21" i="12"/>
  <c r="I106" i="12"/>
  <c r="E109" i="12" s="1"/>
  <c r="I37" i="12"/>
  <c r="G88" i="12"/>
  <c r="G107" i="12" s="1"/>
  <c r="H132" i="11"/>
  <c r="H131" i="11"/>
  <c r="I124" i="11"/>
  <c r="I126" i="11" s="1"/>
  <c r="F124" i="11"/>
  <c r="F126" i="11" s="1"/>
  <c r="E124" i="11"/>
  <c r="E126" i="11" s="1"/>
  <c r="A120" i="11"/>
  <c r="A119" i="11"/>
  <c r="I118" i="11"/>
  <c r="A116" i="11"/>
  <c r="H105" i="11"/>
  <c r="G105" i="11"/>
  <c r="F105" i="11"/>
  <c r="E105" i="11"/>
  <c r="H104" i="11"/>
  <c r="H106" i="11" s="1"/>
  <c r="G104" i="11"/>
  <c r="G106" i="11" s="1"/>
  <c r="F104" i="11"/>
  <c r="E104" i="11"/>
  <c r="H102" i="11"/>
  <c r="G102" i="11"/>
  <c r="F102" i="11"/>
  <c r="E102" i="11"/>
  <c r="H101" i="11"/>
  <c r="G101" i="11"/>
  <c r="F101" i="11"/>
  <c r="E101" i="11"/>
  <c r="I97" i="11"/>
  <c r="I96" i="11"/>
  <c r="I95" i="11"/>
  <c r="I86" i="11"/>
  <c r="F86" i="11"/>
  <c r="E86" i="11"/>
  <c r="I81" i="11"/>
  <c r="F81" i="11"/>
  <c r="E81" i="11"/>
  <c r="H76" i="11"/>
  <c r="G76" i="11"/>
  <c r="F76" i="11"/>
  <c r="E76" i="11"/>
  <c r="I75" i="11"/>
  <c r="I74" i="11"/>
  <c r="I73" i="11"/>
  <c r="I72" i="11"/>
  <c r="H71" i="11"/>
  <c r="G71" i="11"/>
  <c r="I71" i="11" s="1"/>
  <c r="F71" i="11"/>
  <c r="E71" i="11"/>
  <c r="I70" i="11"/>
  <c r="I69" i="11"/>
  <c r="I68" i="11"/>
  <c r="I67" i="11"/>
  <c r="I66" i="11"/>
  <c r="I65" i="11"/>
  <c r="I64" i="11"/>
  <c r="F64" i="11"/>
  <c r="E64" i="11"/>
  <c r="A59" i="11"/>
  <c r="A58" i="11"/>
  <c r="I57" i="11"/>
  <c r="A55" i="11"/>
  <c r="I52" i="11"/>
  <c r="I47" i="11"/>
  <c r="I42" i="11"/>
  <c r="I40" i="11"/>
  <c r="I39" i="11"/>
  <c r="H37" i="11"/>
  <c r="G37" i="11"/>
  <c r="F37" i="11"/>
  <c r="E37" i="11"/>
  <c r="I36" i="11"/>
  <c r="I35" i="11"/>
  <c r="I34" i="11"/>
  <c r="I33" i="11"/>
  <c r="I28" i="11"/>
  <c r="F28" i="11"/>
  <c r="E28" i="11"/>
  <c r="I25" i="11"/>
  <c r="I24" i="11"/>
  <c r="I23" i="11"/>
  <c r="I22" i="11"/>
  <c r="H21" i="11"/>
  <c r="G21" i="11"/>
  <c r="F21" i="11"/>
  <c r="E21" i="11"/>
  <c r="I20" i="11"/>
  <c r="I19" i="11"/>
  <c r="H17" i="11"/>
  <c r="G17" i="11"/>
  <c r="F17" i="11"/>
  <c r="E17" i="11"/>
  <c r="I16" i="11"/>
  <c r="I105" i="11" s="1"/>
  <c r="I15" i="11"/>
  <c r="H14" i="11"/>
  <c r="G14" i="11"/>
  <c r="F14" i="11"/>
  <c r="E14" i="11"/>
  <c r="I13" i="11"/>
  <c r="I12" i="11"/>
  <c r="I11" i="11"/>
  <c r="I102" i="11" s="1"/>
  <c r="I10" i="11"/>
  <c r="I89" i="13" l="1"/>
  <c r="I108" i="13" s="1"/>
  <c r="I101" i="11"/>
  <c r="I103" i="11" s="1"/>
  <c r="G103" i="11"/>
  <c r="I88" i="12"/>
  <c r="I107" i="12" s="1"/>
  <c r="E103" i="11"/>
  <c r="I104" i="11"/>
  <c r="I106" i="11" s="1"/>
  <c r="E109" i="11" s="1"/>
  <c r="F89" i="11"/>
  <c r="F108" i="11" s="1"/>
  <c r="F103" i="11"/>
  <c r="F88" i="11"/>
  <c r="F107" i="11" s="1"/>
  <c r="I76" i="11"/>
  <c r="G88" i="11"/>
  <c r="G107" i="11" s="1"/>
  <c r="H103" i="11"/>
  <c r="H88" i="11"/>
  <c r="H107" i="11" s="1"/>
  <c r="I14" i="11"/>
  <c r="I21" i="11"/>
  <c r="E89" i="11"/>
  <c r="E108" i="11" s="1"/>
  <c r="I37" i="11"/>
  <c r="E88" i="11"/>
  <c r="E107" i="11" s="1"/>
  <c r="E106" i="11"/>
  <c r="I17" i="11"/>
  <c r="F106" i="11"/>
  <c r="I90" i="11"/>
  <c r="E91" i="11" s="1"/>
  <c r="H132" i="10"/>
  <c r="H131" i="10"/>
  <c r="I124" i="10"/>
  <c r="I126" i="10" s="1"/>
  <c r="F124" i="10"/>
  <c r="F126" i="10" s="1"/>
  <c r="E124" i="10"/>
  <c r="E126" i="10" s="1"/>
  <c r="A120" i="10"/>
  <c r="A119" i="10"/>
  <c r="I118" i="10"/>
  <c r="A116" i="10"/>
  <c r="H105" i="10"/>
  <c r="G105" i="10"/>
  <c r="F105" i="10"/>
  <c r="E105" i="10"/>
  <c r="H104" i="10"/>
  <c r="H106" i="10" s="1"/>
  <c r="G104" i="10"/>
  <c r="F104" i="10"/>
  <c r="E104" i="10"/>
  <c r="H102" i="10"/>
  <c r="G102" i="10"/>
  <c r="F102" i="10"/>
  <c r="E102" i="10"/>
  <c r="H101" i="10"/>
  <c r="G101" i="10"/>
  <c r="F101" i="10"/>
  <c r="E101" i="10"/>
  <c r="I97" i="10"/>
  <c r="I96" i="10"/>
  <c r="I95" i="10"/>
  <c r="I86" i="10"/>
  <c r="F86" i="10"/>
  <c r="E86" i="10"/>
  <c r="I81" i="10"/>
  <c r="F81" i="10"/>
  <c r="E81" i="10"/>
  <c r="H76" i="10"/>
  <c r="G76" i="10"/>
  <c r="F76" i="10"/>
  <c r="E76" i="10"/>
  <c r="I75" i="10"/>
  <c r="I74" i="10"/>
  <c r="I73" i="10"/>
  <c r="I72" i="10"/>
  <c r="H71" i="10"/>
  <c r="G71" i="10"/>
  <c r="I71" i="10" s="1"/>
  <c r="F71" i="10"/>
  <c r="E71" i="10"/>
  <c r="I70" i="10"/>
  <c r="I69" i="10"/>
  <c r="I68" i="10"/>
  <c r="I67" i="10"/>
  <c r="I66" i="10"/>
  <c r="I65" i="10"/>
  <c r="I64" i="10"/>
  <c r="F64" i="10"/>
  <c r="E64" i="10"/>
  <c r="A59" i="10"/>
  <c r="A58" i="10"/>
  <c r="I57" i="10"/>
  <c r="A55" i="10"/>
  <c r="I52" i="10"/>
  <c r="I47" i="10"/>
  <c r="I42" i="10"/>
  <c r="I40" i="10"/>
  <c r="I39" i="10"/>
  <c r="H37" i="10"/>
  <c r="G37" i="10"/>
  <c r="I37" i="10" s="1"/>
  <c r="F37" i="10"/>
  <c r="E37" i="10"/>
  <c r="I36" i="10"/>
  <c r="I35" i="10"/>
  <c r="I34" i="10"/>
  <c r="I33" i="10"/>
  <c r="I28" i="10"/>
  <c r="F28" i="10"/>
  <c r="E28" i="10"/>
  <c r="I25" i="10"/>
  <c r="I24" i="10"/>
  <c r="I23" i="10"/>
  <c r="I22" i="10"/>
  <c r="H21" i="10"/>
  <c r="G21" i="10"/>
  <c r="F21" i="10"/>
  <c r="E21" i="10"/>
  <c r="I20" i="10"/>
  <c r="I19" i="10"/>
  <c r="H17" i="10"/>
  <c r="G17" i="10"/>
  <c r="F17" i="10"/>
  <c r="E17" i="10"/>
  <c r="I16" i="10"/>
  <c r="I105" i="10" s="1"/>
  <c r="I15" i="10"/>
  <c r="H14" i="10"/>
  <c r="G14" i="10"/>
  <c r="F14" i="10"/>
  <c r="E14" i="10"/>
  <c r="I13" i="10"/>
  <c r="I12" i="10"/>
  <c r="I11" i="10"/>
  <c r="I10" i="10"/>
  <c r="I101" i="10" s="1"/>
  <c r="H132" i="9"/>
  <c r="H131" i="9"/>
  <c r="I124" i="9"/>
  <c r="I126" i="9" s="1"/>
  <c r="F124" i="9"/>
  <c r="F126" i="9" s="1"/>
  <c r="E124" i="9"/>
  <c r="E126" i="9" s="1"/>
  <c r="A120" i="9"/>
  <c r="A119" i="9"/>
  <c r="I118" i="9"/>
  <c r="A116" i="9"/>
  <c r="H105" i="9"/>
  <c r="G105" i="9"/>
  <c r="F105" i="9"/>
  <c r="E105" i="9"/>
  <c r="H104" i="9"/>
  <c r="G104" i="9"/>
  <c r="G106" i="9" s="1"/>
  <c r="F104" i="9"/>
  <c r="E104" i="9"/>
  <c r="H102" i="9"/>
  <c r="G102" i="9"/>
  <c r="F102" i="9"/>
  <c r="E102" i="9"/>
  <c r="H101" i="9"/>
  <c r="G101" i="9"/>
  <c r="F101" i="9"/>
  <c r="F103" i="9" s="1"/>
  <c r="E101" i="9"/>
  <c r="I97" i="9"/>
  <c r="I96" i="9"/>
  <c r="I95" i="9"/>
  <c r="I86" i="9"/>
  <c r="F86" i="9"/>
  <c r="E86" i="9"/>
  <c r="I81" i="9"/>
  <c r="F81" i="9"/>
  <c r="E81" i="9"/>
  <c r="H76" i="9"/>
  <c r="G76" i="9"/>
  <c r="I76" i="9" s="1"/>
  <c r="F76" i="9"/>
  <c r="E76" i="9"/>
  <c r="I75" i="9"/>
  <c r="I74" i="9"/>
  <c r="I73" i="9"/>
  <c r="I72" i="9"/>
  <c r="H71" i="9"/>
  <c r="G71" i="9"/>
  <c r="I71" i="9" s="1"/>
  <c r="F71" i="9"/>
  <c r="E71" i="9"/>
  <c r="I70" i="9"/>
  <c r="I69" i="9"/>
  <c r="I68" i="9"/>
  <c r="I67" i="9"/>
  <c r="I66" i="9"/>
  <c r="I65" i="9"/>
  <c r="I64" i="9"/>
  <c r="F64" i="9"/>
  <c r="E64" i="9"/>
  <c r="A59" i="9"/>
  <c r="A58" i="9"/>
  <c r="I57" i="9"/>
  <c r="A55" i="9"/>
  <c r="I52" i="9"/>
  <c r="I47" i="9"/>
  <c r="I42" i="9"/>
  <c r="I40" i="9"/>
  <c r="I39" i="9"/>
  <c r="H37" i="9"/>
  <c r="G37" i="9"/>
  <c r="F37" i="9"/>
  <c r="E37" i="9"/>
  <c r="I36" i="9"/>
  <c r="I35" i="9"/>
  <c r="I34" i="9"/>
  <c r="I33" i="9"/>
  <c r="I28" i="9"/>
  <c r="F28" i="9"/>
  <c r="E28" i="9"/>
  <c r="I25" i="9"/>
  <c r="I24" i="9"/>
  <c r="I23" i="9"/>
  <c r="I22" i="9"/>
  <c r="H21" i="9"/>
  <c r="G21" i="9"/>
  <c r="F21" i="9"/>
  <c r="E21" i="9"/>
  <c r="I20" i="9"/>
  <c r="I19" i="9"/>
  <c r="H17" i="9"/>
  <c r="G17" i="9"/>
  <c r="F17" i="9"/>
  <c r="E17" i="9"/>
  <c r="I16" i="9"/>
  <c r="I105" i="9" s="1"/>
  <c r="I15" i="9"/>
  <c r="H14" i="9"/>
  <c r="G14" i="9"/>
  <c r="F14" i="9"/>
  <c r="E14" i="9"/>
  <c r="I13" i="9"/>
  <c r="I12" i="9"/>
  <c r="I11" i="9"/>
  <c r="I102" i="9" s="1"/>
  <c r="I10" i="9"/>
  <c r="E89" i="10" l="1"/>
  <c r="E108" i="10" s="1"/>
  <c r="I76" i="10"/>
  <c r="G103" i="10"/>
  <c r="F88" i="10"/>
  <c r="F107" i="10" s="1"/>
  <c r="H103" i="10"/>
  <c r="G106" i="10"/>
  <c r="E88" i="9"/>
  <c r="E107" i="9" s="1"/>
  <c r="G88" i="10"/>
  <c r="G107" i="10" s="1"/>
  <c r="E106" i="9"/>
  <c r="I101" i="9"/>
  <c r="I103" i="9" s="1"/>
  <c r="G88" i="9"/>
  <c r="G107" i="9" s="1"/>
  <c r="F106" i="9"/>
  <c r="I104" i="10"/>
  <c r="I106" i="10" s="1"/>
  <c r="E109" i="10" s="1"/>
  <c r="I88" i="11"/>
  <c r="I107" i="11" s="1"/>
  <c r="H88" i="10"/>
  <c r="H107" i="10" s="1"/>
  <c r="H106" i="9"/>
  <c r="E103" i="10"/>
  <c r="F103" i="10"/>
  <c r="I89" i="11"/>
  <c r="I108" i="11" s="1"/>
  <c r="G103" i="9"/>
  <c r="I14" i="10"/>
  <c r="E103" i="9"/>
  <c r="I14" i="9"/>
  <c r="I21" i="9"/>
  <c r="I90" i="10"/>
  <c r="E91" i="10" s="1"/>
  <c r="I17" i="10"/>
  <c r="I88" i="10" s="1"/>
  <c r="I107" i="10" s="1"/>
  <c r="F89" i="10"/>
  <c r="F108" i="10" s="1"/>
  <c r="F106" i="10"/>
  <c r="I21" i="10"/>
  <c r="E106" i="10"/>
  <c r="I37" i="9"/>
  <c r="E88" i="10"/>
  <c r="E107" i="10" s="1"/>
  <c r="I102" i="10"/>
  <c r="I103" i="10" s="1"/>
  <c r="E89" i="9"/>
  <c r="E108" i="9" s="1"/>
  <c r="H88" i="9"/>
  <c r="H107" i="9" s="1"/>
  <c r="F89" i="9"/>
  <c r="F108" i="9" s="1"/>
  <c r="H103" i="9"/>
  <c r="I104" i="9"/>
  <c r="I106" i="9" s="1"/>
  <c r="E109" i="9" s="1"/>
  <c r="I90" i="9"/>
  <c r="E91" i="9" s="1"/>
  <c r="F88" i="9"/>
  <c r="F107" i="9" s="1"/>
  <c r="I17" i="9"/>
  <c r="H132" i="8"/>
  <c r="H131" i="8"/>
  <c r="I124" i="8"/>
  <c r="I126" i="8" s="1"/>
  <c r="F124" i="8"/>
  <c r="F126" i="8" s="1"/>
  <c r="E124" i="8"/>
  <c r="E126" i="8" s="1"/>
  <c r="A120" i="8"/>
  <c r="A119" i="8"/>
  <c r="I118" i="8"/>
  <c r="A116" i="8"/>
  <c r="H105" i="8"/>
  <c r="G105" i="8"/>
  <c r="F105" i="8"/>
  <c r="E105" i="8"/>
  <c r="H104" i="8"/>
  <c r="G104" i="8"/>
  <c r="G106" i="8" s="1"/>
  <c r="F104" i="8"/>
  <c r="F106" i="8" s="1"/>
  <c r="E104" i="8"/>
  <c r="E106" i="8" s="1"/>
  <c r="H102" i="8"/>
  <c r="G102" i="8"/>
  <c r="F102" i="8"/>
  <c r="F103" i="8" s="1"/>
  <c r="E102" i="8"/>
  <c r="H101" i="8"/>
  <c r="G101" i="8"/>
  <c r="F101" i="8"/>
  <c r="E101" i="8"/>
  <c r="E103" i="8" s="1"/>
  <c r="I97" i="8"/>
  <c r="I96" i="8"/>
  <c r="I95" i="8"/>
  <c r="I101" i="8" s="1"/>
  <c r="I86" i="8"/>
  <c r="F86" i="8"/>
  <c r="E86" i="8"/>
  <c r="I81" i="8"/>
  <c r="F81" i="8"/>
  <c r="E81" i="8"/>
  <c r="H76" i="8"/>
  <c r="G76" i="8"/>
  <c r="F76" i="8"/>
  <c r="E76" i="8"/>
  <c r="I75" i="8"/>
  <c r="I74" i="8"/>
  <c r="I73" i="8"/>
  <c r="I72" i="8"/>
  <c r="H71" i="8"/>
  <c r="G71" i="8"/>
  <c r="F71" i="8"/>
  <c r="E71" i="8"/>
  <c r="I70" i="8"/>
  <c r="I69" i="8"/>
  <c r="I68" i="8"/>
  <c r="I67" i="8"/>
  <c r="I66" i="8"/>
  <c r="I65" i="8"/>
  <c r="I64" i="8"/>
  <c r="F64" i="8"/>
  <c r="E64" i="8"/>
  <c r="A59" i="8"/>
  <c r="A58" i="8"/>
  <c r="I57" i="8"/>
  <c r="A55" i="8"/>
  <c r="I52" i="8"/>
  <c r="I47" i="8"/>
  <c r="I42" i="8"/>
  <c r="I40" i="8"/>
  <c r="I39" i="8"/>
  <c r="H37" i="8"/>
  <c r="G37" i="8"/>
  <c r="F37" i="8"/>
  <c r="E37" i="8"/>
  <c r="I36" i="8"/>
  <c r="I35" i="8"/>
  <c r="I34" i="8"/>
  <c r="I33" i="8"/>
  <c r="I28" i="8"/>
  <c r="F28" i="8"/>
  <c r="E28" i="8"/>
  <c r="I25" i="8"/>
  <c r="I24" i="8"/>
  <c r="I23" i="8"/>
  <c r="I22" i="8"/>
  <c r="H21" i="8"/>
  <c r="G21" i="8"/>
  <c r="F21" i="8"/>
  <c r="E21" i="8"/>
  <c r="I20" i="8"/>
  <c r="I19" i="8"/>
  <c r="H17" i="8"/>
  <c r="G17" i="8"/>
  <c r="F17" i="8"/>
  <c r="E17" i="8"/>
  <c r="I16" i="8"/>
  <c r="I105" i="8" s="1"/>
  <c r="I15" i="8"/>
  <c r="H14" i="8"/>
  <c r="G14" i="8"/>
  <c r="F14" i="8"/>
  <c r="E14" i="8"/>
  <c r="I13" i="8"/>
  <c r="I12" i="8"/>
  <c r="I11" i="8"/>
  <c r="I10" i="8"/>
  <c r="I90" i="8" l="1"/>
  <c r="E91" i="8" s="1"/>
  <c r="I88" i="9"/>
  <c r="I107" i="9" s="1"/>
  <c r="I89" i="10"/>
  <c r="I108" i="10" s="1"/>
  <c r="E88" i="8"/>
  <c r="E107" i="8" s="1"/>
  <c r="I89" i="9"/>
  <c r="I108" i="9" s="1"/>
  <c r="H103" i="8"/>
  <c r="I14" i="8"/>
  <c r="I71" i="8"/>
  <c r="E89" i="8"/>
  <c r="E108" i="8" s="1"/>
  <c r="F89" i="8"/>
  <c r="F108" i="8" s="1"/>
  <c r="I76" i="8"/>
  <c r="H88" i="8"/>
  <c r="H107" i="8" s="1"/>
  <c r="I21" i="8"/>
  <c r="I89" i="8" s="1"/>
  <c r="I108" i="8" s="1"/>
  <c r="I104" i="8"/>
  <c r="I106" i="8" s="1"/>
  <c r="E109" i="8" s="1"/>
  <c r="H106" i="8"/>
  <c r="I37" i="8"/>
  <c r="G103" i="8"/>
  <c r="I17" i="8"/>
  <c r="F88" i="8"/>
  <c r="F107" i="8" s="1"/>
  <c r="G88" i="8"/>
  <c r="G107" i="8" s="1"/>
  <c r="I102" i="8"/>
  <c r="I103" i="8" s="1"/>
  <c r="H132" i="7"/>
  <c r="H131" i="7"/>
  <c r="I124" i="7"/>
  <c r="I126" i="7" s="1"/>
  <c r="F124" i="7"/>
  <c r="F126" i="7" s="1"/>
  <c r="E124" i="7"/>
  <c r="E126" i="7" s="1"/>
  <c r="A120" i="7"/>
  <c r="A119" i="7"/>
  <c r="I118" i="7"/>
  <c r="A116" i="7"/>
  <c r="H105" i="7"/>
  <c r="G105" i="7"/>
  <c r="F105" i="7"/>
  <c r="E105" i="7"/>
  <c r="H104" i="7"/>
  <c r="G104" i="7"/>
  <c r="F104" i="7"/>
  <c r="E104" i="7"/>
  <c r="H102" i="7"/>
  <c r="G102" i="7"/>
  <c r="F102" i="7"/>
  <c r="E102" i="7"/>
  <c r="H101" i="7"/>
  <c r="G101" i="7"/>
  <c r="G103" i="7" s="1"/>
  <c r="F101" i="7"/>
  <c r="F103" i="7" s="1"/>
  <c r="E101" i="7"/>
  <c r="I97" i="7"/>
  <c r="I96" i="7"/>
  <c r="I95" i="7"/>
  <c r="I86" i="7"/>
  <c r="F86" i="7"/>
  <c r="E86" i="7"/>
  <c r="I81" i="7"/>
  <c r="F81" i="7"/>
  <c r="E81" i="7"/>
  <c r="H76" i="7"/>
  <c r="G76" i="7"/>
  <c r="F76" i="7"/>
  <c r="E76" i="7"/>
  <c r="I75" i="7"/>
  <c r="I74" i="7"/>
  <c r="I73" i="7"/>
  <c r="I72" i="7"/>
  <c r="H71" i="7"/>
  <c r="G71" i="7"/>
  <c r="F71" i="7"/>
  <c r="E71" i="7"/>
  <c r="I70" i="7"/>
  <c r="I69" i="7"/>
  <c r="I68" i="7"/>
  <c r="I67" i="7"/>
  <c r="I66" i="7"/>
  <c r="I65" i="7"/>
  <c r="I64" i="7"/>
  <c r="F64" i="7"/>
  <c r="E64" i="7"/>
  <c r="A59" i="7"/>
  <c r="A58" i="7"/>
  <c r="I57" i="7"/>
  <c r="A55" i="7"/>
  <c r="I52" i="7"/>
  <c r="I47" i="7"/>
  <c r="I42" i="7"/>
  <c r="I40" i="7"/>
  <c r="I39" i="7"/>
  <c r="H37" i="7"/>
  <c r="G37" i="7"/>
  <c r="F37" i="7"/>
  <c r="E37" i="7"/>
  <c r="I36" i="7"/>
  <c r="I35" i="7"/>
  <c r="I34" i="7"/>
  <c r="I33" i="7"/>
  <c r="I28" i="7"/>
  <c r="F28" i="7"/>
  <c r="E28" i="7"/>
  <c r="I25" i="7"/>
  <c r="I24" i="7"/>
  <c r="I23" i="7"/>
  <c r="I22" i="7"/>
  <c r="H21" i="7"/>
  <c r="G21" i="7"/>
  <c r="F21" i="7"/>
  <c r="E21" i="7"/>
  <c r="I20" i="7"/>
  <c r="I19" i="7"/>
  <c r="H17" i="7"/>
  <c r="G17" i="7"/>
  <c r="I17" i="7" s="1"/>
  <c r="F17" i="7"/>
  <c r="E17" i="7"/>
  <c r="I16" i="7"/>
  <c r="I105" i="7" s="1"/>
  <c r="I15" i="7"/>
  <c r="H14" i="7"/>
  <c r="G14" i="7"/>
  <c r="F14" i="7"/>
  <c r="E14" i="7"/>
  <c r="I13" i="7"/>
  <c r="I12" i="7"/>
  <c r="I11" i="7"/>
  <c r="I102" i="7" s="1"/>
  <c r="I10" i="7"/>
  <c r="I37" i="7" l="1"/>
  <c r="G106" i="7"/>
  <c r="H103" i="7"/>
  <c r="G88" i="7"/>
  <c r="G107" i="7" s="1"/>
  <c r="I21" i="7"/>
  <c r="I71" i="7"/>
  <c r="I104" i="7"/>
  <c r="I106" i="7" s="1"/>
  <c r="E109" i="7" s="1"/>
  <c r="I101" i="7"/>
  <c r="E88" i="7"/>
  <c r="E107" i="7" s="1"/>
  <c r="H88" i="7"/>
  <c r="H107" i="7" s="1"/>
  <c r="I14" i="7"/>
  <c r="I89" i="7" s="1"/>
  <c r="I108" i="7" s="1"/>
  <c r="I88" i="8"/>
  <c r="I107" i="8" s="1"/>
  <c r="E106" i="7"/>
  <c r="F106" i="7"/>
  <c r="E89" i="7"/>
  <c r="E108" i="7" s="1"/>
  <c r="F89" i="7"/>
  <c r="F108" i="7" s="1"/>
  <c r="I76" i="7"/>
  <c r="E103" i="7"/>
  <c r="H106" i="7"/>
  <c r="I103" i="7"/>
  <c r="F88" i="7"/>
  <c r="F107" i="7" s="1"/>
  <c r="I90" i="7"/>
  <c r="E91" i="7" s="1"/>
  <c r="H132" i="6"/>
  <c r="H131" i="6"/>
  <c r="I124" i="6"/>
  <c r="I126" i="6" s="1"/>
  <c r="F124" i="6"/>
  <c r="F126" i="6" s="1"/>
  <c r="E124" i="6"/>
  <c r="E126" i="6" s="1"/>
  <c r="A120" i="6"/>
  <c r="A119" i="6"/>
  <c r="I118" i="6"/>
  <c r="A116" i="6"/>
  <c r="H105" i="6"/>
  <c r="H106" i="6" s="1"/>
  <c r="G105" i="6"/>
  <c r="F105" i="6"/>
  <c r="E105" i="6"/>
  <c r="H104" i="6"/>
  <c r="G104" i="6"/>
  <c r="F104" i="6"/>
  <c r="E104" i="6"/>
  <c r="H102" i="6"/>
  <c r="G102" i="6"/>
  <c r="F102" i="6"/>
  <c r="E102" i="6"/>
  <c r="H101" i="6"/>
  <c r="G101" i="6"/>
  <c r="F101" i="6"/>
  <c r="F103" i="6" s="1"/>
  <c r="E101" i="6"/>
  <c r="I97" i="6"/>
  <c r="I96" i="6"/>
  <c r="I95" i="6"/>
  <c r="I86" i="6"/>
  <c r="F86" i="6"/>
  <c r="E86" i="6"/>
  <c r="I81" i="6"/>
  <c r="F81" i="6"/>
  <c r="E81" i="6"/>
  <c r="H76" i="6"/>
  <c r="G76" i="6"/>
  <c r="F76" i="6"/>
  <c r="E76" i="6"/>
  <c r="I75" i="6"/>
  <c r="I74" i="6"/>
  <c r="I73" i="6"/>
  <c r="I72" i="6"/>
  <c r="H71" i="6"/>
  <c r="G71" i="6"/>
  <c r="I71" i="6" s="1"/>
  <c r="F71" i="6"/>
  <c r="E71" i="6"/>
  <c r="I70" i="6"/>
  <c r="I69" i="6"/>
  <c r="I68" i="6"/>
  <c r="I67" i="6"/>
  <c r="I66" i="6"/>
  <c r="I65" i="6"/>
  <c r="I64" i="6"/>
  <c r="F64" i="6"/>
  <c r="E64" i="6"/>
  <c r="A59" i="6"/>
  <c r="A58" i="6"/>
  <c r="I57" i="6"/>
  <c r="A55" i="6"/>
  <c r="I52" i="6"/>
  <c r="I47" i="6"/>
  <c r="I42" i="6"/>
  <c r="I40" i="6"/>
  <c r="I39" i="6"/>
  <c r="H37" i="6"/>
  <c r="G37" i="6"/>
  <c r="F37" i="6"/>
  <c r="E37" i="6"/>
  <c r="I36" i="6"/>
  <c r="I35" i="6"/>
  <c r="I34" i="6"/>
  <c r="I33" i="6"/>
  <c r="I28" i="6"/>
  <c r="F28" i="6"/>
  <c r="E28" i="6"/>
  <c r="I25" i="6"/>
  <c r="I24" i="6"/>
  <c r="I23" i="6"/>
  <c r="I22" i="6"/>
  <c r="H21" i="6"/>
  <c r="G21" i="6"/>
  <c r="F21" i="6"/>
  <c r="E21" i="6"/>
  <c r="I20" i="6"/>
  <c r="I19" i="6"/>
  <c r="H17" i="6"/>
  <c r="G17" i="6"/>
  <c r="I17" i="6" s="1"/>
  <c r="F17" i="6"/>
  <c r="E17" i="6"/>
  <c r="I16" i="6"/>
  <c r="I105" i="6" s="1"/>
  <c r="I15" i="6"/>
  <c r="H14" i="6"/>
  <c r="G14" i="6"/>
  <c r="F14" i="6"/>
  <c r="E14" i="6"/>
  <c r="E88" i="6" s="1"/>
  <c r="E107" i="6" s="1"/>
  <c r="I13" i="6"/>
  <c r="I12" i="6"/>
  <c r="I11" i="6"/>
  <c r="I10" i="6"/>
  <c r="I101" i="6" s="1"/>
  <c r="I104" i="6" l="1"/>
  <c r="I106" i="6" s="1"/>
  <c r="E109" i="6" s="1"/>
  <c r="I37" i="6"/>
  <c r="I88" i="7"/>
  <c r="I107" i="7" s="1"/>
  <c r="E106" i="6"/>
  <c r="H88" i="6"/>
  <c r="H107" i="6" s="1"/>
  <c r="I90" i="6"/>
  <c r="E91" i="6" s="1"/>
  <c r="F106" i="6"/>
  <c r="G106" i="6"/>
  <c r="E89" i="6"/>
  <c r="E108" i="6" s="1"/>
  <c r="I76" i="6"/>
  <c r="E103" i="6"/>
  <c r="F89" i="6"/>
  <c r="F108" i="6" s="1"/>
  <c r="I14" i="6"/>
  <c r="I21" i="6"/>
  <c r="H103" i="6"/>
  <c r="G103" i="6"/>
  <c r="F88" i="6"/>
  <c r="F107" i="6" s="1"/>
  <c r="G88" i="6"/>
  <c r="G107" i="6" s="1"/>
  <c r="I102" i="6"/>
  <c r="I103" i="6" s="1"/>
  <c r="H132" i="5"/>
  <c r="H131" i="5"/>
  <c r="I124" i="5"/>
  <c r="I126" i="5" s="1"/>
  <c r="F124" i="5"/>
  <c r="F126" i="5" s="1"/>
  <c r="E124" i="5"/>
  <c r="E126" i="5" s="1"/>
  <c r="A120" i="5"/>
  <c r="A119" i="5"/>
  <c r="I118" i="5"/>
  <c r="A116" i="5"/>
  <c r="H105" i="5"/>
  <c r="G105" i="5"/>
  <c r="F105" i="5"/>
  <c r="E105" i="5"/>
  <c r="H104" i="5"/>
  <c r="G104" i="5"/>
  <c r="F104" i="5"/>
  <c r="E104" i="5"/>
  <c r="E106" i="5" s="1"/>
  <c r="H102" i="5"/>
  <c r="G102" i="5"/>
  <c r="F102" i="5"/>
  <c r="E102" i="5"/>
  <c r="H101" i="5"/>
  <c r="G101" i="5"/>
  <c r="F101" i="5"/>
  <c r="E101" i="5"/>
  <c r="I97" i="5"/>
  <c r="I96" i="5"/>
  <c r="I95" i="5"/>
  <c r="I86" i="5"/>
  <c r="F86" i="5"/>
  <c r="E86" i="5"/>
  <c r="I81" i="5"/>
  <c r="F81" i="5"/>
  <c r="E81" i="5"/>
  <c r="H76" i="5"/>
  <c r="G76" i="5"/>
  <c r="F76" i="5"/>
  <c r="E76" i="5"/>
  <c r="I75" i="5"/>
  <c r="I74" i="5"/>
  <c r="I73" i="5"/>
  <c r="I72" i="5"/>
  <c r="H71" i="5"/>
  <c r="G71" i="5"/>
  <c r="F71" i="5"/>
  <c r="E71" i="5"/>
  <c r="I70" i="5"/>
  <c r="I69" i="5"/>
  <c r="I68" i="5"/>
  <c r="I67" i="5"/>
  <c r="I66" i="5"/>
  <c r="I65" i="5"/>
  <c r="I64" i="5"/>
  <c r="F64" i="5"/>
  <c r="E64" i="5"/>
  <c r="A59" i="5"/>
  <c r="A58" i="5"/>
  <c r="I57" i="5"/>
  <c r="A55" i="5"/>
  <c r="I52" i="5"/>
  <c r="I47" i="5"/>
  <c r="I42" i="5"/>
  <c r="I40" i="5"/>
  <c r="I39" i="5"/>
  <c r="H37" i="5"/>
  <c r="G37" i="5"/>
  <c r="I37" i="5" s="1"/>
  <c r="F37" i="5"/>
  <c r="E37" i="5"/>
  <c r="I36" i="5"/>
  <c r="I35" i="5"/>
  <c r="I34" i="5"/>
  <c r="I33" i="5"/>
  <c r="I28" i="5"/>
  <c r="F28" i="5"/>
  <c r="E28" i="5"/>
  <c r="I25" i="5"/>
  <c r="I24" i="5"/>
  <c r="I23" i="5"/>
  <c r="I22" i="5"/>
  <c r="H21" i="5"/>
  <c r="G21" i="5"/>
  <c r="I21" i="5" s="1"/>
  <c r="F21" i="5"/>
  <c r="E21" i="5"/>
  <c r="I20" i="5"/>
  <c r="I19" i="5"/>
  <c r="H17" i="5"/>
  <c r="G17" i="5"/>
  <c r="F17" i="5"/>
  <c r="E17" i="5"/>
  <c r="I16" i="5"/>
  <c r="I105" i="5" s="1"/>
  <c r="I15" i="5"/>
  <c r="H14" i="5"/>
  <c r="G14" i="5"/>
  <c r="F14" i="5"/>
  <c r="E14" i="5"/>
  <c r="I13" i="5"/>
  <c r="I12" i="5"/>
  <c r="I11" i="5"/>
  <c r="I10" i="5"/>
  <c r="G103" i="5" l="1"/>
  <c r="I89" i="6"/>
  <c r="I108" i="6" s="1"/>
  <c r="F106" i="5"/>
  <c r="H103" i="5"/>
  <c r="G88" i="5"/>
  <c r="G107" i="5" s="1"/>
  <c r="I88" i="6"/>
  <c r="I107" i="6" s="1"/>
  <c r="G106" i="5"/>
  <c r="I90" i="5"/>
  <c r="E91" i="5" s="1"/>
  <c r="I17" i="5"/>
  <c r="H106" i="5"/>
  <c r="E103" i="5"/>
  <c r="F103" i="5"/>
  <c r="E88" i="5"/>
  <c r="E107" i="5" s="1"/>
  <c r="I104" i="5"/>
  <c r="I106" i="5" s="1"/>
  <c r="E109" i="5" s="1"/>
  <c r="I76" i="5"/>
  <c r="I101" i="5"/>
  <c r="E89" i="5"/>
  <c r="E108" i="5" s="1"/>
  <c r="F89" i="5"/>
  <c r="F108" i="5" s="1"/>
  <c r="H88" i="5"/>
  <c r="H107" i="5" s="1"/>
  <c r="I71" i="5"/>
  <c r="I102" i="5"/>
  <c r="F88" i="5"/>
  <c r="F107" i="5" s="1"/>
  <c r="I14" i="5"/>
  <c r="I103" i="5" l="1"/>
  <c r="I88" i="5"/>
  <c r="I107" i="5" s="1"/>
  <c r="I89" i="5"/>
  <c r="I108" i="5" s="1"/>
  <c r="H132" i="4" l="1"/>
  <c r="H131" i="4"/>
  <c r="I124" i="4"/>
  <c r="I126" i="4" s="1"/>
  <c r="F124" i="4"/>
  <c r="F126" i="4" s="1"/>
  <c r="E124" i="4"/>
  <c r="E126" i="4" s="1"/>
  <c r="A120" i="4"/>
  <c r="A119" i="4"/>
  <c r="I118" i="4"/>
  <c r="A116" i="4"/>
  <c r="H105" i="4"/>
  <c r="G105" i="4"/>
  <c r="G106" i="4" s="1"/>
  <c r="F105" i="4"/>
  <c r="E105" i="4"/>
  <c r="H104" i="4"/>
  <c r="G104" i="4"/>
  <c r="F104" i="4"/>
  <c r="E104" i="4"/>
  <c r="H102" i="4"/>
  <c r="G102" i="4"/>
  <c r="F102" i="4"/>
  <c r="E102" i="4"/>
  <c r="H101" i="4"/>
  <c r="G101" i="4"/>
  <c r="F101" i="4"/>
  <c r="E101" i="4"/>
  <c r="I97" i="4"/>
  <c r="I96" i="4"/>
  <c r="I95" i="4"/>
  <c r="I86" i="4"/>
  <c r="F86" i="4"/>
  <c r="E86" i="4"/>
  <c r="I81" i="4"/>
  <c r="F81" i="4"/>
  <c r="E81" i="4"/>
  <c r="H76" i="4"/>
  <c r="G76" i="4"/>
  <c r="F76" i="4"/>
  <c r="E76" i="4"/>
  <c r="I75" i="4"/>
  <c r="I74" i="4"/>
  <c r="I73" i="4"/>
  <c r="I72" i="4"/>
  <c r="H71" i="4"/>
  <c r="G71" i="4"/>
  <c r="F71" i="4"/>
  <c r="E71" i="4"/>
  <c r="I70" i="4"/>
  <c r="I69" i="4"/>
  <c r="I68" i="4"/>
  <c r="I67" i="4"/>
  <c r="I66" i="4"/>
  <c r="I65" i="4"/>
  <c r="I64" i="4"/>
  <c r="F64" i="4"/>
  <c r="E64" i="4"/>
  <c r="A59" i="4"/>
  <c r="A58" i="4"/>
  <c r="I57" i="4"/>
  <c r="A55" i="4"/>
  <c r="I52" i="4"/>
  <c r="I47" i="4"/>
  <c r="I42" i="4"/>
  <c r="I40" i="4"/>
  <c r="I39" i="4"/>
  <c r="H37" i="4"/>
  <c r="G37" i="4"/>
  <c r="I37" i="4" s="1"/>
  <c r="F37" i="4"/>
  <c r="E37" i="4"/>
  <c r="I36" i="4"/>
  <c r="I35" i="4"/>
  <c r="I34" i="4"/>
  <c r="I33" i="4"/>
  <c r="I28" i="4"/>
  <c r="F28" i="4"/>
  <c r="E28" i="4"/>
  <c r="I25" i="4"/>
  <c r="I24" i="4"/>
  <c r="I23" i="4"/>
  <c r="I22" i="4"/>
  <c r="H21" i="4"/>
  <c r="G21" i="4"/>
  <c r="I21" i="4" s="1"/>
  <c r="F21" i="4"/>
  <c r="E21" i="4"/>
  <c r="I20" i="4"/>
  <c r="I19" i="4"/>
  <c r="H17" i="4"/>
  <c r="G17" i="4"/>
  <c r="I17" i="4" s="1"/>
  <c r="F17" i="4"/>
  <c r="E17" i="4"/>
  <c r="I16" i="4"/>
  <c r="I105" i="4" s="1"/>
  <c r="I15" i="4"/>
  <c r="I104" i="4" s="1"/>
  <c r="I106" i="4" s="1"/>
  <c r="E109" i="4" s="1"/>
  <c r="H14" i="4"/>
  <c r="G14" i="4"/>
  <c r="I14" i="4" s="1"/>
  <c r="F14" i="4"/>
  <c r="E14" i="4"/>
  <c r="I13" i="4"/>
  <c r="I12" i="4"/>
  <c r="I11" i="4"/>
  <c r="I10" i="4"/>
  <c r="F106" i="4" l="1"/>
  <c r="I101" i="4"/>
  <c r="F103" i="4"/>
  <c r="E88" i="4"/>
  <c r="E107" i="4" s="1"/>
  <c r="I71" i="4"/>
  <c r="I76" i="4"/>
  <c r="I89" i="4" s="1"/>
  <c r="I108" i="4" s="1"/>
  <c r="H106" i="4"/>
  <c r="I90" i="4"/>
  <c r="E91" i="4" s="1"/>
  <c r="E106" i="4"/>
  <c r="E89" i="4"/>
  <c r="E108" i="4" s="1"/>
  <c r="E103" i="4"/>
  <c r="F89" i="4"/>
  <c r="F108" i="4" s="1"/>
  <c r="G103" i="4"/>
  <c r="H88" i="4"/>
  <c r="H107" i="4" s="1"/>
  <c r="H103" i="4"/>
  <c r="F88" i="4"/>
  <c r="F107" i="4" s="1"/>
  <c r="G88" i="4"/>
  <c r="G107" i="4" s="1"/>
  <c r="I102" i="4"/>
  <c r="I103" i="4" s="1"/>
  <c r="I88" i="4" l="1"/>
  <c r="I107" i="4" s="1"/>
  <c r="H132" i="2"/>
  <c r="H131" i="2"/>
  <c r="I124" i="2"/>
  <c r="I126" i="2" s="1"/>
  <c r="F124" i="2"/>
  <c r="F126" i="2" s="1"/>
  <c r="E124" i="2"/>
  <c r="E126" i="2" s="1"/>
  <c r="A120" i="2"/>
  <c r="A119" i="2"/>
  <c r="I118" i="2"/>
  <c r="A116" i="2"/>
  <c r="E106" i="2"/>
  <c r="H105" i="2"/>
  <c r="G105" i="2"/>
  <c r="F105" i="2"/>
  <c r="E105" i="2"/>
  <c r="H104" i="2"/>
  <c r="G104" i="2"/>
  <c r="F104" i="2"/>
  <c r="E104" i="2"/>
  <c r="H102" i="2"/>
  <c r="G102" i="2"/>
  <c r="F102" i="2"/>
  <c r="E102" i="2"/>
  <c r="E103" i="2" s="1"/>
  <c r="H101" i="2"/>
  <c r="G101" i="2"/>
  <c r="F101" i="2"/>
  <c r="E101" i="2"/>
  <c r="I97" i="2"/>
  <c r="I96" i="2"/>
  <c r="I95" i="2"/>
  <c r="I86" i="2"/>
  <c r="F86" i="2"/>
  <c r="E86" i="2"/>
  <c r="I81" i="2"/>
  <c r="F81" i="2"/>
  <c r="E81" i="2"/>
  <c r="H76" i="2"/>
  <c r="G76" i="2"/>
  <c r="F76" i="2"/>
  <c r="E76" i="2"/>
  <c r="I75" i="2"/>
  <c r="I74" i="2"/>
  <c r="I73" i="2"/>
  <c r="I72" i="2"/>
  <c r="H71" i="2"/>
  <c r="G71" i="2"/>
  <c r="I71" i="2" s="1"/>
  <c r="F71" i="2"/>
  <c r="E71" i="2"/>
  <c r="I70" i="2"/>
  <c r="I69" i="2"/>
  <c r="I68" i="2"/>
  <c r="I67" i="2"/>
  <c r="I66" i="2"/>
  <c r="I65" i="2"/>
  <c r="I64" i="2"/>
  <c r="F64" i="2"/>
  <c r="E64" i="2"/>
  <c r="A59" i="2"/>
  <c r="A58" i="2"/>
  <c r="I57" i="2"/>
  <c r="A55" i="2"/>
  <c r="I52" i="2"/>
  <c r="I47" i="2"/>
  <c r="I42" i="2"/>
  <c r="I40" i="2"/>
  <c r="I39" i="2"/>
  <c r="H37" i="2"/>
  <c r="G37" i="2"/>
  <c r="I37" i="2" s="1"/>
  <c r="F37" i="2"/>
  <c r="E37" i="2"/>
  <c r="I36" i="2"/>
  <c r="I35" i="2"/>
  <c r="I34" i="2"/>
  <c r="I33" i="2"/>
  <c r="I28" i="2"/>
  <c r="F28" i="2"/>
  <c r="E28" i="2"/>
  <c r="I25" i="2"/>
  <c r="I24" i="2"/>
  <c r="I23" i="2"/>
  <c r="I22" i="2"/>
  <c r="H21" i="2"/>
  <c r="G21" i="2"/>
  <c r="F21" i="2"/>
  <c r="E21" i="2"/>
  <c r="I20" i="2"/>
  <c r="I19" i="2"/>
  <c r="H17" i="2"/>
  <c r="G17" i="2"/>
  <c r="F17" i="2"/>
  <c r="E17" i="2"/>
  <c r="I16" i="2"/>
  <c r="I105" i="2" s="1"/>
  <c r="I15" i="2"/>
  <c r="I104" i="2" s="1"/>
  <c r="I106" i="2" s="1"/>
  <c r="E109" i="2" s="1"/>
  <c r="H14" i="2"/>
  <c r="G14" i="2"/>
  <c r="F14" i="2"/>
  <c r="E14" i="2"/>
  <c r="I13" i="2"/>
  <c r="I12" i="2"/>
  <c r="I11" i="2"/>
  <c r="I102" i="2" s="1"/>
  <c r="I10" i="2"/>
  <c r="G106" i="2" l="1"/>
  <c r="I76" i="2"/>
  <c r="H103" i="2"/>
  <c r="I101" i="2"/>
  <c r="I103" i="2" s="1"/>
  <c r="I17" i="2"/>
  <c r="G88" i="2"/>
  <c r="G107" i="2" s="1"/>
  <c r="E89" i="2"/>
  <c r="E108" i="2" s="1"/>
  <c r="F89" i="2"/>
  <c r="F108" i="2" s="1"/>
  <c r="H106" i="2"/>
  <c r="F103" i="2"/>
  <c r="G103" i="2"/>
  <c r="F106" i="2"/>
  <c r="H88" i="2"/>
  <c r="H107" i="2" s="1"/>
  <c r="I21" i="2"/>
  <c r="E88" i="2"/>
  <c r="E107" i="2" s="1"/>
  <c r="I90" i="2"/>
  <c r="E91" i="2" s="1"/>
  <c r="F88" i="2"/>
  <c r="F107" i="2" s="1"/>
  <c r="I14" i="2"/>
  <c r="I89" i="2" l="1"/>
  <c r="I108" i="2" s="1"/>
  <c r="I88" i="2"/>
  <c r="I107" i="2" s="1"/>
  <c r="H132" i="1" l="1"/>
  <c r="H131" i="1"/>
  <c r="I124" i="1"/>
  <c r="I126" i="1" s="1"/>
  <c r="F124" i="1"/>
  <c r="F126" i="1" s="1"/>
  <c r="E124" i="1"/>
  <c r="E126" i="1" s="1"/>
  <c r="A120" i="1"/>
  <c r="A119" i="1"/>
  <c r="I118" i="1"/>
  <c r="A116" i="1"/>
  <c r="H105" i="1"/>
  <c r="G105" i="1"/>
  <c r="F105" i="1"/>
  <c r="E105" i="1"/>
  <c r="H104" i="1"/>
  <c r="G104" i="1"/>
  <c r="F104" i="1"/>
  <c r="E104" i="1"/>
  <c r="H102" i="1"/>
  <c r="G102" i="1"/>
  <c r="F102" i="1"/>
  <c r="E102" i="1"/>
  <c r="H101" i="1"/>
  <c r="H103" i="1" s="1"/>
  <c r="G101" i="1"/>
  <c r="F101" i="1"/>
  <c r="F103" i="1" s="1"/>
  <c r="E101" i="1"/>
  <c r="I97" i="1"/>
  <c r="I96" i="1"/>
  <c r="I95" i="1"/>
  <c r="I86" i="1"/>
  <c r="F86" i="1"/>
  <c r="E86" i="1"/>
  <c r="I81" i="1"/>
  <c r="F81" i="1"/>
  <c r="E81" i="1"/>
  <c r="H76" i="1"/>
  <c r="G76" i="1"/>
  <c r="F76" i="1"/>
  <c r="E76" i="1"/>
  <c r="I75" i="1"/>
  <c r="I74" i="1"/>
  <c r="I73" i="1"/>
  <c r="I72" i="1"/>
  <c r="H71" i="1"/>
  <c r="G71" i="1"/>
  <c r="F71" i="1"/>
  <c r="E71" i="1"/>
  <c r="I70" i="1"/>
  <c r="I69" i="1"/>
  <c r="I68" i="1"/>
  <c r="I67" i="1"/>
  <c r="I66" i="1"/>
  <c r="I65" i="1"/>
  <c r="I64" i="1"/>
  <c r="F64" i="1"/>
  <c r="E64" i="1"/>
  <c r="A59" i="1"/>
  <c r="A58" i="1"/>
  <c r="I57" i="1"/>
  <c r="A55" i="1"/>
  <c r="I52" i="1"/>
  <c r="I47" i="1"/>
  <c r="I42" i="1"/>
  <c r="I40" i="1"/>
  <c r="I39" i="1"/>
  <c r="H37" i="1"/>
  <c r="G37" i="1"/>
  <c r="I37" i="1" s="1"/>
  <c r="F37" i="1"/>
  <c r="E37" i="1"/>
  <c r="I36" i="1"/>
  <c r="I35" i="1"/>
  <c r="I34" i="1"/>
  <c r="I33" i="1"/>
  <c r="I28" i="1"/>
  <c r="F28" i="1"/>
  <c r="E28" i="1"/>
  <c r="I25" i="1"/>
  <c r="I24" i="1"/>
  <c r="I23" i="1"/>
  <c r="I22" i="1"/>
  <c r="H21" i="1"/>
  <c r="G21" i="1"/>
  <c r="F21" i="1"/>
  <c r="E21" i="1"/>
  <c r="I20" i="1"/>
  <c r="I19" i="1"/>
  <c r="H17" i="1"/>
  <c r="G17" i="1"/>
  <c r="I17" i="1" s="1"/>
  <c r="F17" i="1"/>
  <c r="E17" i="1"/>
  <c r="I16" i="1"/>
  <c r="I105" i="1" s="1"/>
  <c r="I15" i="1"/>
  <c r="H14" i="1"/>
  <c r="G14" i="1"/>
  <c r="I14" i="1" s="1"/>
  <c r="F14" i="1"/>
  <c r="E14" i="1"/>
  <c r="I13" i="1"/>
  <c r="I12" i="1"/>
  <c r="I11" i="1"/>
  <c r="I10" i="1"/>
  <c r="E106" i="1" l="1"/>
  <c r="F106" i="1"/>
  <c r="I101" i="1"/>
  <c r="G106" i="1"/>
  <c r="E103" i="1"/>
  <c r="I90" i="1"/>
  <c r="E91" i="1" s="1"/>
  <c r="I21" i="1"/>
  <c r="H88" i="1"/>
  <c r="H107" i="1" s="1"/>
  <c r="E89" i="1"/>
  <c r="E108" i="1" s="1"/>
  <c r="I104" i="1"/>
  <c r="I106" i="1" s="1"/>
  <c r="E109" i="1" s="1"/>
  <c r="I71" i="1"/>
  <c r="I76" i="1"/>
  <c r="H106" i="1"/>
  <c r="F89" i="1"/>
  <c r="F108" i="1" s="1"/>
  <c r="G103" i="1"/>
  <c r="E88" i="1"/>
  <c r="E107" i="1" s="1"/>
  <c r="I102" i="1"/>
  <c r="F88" i="1"/>
  <c r="F107" i="1" s="1"/>
  <c r="G88" i="1"/>
  <c r="G107" i="1" s="1"/>
  <c r="I103" i="1" l="1"/>
  <c r="I89" i="1"/>
  <c r="I108" i="1" s="1"/>
  <c r="I88" i="1"/>
  <c r="I107" i="1" s="1"/>
</calcChain>
</file>

<file path=xl/sharedStrings.xml><?xml version="1.0" encoding="utf-8"?>
<sst xmlns="http://schemas.openxmlformats.org/spreadsheetml/2006/main" count="3302" uniqueCount="338">
  <si>
    <t>検査関係業務量報告</t>
    <phoneticPr fontId="3"/>
  </si>
  <si>
    <t/>
  </si>
  <si>
    <t>令和 6年 4月</t>
    <phoneticPr fontId="3"/>
  </si>
  <si>
    <t>全国計</t>
    <phoneticPr fontId="3"/>
  </si>
  <si>
    <t>１．業務量統計</t>
    <rPh sb="2" eb="4">
      <t>ギョウム</t>
    </rPh>
    <rPh sb="4" eb="5">
      <t>リョウ</t>
    </rPh>
    <rPh sb="5" eb="7">
      <t>トウケイ</t>
    </rPh>
    <phoneticPr fontId="3"/>
  </si>
  <si>
    <t>（１／３）</t>
    <phoneticPr fontId="3"/>
  </si>
  <si>
    <t>★　業務量統計（窓口申請）</t>
    <rPh sb="2" eb="5">
      <t>ギョウムリョウ</t>
    </rPh>
    <rPh sb="8" eb="10">
      <t>マドグチ</t>
    </rPh>
    <rPh sb="10" eb="12">
      <t>シンセイ</t>
    </rPh>
    <phoneticPr fontId="3"/>
  </si>
  <si>
    <t>項　　　目</t>
    <phoneticPr fontId="3"/>
  </si>
  <si>
    <t>[本所]</t>
    <rPh sb="1" eb="3">
      <t>ホンジョ</t>
    </rPh>
    <phoneticPr fontId="3"/>
  </si>
  <si>
    <t>[出張計]</t>
    <rPh sb="1" eb="3">
      <t>シュッチョウ</t>
    </rPh>
    <rPh sb="3" eb="4">
      <t>ケイ</t>
    </rPh>
    <phoneticPr fontId="3"/>
  </si>
  <si>
    <t>有料件数</t>
  </si>
  <si>
    <t>無料件数</t>
  </si>
  <si>
    <t>件 数</t>
    <phoneticPr fontId="3"/>
  </si>
  <si>
    <t>新規検査</t>
    <rPh sb="0" eb="2">
      <t>シンキ</t>
    </rPh>
    <rPh sb="2" eb="4">
      <t>ケンサ</t>
    </rPh>
    <phoneticPr fontId="3"/>
  </si>
  <si>
    <t>新車新規</t>
  </si>
  <si>
    <t>型式指定</t>
  </si>
  <si>
    <t>持込</t>
    <phoneticPr fontId="3"/>
  </si>
  <si>
    <t>中古新規</t>
  </si>
  <si>
    <t>指定整備</t>
  </si>
  <si>
    <t>持込</t>
  </si>
  <si>
    <t>計</t>
    <rPh sb="0" eb="1">
      <t>ケイ</t>
    </rPh>
    <phoneticPr fontId="3"/>
  </si>
  <si>
    <t>継続検査</t>
    <phoneticPr fontId="3"/>
  </si>
  <si>
    <t>計</t>
  </si>
  <si>
    <t>臨時検査</t>
    <rPh sb="0" eb="2">
      <t>リンジ</t>
    </rPh>
    <rPh sb="2" eb="4">
      <t>ケンサ</t>
    </rPh>
    <phoneticPr fontId="3"/>
  </si>
  <si>
    <t>－</t>
  </si>
  <si>
    <t>予備検査</t>
  </si>
  <si>
    <t>構造変更</t>
  </si>
  <si>
    <t>［転入］</t>
    <phoneticPr fontId="3"/>
  </si>
  <si>
    <t>[管轄内転入]</t>
    <rPh sb="1" eb="3">
      <t>カンカツ</t>
    </rPh>
    <rPh sb="3" eb="4">
      <t>ナイ</t>
    </rPh>
    <rPh sb="4" eb="6">
      <t>テンニュウ</t>
    </rPh>
    <phoneticPr fontId="3"/>
  </si>
  <si>
    <t>［番号変更］</t>
    <rPh sb="1" eb="3">
      <t>バンゴウ</t>
    </rPh>
    <rPh sb="3" eb="5">
      <t>ヘンコウ</t>
    </rPh>
    <phoneticPr fontId="3"/>
  </si>
  <si>
    <t>予備検書換</t>
    <rPh sb="0" eb="5">
      <t>ヨビケンカキカエ</t>
    </rPh>
    <phoneticPr fontId="3"/>
  </si>
  <si>
    <t>新車</t>
    <rPh sb="0" eb="2">
      <t>シンシャ</t>
    </rPh>
    <phoneticPr fontId="3"/>
  </si>
  <si>
    <t>中古</t>
    <rPh sb="0" eb="2">
      <t>チュウコ</t>
    </rPh>
    <phoneticPr fontId="3"/>
  </si>
  <si>
    <t>記録変更</t>
    <rPh sb="0" eb="2">
      <t>キロク</t>
    </rPh>
    <rPh sb="2" eb="4">
      <t>ヘンコウ</t>
    </rPh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</si>
  <si>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</si>
  <si>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</si>
  <si>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</si>
  <si>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</si>
  <si>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</si>
  <si>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</si>
  <si>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所有者変更記録</t>
    <rPh sb="0" eb="3">
      <t>ショユウシャ</t>
    </rPh>
    <rPh sb="3" eb="5">
      <t>ヘンコウ</t>
    </rPh>
    <rPh sb="5" eb="7">
      <t>キロク</t>
    </rPh>
    <phoneticPr fontId="3"/>
  </si>
  <si>
    <t>検査記録事項証明（現在証明）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ゲンザイ</t>
    </rPh>
    <rPh sb="11" eb="13">
      <t>ショウメイ</t>
    </rPh>
    <phoneticPr fontId="3"/>
  </si>
  <si>
    <t>検査記録事項証明（詳細証明）</t>
    <rPh sb="0" eb="2">
      <t>ケンサ</t>
    </rPh>
    <rPh sb="2" eb="4">
      <t>キロク</t>
    </rPh>
    <rPh sb="4" eb="6">
      <t>ジコウ</t>
    </rPh>
    <rPh sb="6" eb="8">
      <t>ショウメイ</t>
    </rPh>
    <rPh sb="9" eb="11">
      <t>ショウサイ</t>
    </rPh>
    <rPh sb="11" eb="13">
      <t>ショウメイ</t>
    </rPh>
    <phoneticPr fontId="3"/>
  </si>
  <si>
    <t xml:space="preserve">検査証
返納届                                                                                                                                                                                                 </t>
    <rPh sb="0" eb="2">
      <t>ケンサ</t>
    </rPh>
    <rPh sb="2" eb="3">
      <t>ショウ</t>
    </rPh>
    <rPh sb="4" eb="6">
      <t>ヘンノウ</t>
    </rPh>
    <rPh sb="6" eb="7">
      <t>トド</t>
    </rPh>
    <phoneticPr fontId="3"/>
  </si>
  <si>
    <t>返納証明書交付</t>
    <rPh sb="0" eb="2">
      <t>ヘンノウ</t>
    </rPh>
    <rPh sb="2" eb="5">
      <t>ショウメイショ</t>
    </rPh>
    <rPh sb="5" eb="7">
      <t>コウフ</t>
    </rPh>
    <phoneticPr fontId="3"/>
  </si>
  <si>
    <t>解体届</t>
    <rPh sb="0" eb="2">
      <t>カイタイ</t>
    </rPh>
    <rPh sb="2" eb="3">
      <t>トド</t>
    </rPh>
    <phoneticPr fontId="3"/>
  </si>
  <si>
    <t>重量税還付</t>
    <rPh sb="0" eb="3">
      <t>ジュウリョウゼイ</t>
    </rPh>
    <rPh sb="3" eb="5">
      <t>カンプ</t>
    </rPh>
    <phoneticPr fontId="3"/>
  </si>
  <si>
    <t>滅失届</t>
    <rPh sb="0" eb="2">
      <t>メッシツ</t>
    </rPh>
    <rPh sb="2" eb="3">
      <t>トド</t>
    </rPh>
    <phoneticPr fontId="3"/>
  </si>
  <si>
    <t>用途廃止届</t>
    <rPh sb="0" eb="2">
      <t>ヨウト</t>
    </rPh>
    <rPh sb="2" eb="4">
      <t>ハイシ</t>
    </rPh>
    <rPh sb="4" eb="5">
      <t>トド</t>
    </rPh>
    <phoneticPr fontId="3"/>
  </si>
  <si>
    <r>
      <t>輸出届</t>
    </r>
    <r>
      <rPr>
        <sz val="10"/>
        <rFont val="ＭＳ ゴシック"/>
        <family val="3"/>
        <charset val="128"/>
      </rPr>
      <t>（輸出予定届出証明書交付）</t>
    </r>
    <rPh sb="0" eb="2">
      <t>ユシュツ</t>
    </rPh>
    <rPh sb="2" eb="3">
      <t>トド</t>
    </rPh>
    <rPh sb="4" eb="6">
      <t>ユシュツ</t>
    </rPh>
    <rPh sb="6" eb="8">
      <t>ヨテイ</t>
    </rPh>
    <rPh sb="8" eb="10">
      <t>トドケデ</t>
    </rPh>
    <rPh sb="10" eb="13">
      <t>ショウメイショ</t>
    </rPh>
    <rPh sb="13" eb="15">
      <t>コウフ</t>
    </rPh>
    <phoneticPr fontId="3"/>
  </si>
  <si>
    <t>一時使用中止</t>
    <rPh sb="0" eb="2">
      <t>イチジ</t>
    </rPh>
    <rPh sb="2" eb="4">
      <t>シヨウ</t>
    </rPh>
    <rPh sb="4" eb="6">
      <t>チュウシ</t>
    </rPh>
    <phoneticPr fontId="3"/>
  </si>
  <si>
    <t>滅失届</t>
  </si>
  <si>
    <t>用途廃止届</t>
  </si>
  <si>
    <t>輸出予定届出証明書返納</t>
    <rPh sb="0" eb="2">
      <t>ユシュツ</t>
    </rPh>
    <rPh sb="2" eb="4">
      <t>ヨテイ</t>
    </rPh>
    <rPh sb="4" eb="5">
      <t>トドケ</t>
    </rPh>
    <rPh sb="5" eb="6">
      <t>デ</t>
    </rPh>
    <rPh sb="6" eb="8">
      <t>ショウメイ</t>
    </rPh>
    <rPh sb="8" eb="9">
      <t>ショ</t>
    </rPh>
    <rPh sb="9" eb="11">
      <t>ヘンノウ</t>
    </rPh>
    <phoneticPr fontId="3"/>
  </si>
  <si>
    <t>再輸入見込届出</t>
    <rPh sb="0" eb="1">
      <t>サイ</t>
    </rPh>
    <rPh sb="1" eb="3">
      <t>ユニュウ</t>
    </rPh>
    <rPh sb="3" eb="5">
      <t>ミコ</t>
    </rPh>
    <rPh sb="5" eb="6">
      <t>トド</t>
    </rPh>
    <rPh sb="6" eb="7">
      <t>デ</t>
    </rPh>
    <phoneticPr fontId="3"/>
  </si>
  <si>
    <t>（２／３）</t>
    <phoneticPr fontId="3"/>
  </si>
  <si>
    <t>[限定
検査証
交付]</t>
    <rPh sb="8" eb="10">
      <t>コウフ</t>
    </rPh>
    <phoneticPr fontId="3"/>
  </si>
  <si>
    <t>[新規検査]</t>
    <rPh sb="1" eb="3">
      <t>シンキ</t>
    </rPh>
    <rPh sb="3" eb="5">
      <t>ケンサ</t>
    </rPh>
    <phoneticPr fontId="3"/>
  </si>
  <si>
    <t>[継続検査]</t>
    <rPh sb="1" eb="3">
      <t>ケイゾク</t>
    </rPh>
    <rPh sb="3" eb="5">
      <t>ケンサ</t>
    </rPh>
    <phoneticPr fontId="3"/>
  </si>
  <si>
    <t>[予備検査]</t>
    <rPh sb="1" eb="3">
      <t>ヨビ</t>
    </rPh>
    <rPh sb="3" eb="5">
      <t>ケンサ</t>
    </rPh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</si>
  <si>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</si>
  <si>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</si>
  <si>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</si>
  <si>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</si>
  <si>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</si>
  <si>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再申請
件数</t>
    <phoneticPr fontId="3"/>
  </si>
  <si>
    <t>新規検査</t>
    <phoneticPr fontId="3"/>
  </si>
  <si>
    <t>予備検査</t>
    <rPh sb="0" eb="2">
      <t>ヨビ</t>
    </rPh>
    <rPh sb="2" eb="4">
      <t>ケンサ</t>
    </rPh>
    <phoneticPr fontId="3"/>
  </si>
  <si>
    <t>構造変更</t>
    <rPh sb="0" eb="2">
      <t>コウゾウ</t>
    </rPh>
    <rPh sb="2" eb="4">
      <t>ヘンコウ</t>
    </rPh>
    <phoneticPr fontId="3"/>
  </si>
  <si>
    <t>再検査(不合格)
件数</t>
    <rPh sb="4" eb="7">
      <t>フゴウカク</t>
    </rPh>
    <phoneticPr fontId="3"/>
  </si>
  <si>
    <t>予備検査</t>
    <phoneticPr fontId="3"/>
  </si>
  <si>
    <t>媒体
申請
件数</t>
    <rPh sb="0" eb="2">
      <t>バイタイ</t>
    </rPh>
    <rPh sb="3" eb="5">
      <t>シンセイ</t>
    </rPh>
    <rPh sb="6" eb="8">
      <t>ケンスウ</t>
    </rPh>
    <phoneticPr fontId="3"/>
  </si>
  <si>
    <t>電子証明書</t>
    <rPh sb="0" eb="2">
      <t>デンシ</t>
    </rPh>
    <rPh sb="2" eb="5">
      <t>ショウメイショ</t>
    </rPh>
    <phoneticPr fontId="3"/>
  </si>
  <si>
    <t>記録変更</t>
    <phoneticPr fontId="3"/>
  </si>
  <si>
    <t>検査証返納</t>
    <rPh sb="0" eb="2">
      <t>ケンサ</t>
    </rPh>
    <rPh sb="2" eb="3">
      <t>ショウ</t>
    </rPh>
    <rPh sb="3" eb="5">
      <t>ヘンノウ</t>
    </rPh>
    <phoneticPr fontId="3"/>
  </si>
  <si>
    <t>車両番号標板交付件数</t>
    <rPh sb="0" eb="2">
      <t>シャリョウ</t>
    </rPh>
    <rPh sb="2" eb="4">
      <t>バンゴウ</t>
    </rPh>
    <rPh sb="4" eb="5">
      <t>ヒョウ</t>
    </rPh>
    <rPh sb="5" eb="6">
      <t>バン</t>
    </rPh>
    <rPh sb="6" eb="8">
      <t>コウフ</t>
    </rPh>
    <rPh sb="8" eb="10">
      <t>ケンスウ</t>
    </rPh>
    <phoneticPr fontId="3"/>
  </si>
  <si>
    <t>検　査　合　計</t>
    <phoneticPr fontId="3"/>
  </si>
  <si>
    <t>申　請　合　計</t>
    <rPh sb="0" eb="1">
      <t>サル</t>
    </rPh>
    <rPh sb="2" eb="3">
      <t>ショウ</t>
    </rPh>
    <phoneticPr fontId="3"/>
  </si>
  <si>
    <t>持　込　合　計</t>
    <rPh sb="0" eb="1">
      <t>モチ</t>
    </rPh>
    <rPh sb="2" eb="3">
      <t>コミ</t>
    </rPh>
    <rPh sb="4" eb="5">
      <t>ゴウ</t>
    </rPh>
    <rPh sb="6" eb="7">
      <t>ケイ</t>
    </rPh>
    <phoneticPr fontId="3"/>
  </si>
  <si>
    <t>再検査率</t>
    <rPh sb="0" eb="3">
      <t>サイケンサ</t>
    </rPh>
    <rPh sb="3" eb="4">
      <t>リツ</t>
    </rPh>
    <phoneticPr fontId="3"/>
  </si>
  <si>
    <t>★　業務量統計（軽自動車OSS申請）</t>
    <rPh sb="2" eb="5">
      <t>ギョウムリョウ</t>
    </rPh>
    <rPh sb="8" eb="12">
      <t>ケイジドウシャ</t>
    </rPh>
    <rPh sb="15" eb="17">
      <t>シンセイ</t>
    </rPh>
    <phoneticPr fontId="3"/>
  </si>
  <si>
    <t>新車新規</t>
    <phoneticPr fontId="3"/>
  </si>
  <si>
    <t>記録等事務代行</t>
    <rPh sb="0" eb="2">
      <t>キロク</t>
    </rPh>
    <rPh sb="2" eb="3">
      <t>トウ</t>
    </rPh>
    <rPh sb="3" eb="7">
      <t>ジムダイコウ</t>
    </rPh>
    <phoneticPr fontId="14"/>
  </si>
  <si>
    <t>★　業務量統計（窓口申請＋軽自動車OSS申請）</t>
    <rPh sb="2" eb="5">
      <t>ギョウムリョウ</t>
    </rPh>
    <rPh sb="8" eb="10">
      <t>マドグチ</t>
    </rPh>
    <rPh sb="10" eb="12">
      <t>シンセイ</t>
    </rPh>
    <rPh sb="13" eb="14">
      <t>ケイ</t>
    </rPh>
    <rPh sb="14" eb="17">
      <t>ジドウシャ</t>
    </rPh>
    <rPh sb="20" eb="22">
      <t>シンセイ</t>
    </rPh>
    <phoneticPr fontId="3"/>
  </si>
  <si>
    <t>指定整備率</t>
    <rPh sb="0" eb="2">
      <t>シテイ</t>
    </rPh>
    <rPh sb="2" eb="4">
      <t>セイビ</t>
    </rPh>
    <rPh sb="4" eb="5">
      <t>リツ</t>
    </rPh>
    <phoneticPr fontId="3"/>
  </si>
  <si>
    <t>（３／３）</t>
    <phoneticPr fontId="3"/>
  </si>
  <si>
    <t>★　業務量統計（詳細）</t>
    <rPh sb="2" eb="5">
      <t>ギョウムリョウ</t>
    </rPh>
    <phoneticPr fontId="3"/>
  </si>
  <si>
    <t>申出記変</t>
    <rPh sb="0" eb="2">
      <t>モウシデ</t>
    </rPh>
    <rPh sb="2" eb="3">
      <t>キ</t>
    </rPh>
    <rPh sb="3" eb="4">
      <t>ヘン</t>
    </rPh>
    <phoneticPr fontId="3"/>
  </si>
  <si>
    <t>通常申請</t>
    <rPh sb="0" eb="2">
      <t>ツウジョウ</t>
    </rPh>
    <rPh sb="2" eb="4">
      <t>シンセイ</t>
    </rPh>
    <phoneticPr fontId="3"/>
  </si>
  <si>
    <t>２．重量税統計（窓口申請＋軽自動車OSS申請）</t>
    <phoneticPr fontId="3"/>
  </si>
  <si>
    <t>自家用</t>
    <rPh sb="0" eb="3">
      <t>ジカヨウ</t>
    </rPh>
    <phoneticPr fontId="3"/>
  </si>
  <si>
    <t>事業用</t>
    <rPh sb="0" eb="3">
      <t>ジギョウヨウ</t>
    </rPh>
    <phoneticPr fontId="3"/>
  </si>
  <si>
    <t>駐留軍</t>
    <rPh sb="0" eb="3">
      <t>チュウリュウグン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</si>
  <si>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</si>
  <si>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</si>
  <si>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件数</t>
    <rPh sb="0" eb="2">
      <t>ケンスウ</t>
    </rPh>
    <phoneticPr fontId="3"/>
  </si>
  <si>
    <t>非課税</t>
    <rPh sb="0" eb="3">
      <t>ヒカゼイ</t>
    </rPh>
    <phoneticPr fontId="3"/>
  </si>
  <si>
    <t>重量税</t>
    <rPh sb="0" eb="3">
      <t>ジュウリョウゼイ</t>
    </rPh>
    <phoneticPr fontId="3"/>
  </si>
  <si>
    <t>令和 6年 5月</t>
    <phoneticPr fontId="3"/>
  </si>
  <si>
    <t>全国計</t>
    <phoneticPr fontId="3"/>
  </si>
  <si>
    <t>項　　　目</t>
    <phoneticPr fontId="3"/>
  </si>
  <si>
    <t>件 数</t>
    <phoneticPr fontId="3"/>
  </si>
  <si>
    <t>持込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</si>
  <si>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</si>
  <si>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</si>
  <si>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</si>
  <si>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</si>
  <si>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[限定
検査証
提示]</t>
    <phoneticPr fontId="3"/>
  </si>
  <si>
    <t>指定整備</t>
    <phoneticPr fontId="3"/>
  </si>
  <si>
    <t>[継続検査]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</si>
  <si>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</si>
  <si>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</si>
  <si>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</si>
  <si>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</si>
  <si>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</si>
  <si>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</si>
  <si>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</si>
  <si>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新車新規</t>
    <phoneticPr fontId="3"/>
  </si>
  <si>
    <t>新車新規</t>
    <phoneticPr fontId="3"/>
  </si>
  <si>
    <t>持込</t>
    <phoneticPr fontId="3"/>
  </si>
  <si>
    <t>検　査　合　計</t>
    <phoneticPr fontId="3"/>
  </si>
  <si>
    <t>（３／３）</t>
    <phoneticPr fontId="3"/>
  </si>
  <si>
    <t>項　　　目</t>
    <phoneticPr fontId="3"/>
  </si>
  <si>
    <t>記録変更</t>
    <phoneticPr fontId="3"/>
  </si>
  <si>
    <t>－</t>
    <phoneticPr fontId="3"/>
  </si>
  <si>
    <t>－</t>
    <phoneticPr fontId="3"/>
  </si>
  <si>
    <t>－</t>
    <phoneticPr fontId="3"/>
  </si>
  <si>
    <t>２．重量税統計（窓口申請＋軽自動車OSS申請）</t>
    <phoneticPr fontId="3"/>
  </si>
  <si>
    <t>－</t>
    <phoneticPr fontId="3"/>
  </si>
  <si>
    <t>件 数</t>
    <phoneticPr fontId="3"/>
  </si>
  <si>
    <t>指定整備</t>
    <phoneticPr fontId="3"/>
  </si>
  <si>
    <t>持込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</si>
  <si>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</si>
  <si>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</si>
  <si>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</si>
  <si>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</si>
  <si>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</si>
  <si>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</si>
  <si>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</si>
  <si>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新車新規</t>
    <phoneticPr fontId="3"/>
  </si>
  <si>
    <t>（３／３）</t>
    <phoneticPr fontId="3"/>
  </si>
  <si>
    <t>検査関係業務量報告</t>
    <phoneticPr fontId="3"/>
  </si>
  <si>
    <t>令和 6年 6月</t>
    <phoneticPr fontId="3"/>
  </si>
  <si>
    <t>全国計</t>
    <phoneticPr fontId="3"/>
  </si>
  <si>
    <t>（１／３）</t>
    <phoneticPr fontId="3"/>
  </si>
  <si>
    <t>項　　　目</t>
    <phoneticPr fontId="3"/>
  </si>
  <si>
    <t>件 数</t>
    <phoneticPr fontId="3"/>
  </si>
  <si>
    <t>持込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</si>
  <si>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</si>
  <si>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</si>
  <si>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</si>
  <si>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</si>
  <si>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</si>
  <si>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</si>
  <si>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</si>
  <si>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－</t>
    <phoneticPr fontId="3"/>
  </si>
  <si>
    <t>（２／３）</t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</si>
  <si>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</si>
  <si>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</si>
  <si>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</si>
  <si>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</si>
  <si>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[予備検査]</t>
    <phoneticPr fontId="3"/>
  </si>
  <si>
    <t>継続検査</t>
    <phoneticPr fontId="3"/>
  </si>
  <si>
    <t>新規検査</t>
    <phoneticPr fontId="3"/>
  </si>
  <si>
    <t>新車新規</t>
    <phoneticPr fontId="3"/>
  </si>
  <si>
    <t>２．重量税統計（窓口申請＋軽自動車OSS申請）</t>
    <phoneticPr fontId="3"/>
  </si>
  <si>
    <t>検査関係業務量報告</t>
    <phoneticPr fontId="3"/>
  </si>
  <si>
    <t>令和 6年 7月</t>
    <phoneticPr fontId="3"/>
  </si>
  <si>
    <t>全国計</t>
    <phoneticPr fontId="3"/>
  </si>
  <si>
    <t>（１／３）</t>
    <phoneticPr fontId="3"/>
  </si>
  <si>
    <t>持込</t>
    <phoneticPr fontId="3"/>
  </si>
  <si>
    <t>継続検査</t>
    <phoneticPr fontId="3"/>
  </si>
  <si>
    <t>－</t>
    <phoneticPr fontId="3"/>
  </si>
  <si>
    <t>［転入］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</si>
  <si>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</si>
  <si>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</si>
  <si>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</si>
  <si>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</si>
  <si>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</si>
  <si>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－</t>
    <phoneticPr fontId="3"/>
  </si>
  <si>
    <t>（２／３）</t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</si>
  <si>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</si>
  <si>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</si>
  <si>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</si>
  <si>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</si>
  <si>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指定整備</t>
    <phoneticPr fontId="3"/>
  </si>
  <si>
    <t>[予備検査]</t>
    <phoneticPr fontId="3"/>
  </si>
  <si>
    <t>再申請
件数</t>
    <phoneticPr fontId="3"/>
  </si>
  <si>
    <t>新規検査</t>
    <phoneticPr fontId="3"/>
  </si>
  <si>
    <t>継続検査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</si>
  <si>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</si>
  <si>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</si>
  <si>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</si>
  <si>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</si>
  <si>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</si>
  <si>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</si>
  <si>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</si>
  <si>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</si>
  <si>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新車新規</t>
    <phoneticPr fontId="3"/>
  </si>
  <si>
    <t>（３／３）</t>
    <phoneticPr fontId="3"/>
  </si>
  <si>
    <t>項　　　目</t>
    <phoneticPr fontId="3"/>
  </si>
  <si>
    <t>件 数</t>
    <phoneticPr fontId="3"/>
  </si>
  <si>
    <t>記録変更</t>
    <phoneticPr fontId="3"/>
  </si>
  <si>
    <t>２．重量税統計（窓口申請＋軽自動車OSS申請）</t>
    <phoneticPr fontId="3"/>
  </si>
  <si>
    <t>検査関係業務量報告</t>
    <phoneticPr fontId="3"/>
  </si>
  <si>
    <t>令和 6年 8月</t>
    <phoneticPr fontId="3"/>
  </si>
  <si>
    <t>全国計</t>
    <phoneticPr fontId="3"/>
  </si>
  <si>
    <t>（１／３）</t>
    <phoneticPr fontId="3"/>
  </si>
  <si>
    <t>項　　　目</t>
    <phoneticPr fontId="3"/>
  </si>
  <si>
    <t>件 数</t>
    <phoneticPr fontId="3"/>
  </si>
  <si>
    <t>持込</t>
    <phoneticPr fontId="3"/>
  </si>
  <si>
    <t>継続検査</t>
    <phoneticPr fontId="3"/>
  </si>
  <si>
    <t>－</t>
    <phoneticPr fontId="3"/>
  </si>
  <si>
    <t>－</t>
    <phoneticPr fontId="3"/>
  </si>
  <si>
    <t>［転入］</t>
    <phoneticPr fontId="3"/>
  </si>
  <si>
    <t>検査証</t>
    <phoneticPr fontId="3"/>
  </si>
  <si>
    <t>予備検査証</t>
    <phoneticPr fontId="3"/>
  </si>
  <si>
    <t>限定検査証</t>
    <phoneticPr fontId="3"/>
  </si>
  <si>
    <t>－</t>
    <phoneticPr fontId="3"/>
  </si>
  <si>
    <t>－</t>
    <phoneticPr fontId="3"/>
  </si>
  <si>
    <t>（２／３）</t>
    <phoneticPr fontId="3"/>
  </si>
  <si>
    <t>項　　　目</t>
    <phoneticPr fontId="3"/>
  </si>
  <si>
    <t>件 数</t>
    <phoneticPr fontId="3"/>
  </si>
  <si>
    <t>－</t>
    <phoneticPr fontId="3"/>
  </si>
  <si>
    <t>[限定
検査証
提示]</t>
    <phoneticPr fontId="3"/>
  </si>
  <si>
    <t>[新規検査]</t>
    <phoneticPr fontId="3"/>
  </si>
  <si>
    <t>持込</t>
    <phoneticPr fontId="3"/>
  </si>
  <si>
    <t>[継続検査]</t>
    <phoneticPr fontId="3"/>
  </si>
  <si>
    <t>指定整備</t>
    <phoneticPr fontId="3"/>
  </si>
  <si>
    <t>[予備検査]</t>
    <phoneticPr fontId="3"/>
  </si>
  <si>
    <t>指定整備</t>
    <phoneticPr fontId="3"/>
  </si>
  <si>
    <t>再申請
件数</t>
    <phoneticPr fontId="3"/>
  </si>
  <si>
    <t>新規検査</t>
    <phoneticPr fontId="3"/>
  </si>
  <si>
    <t>記録変更</t>
    <phoneticPr fontId="3"/>
  </si>
  <si>
    <t>検　査　合　計</t>
    <phoneticPr fontId="3"/>
  </si>
  <si>
    <t>項　　　目</t>
    <phoneticPr fontId="3"/>
  </si>
  <si>
    <t>新車新規</t>
    <phoneticPr fontId="3"/>
  </si>
  <si>
    <t>（３／３）</t>
    <phoneticPr fontId="3"/>
  </si>
  <si>
    <t>件 数</t>
    <phoneticPr fontId="3"/>
  </si>
  <si>
    <t>記録変更</t>
    <phoneticPr fontId="3"/>
  </si>
  <si>
    <t>２．重量税統計（窓口申請＋軽自動車OSS申請）</t>
    <phoneticPr fontId="3"/>
  </si>
  <si>
    <t>令和 6年 9月</t>
    <phoneticPr fontId="3"/>
  </si>
  <si>
    <t>項　　　目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</si>
  <si>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</si>
  <si>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</si>
  <si>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</si>
  <si>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</si>
  <si>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</si>
  <si>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[限定
検査証
提示]</t>
    <phoneticPr fontId="3"/>
  </si>
  <si>
    <t>[継続検査]</t>
    <phoneticPr fontId="3"/>
  </si>
  <si>
    <t>指定整備</t>
    <phoneticPr fontId="3"/>
  </si>
  <si>
    <t>持込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</si>
  <si>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</si>
  <si>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</si>
  <si>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</si>
  <si>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</si>
  <si>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</si>
  <si>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</si>
  <si>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</si>
  <si>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</si>
  <si>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（３／３）</t>
    <phoneticPr fontId="3"/>
  </si>
  <si>
    <t>件 数</t>
    <phoneticPr fontId="3"/>
  </si>
  <si>
    <t>記録変更</t>
    <phoneticPr fontId="3"/>
  </si>
  <si>
    <t>令和 6年10月</t>
    <phoneticPr fontId="3"/>
  </si>
  <si>
    <t>継続検査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</si>
  <si>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</si>
  <si>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</si>
  <si>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</si>
  <si>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</si>
  <si>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</si>
  <si>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</si>
  <si>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</si>
  <si>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</si>
  <si>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件 数</t>
    <phoneticPr fontId="3"/>
  </si>
  <si>
    <t>－</t>
    <phoneticPr fontId="3"/>
  </si>
  <si>
    <t>－</t>
    <phoneticPr fontId="3"/>
  </si>
  <si>
    <t>[限定
検査証
提示]</t>
    <phoneticPr fontId="3"/>
  </si>
  <si>
    <t>指定整備</t>
    <phoneticPr fontId="3"/>
  </si>
  <si>
    <t>持込</t>
    <phoneticPr fontId="3"/>
  </si>
  <si>
    <t>[継続検査]</t>
    <phoneticPr fontId="3"/>
  </si>
  <si>
    <t>持込</t>
    <phoneticPr fontId="3"/>
  </si>
  <si>
    <t>新規検査</t>
    <phoneticPr fontId="3"/>
  </si>
  <si>
    <t>－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</si>
  <si>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</si>
  <si>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</si>
  <si>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</si>
  <si>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</si>
  <si>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新車新規</t>
    <phoneticPr fontId="3"/>
  </si>
  <si>
    <t>検　査　合　計</t>
    <phoneticPr fontId="3"/>
  </si>
  <si>
    <t>－</t>
    <phoneticPr fontId="3"/>
  </si>
  <si>
    <t>２．重量税統計（窓口申請＋軽自動車OSS申請）</t>
    <phoneticPr fontId="3"/>
  </si>
  <si>
    <t>検査関係業務量報告</t>
    <phoneticPr fontId="3"/>
  </si>
  <si>
    <t>令和 6年11月</t>
    <phoneticPr fontId="3"/>
  </si>
  <si>
    <t>（１／３）</t>
    <phoneticPr fontId="3"/>
  </si>
  <si>
    <t>項　　　目</t>
    <phoneticPr fontId="3"/>
  </si>
  <si>
    <t>件 数</t>
    <phoneticPr fontId="3"/>
  </si>
  <si>
    <t>継続検査</t>
    <phoneticPr fontId="3"/>
  </si>
  <si>
    <t>［転入］</t>
    <phoneticPr fontId="3"/>
  </si>
  <si>
    <t>－</t>
    <phoneticPr fontId="3"/>
  </si>
  <si>
    <t>－</t>
    <phoneticPr fontId="3"/>
  </si>
  <si>
    <t>［転入］</t>
    <phoneticPr fontId="3"/>
  </si>
  <si>
    <t>－</t>
    <phoneticPr fontId="3"/>
  </si>
  <si>
    <t>再交付</t>
    <phoneticPr fontId="3"/>
  </si>
  <si>
    <t>検査証</t>
    <phoneticPr fontId="3"/>
  </si>
  <si>
    <t>検査標章</t>
    <phoneticPr fontId="3"/>
  </si>
  <si>
    <t>予備検査証</t>
    <phoneticPr fontId="3"/>
  </si>
  <si>
    <t>限定検査証</t>
    <phoneticPr fontId="3"/>
  </si>
  <si>
    <t>（２／３）</t>
    <phoneticPr fontId="3"/>
  </si>
  <si>
    <t>項　　　目</t>
    <phoneticPr fontId="3"/>
  </si>
  <si>
    <t>件 数</t>
    <phoneticPr fontId="3"/>
  </si>
  <si>
    <t>[限定
検査証
提示]</t>
    <phoneticPr fontId="3"/>
  </si>
  <si>
    <t>[新規検査]</t>
    <phoneticPr fontId="3"/>
  </si>
  <si>
    <t>指定整備</t>
    <phoneticPr fontId="3"/>
  </si>
  <si>
    <t>[継続検査]</t>
    <phoneticPr fontId="3"/>
  </si>
  <si>
    <t>持込</t>
    <phoneticPr fontId="3"/>
  </si>
  <si>
    <t>[予備検査]</t>
    <phoneticPr fontId="3"/>
  </si>
  <si>
    <t>指定整備</t>
    <phoneticPr fontId="3"/>
  </si>
  <si>
    <t>再申請
件数</t>
    <phoneticPr fontId="3"/>
  </si>
  <si>
    <t>新規検査</t>
    <phoneticPr fontId="3"/>
  </si>
  <si>
    <t>継続検査</t>
    <phoneticPr fontId="3"/>
  </si>
  <si>
    <t>予備検査</t>
    <phoneticPr fontId="3"/>
  </si>
  <si>
    <t>記録変更</t>
    <phoneticPr fontId="3"/>
  </si>
  <si>
    <t>検　査　合　計</t>
    <phoneticPr fontId="3"/>
  </si>
  <si>
    <t>項　　　目</t>
    <phoneticPr fontId="3"/>
  </si>
  <si>
    <t>件 数</t>
    <phoneticPr fontId="3"/>
  </si>
  <si>
    <t>新規検査</t>
    <phoneticPr fontId="3"/>
  </si>
  <si>
    <t>新車新規</t>
    <phoneticPr fontId="3"/>
  </si>
  <si>
    <t>新車新規</t>
    <phoneticPr fontId="3"/>
  </si>
  <si>
    <t>持込</t>
    <phoneticPr fontId="3"/>
  </si>
  <si>
    <t>検　査　合　計</t>
    <phoneticPr fontId="3"/>
  </si>
  <si>
    <t>（３／３）</t>
    <phoneticPr fontId="3"/>
  </si>
  <si>
    <t>記録変更</t>
    <phoneticPr fontId="3"/>
  </si>
  <si>
    <t>２．重量税統計（窓口申請＋軽自動車OSS申請）</t>
    <phoneticPr fontId="3"/>
  </si>
  <si>
    <t>令和 6年12月</t>
    <phoneticPr fontId="3"/>
  </si>
  <si>
    <t>令和 7年 1月</t>
    <phoneticPr fontId="3"/>
  </si>
  <si>
    <t>令和 7年 2月</t>
    <phoneticPr fontId="3"/>
  </si>
  <si>
    <t>令和 7年 3月</t>
    <phoneticPr fontId="3"/>
  </si>
  <si>
    <t>令和 6年度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</si>
</sst>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%"/>
    <numFmt numFmtId="178" formatCode="#,##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4"/>
      <name val="ＭＳ 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sz val="11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3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Ｐゴシック"/>
      <family val="2"/>
      <charset val="128"/>
    </font>
    <font>
      <sz val="13"/>
      <color indexed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261">
    <xf numFmtId="0" fontId="0" fillId="0" borderId="0" xfId="0"/>
    <xf numFmtId="176" fontId="4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vertical="top"/>
    </xf>
    <xf numFmtId="0" fontId="4" fillId="0" borderId="0" xfId="0" applyFont="1"/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3" fontId="4" fillId="0" borderId="11" xfId="0" applyNumberFormat="1" applyFont="1" applyBorder="1" applyAlignment="1">
      <alignment horizontal="right" vertical="center" shrinkToFit="1"/>
    </xf>
    <xf numFmtId="3" fontId="4" fillId="0" borderId="12" xfId="0" applyNumberFormat="1" applyFont="1" applyBorder="1" applyAlignment="1">
      <alignment horizontal="right" vertical="center" shrinkToFit="1"/>
    </xf>
    <xf numFmtId="3" fontId="4" fillId="0" borderId="10" xfId="0" applyNumberFormat="1" applyFont="1" applyBorder="1" applyAlignment="1">
      <alignment horizontal="right" vertical="center" shrinkToFit="1"/>
    </xf>
    <xf numFmtId="0" fontId="4" fillId="0" borderId="15" xfId="0" applyFont="1" applyBorder="1" applyAlignment="1">
      <alignment horizontal="justify" vertical="center"/>
    </xf>
    <xf numFmtId="3" fontId="4" fillId="0" borderId="16" xfId="0" applyNumberFormat="1" applyFont="1" applyBorder="1" applyAlignment="1">
      <alignment horizontal="right" vertical="center" shrinkToFit="1"/>
    </xf>
    <xf numFmtId="3" fontId="4" fillId="0" borderId="17" xfId="0" applyNumberFormat="1" applyFont="1" applyBorder="1" applyAlignment="1">
      <alignment horizontal="right" vertical="center" shrinkToFit="1"/>
    </xf>
    <xf numFmtId="3" fontId="4" fillId="0" borderId="15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6" xfId="0" applyNumberFormat="1" applyFont="1" applyBorder="1" applyAlignment="1">
      <alignment horizontal="right" vertical="center" shrinkToFit="1"/>
    </xf>
    <xf numFmtId="3" fontId="4" fillId="0" borderId="28" xfId="0" applyNumberFormat="1" applyFont="1" applyBorder="1" applyAlignment="1">
      <alignment horizontal="right" vertical="center" shrinkToFit="1"/>
    </xf>
    <xf numFmtId="0" fontId="4" fillId="0" borderId="21" xfId="0" applyFont="1" applyBorder="1" applyAlignment="1">
      <alignment horizontal="justify" vertical="center"/>
    </xf>
    <xf numFmtId="3" fontId="4" fillId="0" borderId="17" xfId="0" applyNumberFormat="1" applyFont="1" applyBorder="1" applyAlignment="1">
      <alignment horizontal="center" vertical="center" shrinkToFit="1"/>
    </xf>
    <xf numFmtId="3" fontId="4" fillId="0" borderId="16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2" xfId="0" applyFont="1" applyBorder="1" applyAlignment="1">
      <alignment horizontal="justify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3" fontId="4" fillId="0" borderId="0" xfId="0" applyNumberFormat="1" applyFont="1" applyAlignment="1">
      <alignment horizontal="right" vertical="center" shrinkToFit="1"/>
    </xf>
    <xf numFmtId="0" fontId="4" fillId="0" borderId="3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3" fontId="4" fillId="0" borderId="27" xfId="0" applyNumberFormat="1" applyFont="1" applyBorder="1" applyAlignment="1">
      <alignment horizontal="right" vertical="center" shrinkToFit="1"/>
    </xf>
    <xf numFmtId="3" fontId="4" fillId="0" borderId="22" xfId="0" applyNumberFormat="1" applyFont="1" applyBorder="1" applyAlignment="1">
      <alignment horizontal="center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3" fontId="4" fillId="0" borderId="39" xfId="0" applyNumberFormat="1" applyFont="1" applyBorder="1" applyAlignment="1">
      <alignment horizontal="right" vertical="center" shrinkToFit="1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center" vertical="center" shrinkToFit="1"/>
    </xf>
    <xf numFmtId="3" fontId="4" fillId="0" borderId="41" xfId="0" applyNumberFormat="1" applyFont="1" applyBorder="1" applyAlignment="1">
      <alignment horizontal="center" vertical="center" shrinkToFit="1"/>
    </xf>
    <xf numFmtId="3" fontId="4" fillId="0" borderId="43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vertical="center" shrinkToFit="1"/>
    </xf>
    <xf numFmtId="3" fontId="4" fillId="0" borderId="20" xfId="0" applyNumberFormat="1" applyFont="1" applyBorder="1" applyAlignment="1">
      <alignment vertical="center" shrinkToFit="1"/>
    </xf>
    <xf numFmtId="0" fontId="4" fillId="0" borderId="15" xfId="0" applyFont="1" applyBorder="1" applyAlignment="1">
      <alignment vertical="center"/>
    </xf>
    <xf numFmtId="3" fontId="4" fillId="0" borderId="26" xfId="0" applyNumberFormat="1" applyFont="1" applyBorder="1" applyAlignment="1">
      <alignment vertical="center" shrinkToFit="1"/>
    </xf>
    <xf numFmtId="3" fontId="4" fillId="0" borderId="17" xfId="0" applyNumberFormat="1" applyFont="1" applyBorder="1" applyAlignment="1">
      <alignment vertical="center" shrinkToFit="1"/>
    </xf>
    <xf numFmtId="3" fontId="4" fillId="0" borderId="30" xfId="0" applyNumberFormat="1" applyFont="1" applyBorder="1" applyAlignment="1">
      <alignment horizontal="right" vertical="center" shrinkToFit="1"/>
    </xf>
    <xf numFmtId="3" fontId="4" fillId="0" borderId="18" xfId="0" applyNumberFormat="1" applyFont="1" applyBorder="1" applyAlignment="1">
      <alignment horizontal="right" vertical="center" shrinkToFit="1"/>
    </xf>
    <xf numFmtId="3" fontId="4" fillId="0" borderId="35" xfId="0" applyNumberFormat="1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3" fontId="4" fillId="0" borderId="20" xfId="0" applyNumberFormat="1" applyFont="1" applyBorder="1" applyAlignment="1">
      <alignment horizontal="center" vertical="center" shrinkToFit="1"/>
    </xf>
    <xf numFmtId="3" fontId="4" fillId="0" borderId="15" xfId="0" applyNumberFormat="1" applyFont="1" applyBorder="1" applyAlignment="1">
      <alignment vertical="center" shrinkToFit="1"/>
    </xf>
    <xf numFmtId="3" fontId="4" fillId="0" borderId="16" xfId="0" applyNumberFormat="1" applyFont="1" applyBorder="1" applyAlignment="1">
      <alignment vertical="center" shrinkToFit="1"/>
    </xf>
    <xf numFmtId="3" fontId="4" fillId="0" borderId="45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3" fontId="4" fillId="0" borderId="45" xfId="0" applyNumberFormat="1" applyFont="1" applyBorder="1" applyAlignment="1">
      <alignment horizontal="center" vertical="center" shrinkToFit="1"/>
    </xf>
    <xf numFmtId="3" fontId="4" fillId="0" borderId="46" xfId="0" applyNumberFormat="1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right" vertical="center" shrinkToFit="1"/>
    </xf>
    <xf numFmtId="177" fontId="4" fillId="0" borderId="6" xfId="1" applyNumberFormat="1" applyFont="1" applyBorder="1" applyAlignment="1">
      <alignment horizontal="right" vertical="center" shrinkToFit="1"/>
    </xf>
    <xf numFmtId="177" fontId="4" fillId="0" borderId="0" xfId="1" applyNumberFormat="1" applyFont="1" applyFill="1" applyBorder="1" applyAlignment="1" applyProtection="1">
      <alignment horizontal="right" vertical="center" shrinkToFit="1"/>
      <protection hidden="1"/>
    </xf>
    <xf numFmtId="0" fontId="8" fillId="0" borderId="0" xfId="2" applyFont="1">
      <alignment vertical="center"/>
    </xf>
    <xf numFmtId="178" fontId="9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45" xfId="2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4" fillId="0" borderId="47" xfId="0" applyNumberFormat="1" applyFont="1" applyBorder="1" applyAlignment="1">
      <alignment horizontal="right" vertical="center" shrinkToFit="1"/>
    </xf>
    <xf numFmtId="3" fontId="4" fillId="0" borderId="50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right" vertical="center" shrinkToFit="1"/>
    </xf>
    <xf numFmtId="3" fontId="4" fillId="0" borderId="51" xfId="0" applyNumberFormat="1" applyFont="1" applyBorder="1" applyAlignment="1">
      <alignment horizontal="center" vertical="center" shrinkToFit="1"/>
    </xf>
    <xf numFmtId="3" fontId="4" fillId="0" borderId="52" xfId="0" applyNumberFormat="1" applyFont="1" applyBorder="1" applyAlignment="1">
      <alignment horizontal="right" vertical="center" shrinkToFit="1"/>
    </xf>
    <xf numFmtId="0" fontId="4" fillId="0" borderId="55" xfId="0" applyFont="1" applyBorder="1" applyAlignment="1">
      <alignment vertical="center"/>
    </xf>
    <xf numFmtId="0" fontId="4" fillId="0" borderId="43" xfId="0" applyFont="1" applyBorder="1" applyAlignment="1">
      <alignment vertical="center" shrinkToFit="1"/>
    </xf>
    <xf numFmtId="3" fontId="4" fillId="0" borderId="54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right" vertical="center" shrinkToFit="1"/>
    </xf>
    <xf numFmtId="3" fontId="4" fillId="0" borderId="56" xfId="0" applyNumberFormat="1" applyFont="1" applyBorder="1" applyAlignment="1">
      <alignment horizontal="center" vertical="center" shrinkToFit="1"/>
    </xf>
    <xf numFmtId="3" fontId="4" fillId="0" borderId="57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vertical="center"/>
    </xf>
    <xf numFmtId="0" fontId="4" fillId="0" borderId="52" xfId="0" applyFont="1" applyBorder="1" applyAlignment="1">
      <alignment horizontal="justify" vertical="center"/>
    </xf>
    <xf numFmtId="3" fontId="4" fillId="0" borderId="59" xfId="0" applyNumberFormat="1" applyFont="1" applyBorder="1" applyAlignment="1">
      <alignment horizontal="right" vertical="center" shrinkToFit="1"/>
    </xf>
    <xf numFmtId="3" fontId="4" fillId="0" borderId="42" xfId="0" applyNumberFormat="1" applyFont="1" applyBorder="1" applyAlignment="1">
      <alignment horizontal="right" vertical="center" shrinkToFit="1"/>
    </xf>
    <xf numFmtId="0" fontId="4" fillId="0" borderId="61" xfId="0" applyFont="1" applyBorder="1" applyAlignment="1">
      <alignment horizontal="justify" vertical="center"/>
    </xf>
    <xf numFmtId="3" fontId="4" fillId="0" borderId="32" xfId="0" applyNumberFormat="1" applyFont="1" applyBorder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3" fontId="4" fillId="0" borderId="61" xfId="0" applyNumberFormat="1" applyFont="1" applyBorder="1" applyAlignment="1">
      <alignment horizontal="right" vertical="center" shrinkToFit="1"/>
    </xf>
    <xf numFmtId="0" fontId="4" fillId="0" borderId="43" xfId="0" applyFont="1" applyBorder="1" applyAlignment="1">
      <alignment horizontal="justify" vertical="center"/>
    </xf>
    <xf numFmtId="3" fontId="4" fillId="0" borderId="63" xfId="0" applyNumberFormat="1" applyFont="1" applyBorder="1" applyAlignment="1">
      <alignment horizontal="right" vertical="center" shrinkToFit="1"/>
    </xf>
    <xf numFmtId="177" fontId="4" fillId="0" borderId="6" xfId="1" applyNumberFormat="1" applyFont="1" applyFill="1" applyBorder="1" applyAlignment="1">
      <alignment horizontal="right" vertical="center" shrinkToFit="1"/>
    </xf>
    <xf numFmtId="0" fontId="5" fillId="0" borderId="0" xfId="0" applyFont="1" applyAlignment="1">
      <alignment horizontal="justify" vertical="center"/>
    </xf>
    <xf numFmtId="178" fontId="15" fillId="0" borderId="0" xfId="0" applyNumberFormat="1" applyFont="1" applyAlignment="1">
      <alignment horizontal="right" vertical="center" shrinkToFit="1"/>
    </xf>
    <xf numFmtId="0" fontId="8" fillId="0" borderId="62" xfId="0" applyFont="1" applyBorder="1" applyAlignment="1">
      <alignment vertical="center"/>
    </xf>
    <xf numFmtId="0" fontId="11" fillId="0" borderId="0" xfId="0" applyFont="1"/>
    <xf numFmtId="0" fontId="9" fillId="0" borderId="7" xfId="0" applyFont="1" applyBorder="1" applyAlignment="1">
      <alignment horizontal="justify" vertical="center"/>
    </xf>
    <xf numFmtId="0" fontId="13" fillId="0" borderId="60" xfId="0" applyFont="1" applyBorder="1" applyAlignment="1">
      <alignment horizontal="justify" vertical="center"/>
    </xf>
    <xf numFmtId="0" fontId="9" fillId="0" borderId="13" xfId="0" applyFont="1" applyBorder="1" applyAlignment="1">
      <alignment horizontal="center" vertical="center"/>
    </xf>
    <xf numFmtId="0" fontId="13" fillId="0" borderId="69" xfId="0" applyFont="1" applyBorder="1" applyAlignment="1">
      <alignment horizontal="justify" vertical="center"/>
    </xf>
    <xf numFmtId="178" fontId="5" fillId="0" borderId="39" xfId="0" applyNumberFormat="1" applyFont="1" applyBorder="1" applyAlignment="1">
      <alignment horizontal="center" vertical="center"/>
    </xf>
    <xf numFmtId="178" fontId="5" fillId="0" borderId="41" xfId="0" applyNumberFormat="1" applyFont="1" applyBorder="1" applyAlignment="1">
      <alignment horizontal="center" vertical="center"/>
    </xf>
    <xf numFmtId="178" fontId="5" fillId="0" borderId="13" xfId="0" applyNumberFormat="1" applyFont="1" applyBorder="1" applyAlignment="1">
      <alignment horizontal="center" vertical="center"/>
    </xf>
    <xf numFmtId="178" fontId="5" fillId="0" borderId="35" xfId="0" applyNumberFormat="1" applyFont="1" applyBorder="1" applyAlignment="1">
      <alignment horizontal="center" vertical="center"/>
    </xf>
    <xf numFmtId="3" fontId="4" fillId="0" borderId="64" xfId="0" applyNumberFormat="1" applyFont="1" applyBorder="1" applyAlignment="1">
      <alignment horizontal="right" vertical="center" shrinkToFit="1"/>
    </xf>
    <xf numFmtId="3" fontId="4" fillId="0" borderId="60" xfId="0" applyNumberFormat="1" applyFont="1" applyBorder="1" applyAlignment="1">
      <alignment horizontal="right" vertical="center" shrinkToFit="1"/>
    </xf>
    <xf numFmtId="3" fontId="4" fillId="0" borderId="68" xfId="0" applyNumberFormat="1" applyFont="1" applyBorder="1" applyAlignment="1">
      <alignment horizontal="right" vertical="center" shrinkToFit="1"/>
    </xf>
    <xf numFmtId="3" fontId="4" fillId="0" borderId="70" xfId="0" applyNumberFormat="1" applyFont="1" applyBorder="1" applyAlignment="1">
      <alignment horizontal="right" vertical="center" shrinkToFit="1"/>
    </xf>
    <xf numFmtId="3" fontId="4" fillId="0" borderId="44" xfId="0" applyNumberFormat="1" applyFont="1" applyBorder="1" applyAlignment="1">
      <alignment horizontal="right" vertical="center" shrinkToFit="1"/>
    </xf>
    <xf numFmtId="3" fontId="4" fillId="0" borderId="62" xfId="0" applyNumberFormat="1" applyFont="1" applyBorder="1" applyAlignment="1">
      <alignment horizontal="right" vertical="center" shrinkToFit="1"/>
    </xf>
    <xf numFmtId="3" fontId="4" fillId="0" borderId="53" xfId="0" applyNumberFormat="1" applyFont="1" applyBorder="1" applyAlignment="1">
      <alignment horizontal="right" vertical="center" shrinkToFit="1"/>
    </xf>
    <xf numFmtId="0" fontId="8" fillId="0" borderId="3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 shrinkToFit="1"/>
    </xf>
    <xf numFmtId="3" fontId="4" fillId="0" borderId="71" xfId="0" applyNumberFormat="1" applyFont="1" applyBorder="1" applyAlignment="1">
      <alignment horizontal="center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34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11" fillId="0" borderId="29" xfId="0" applyFont="1" applyBorder="1"/>
    <xf numFmtId="178" fontId="5" fillId="0" borderId="36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38" xfId="0" applyFont="1" applyBorder="1" applyAlignment="1">
      <alignment horizontal="justify" vertical="center"/>
    </xf>
    <xf numFmtId="0" fontId="5" fillId="0" borderId="40" xfId="0" applyFont="1" applyBorder="1" applyAlignment="1">
      <alignment horizontal="justify" vertical="center"/>
    </xf>
    <xf numFmtId="3" fontId="4" fillId="0" borderId="38" xfId="0" applyNumberFormat="1" applyFont="1" applyBorder="1" applyAlignment="1">
      <alignment horizontal="right" vertical="center" shrinkToFit="1"/>
    </xf>
    <xf numFmtId="3" fontId="4" fillId="0" borderId="40" xfId="0" applyNumberFormat="1" applyFont="1" applyBorder="1" applyAlignment="1">
      <alignment horizontal="right" vertical="center" shrinkToFit="1"/>
    </xf>
    <xf numFmtId="0" fontId="5" fillId="0" borderId="1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3" xfId="0" applyNumberFormat="1" applyFont="1" applyBorder="1" applyAlignment="1">
      <alignment horizontal="right" vertical="center" shrinkToFit="1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178" fontId="5" fillId="0" borderId="68" xfId="0" applyNumberFormat="1" applyFont="1" applyBorder="1" applyAlignment="1">
      <alignment horizontal="center" vertical="center"/>
    </xf>
    <xf numFmtId="178" fontId="5" fillId="0" borderId="58" xfId="0" applyNumberFormat="1" applyFont="1" applyBorder="1" applyAlignment="1">
      <alignment horizontal="center" vertical="center"/>
    </xf>
    <xf numFmtId="178" fontId="11" fillId="0" borderId="7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center" vertical="center"/>
    </xf>
    <xf numFmtId="178" fontId="11" fillId="0" borderId="53" xfId="0" applyNumberFormat="1" applyFont="1" applyBorder="1" applyAlignment="1">
      <alignment horizontal="center" vertical="center"/>
    </xf>
    <xf numFmtId="178" fontId="11" fillId="0" borderId="69" xfId="0" applyNumberFormat="1" applyFont="1" applyBorder="1" applyAlignment="1">
      <alignment horizontal="center" vertical="center"/>
    </xf>
    <xf numFmtId="0" fontId="5" fillId="0" borderId="66" xfId="0" applyFont="1" applyBorder="1" applyAlignment="1">
      <alignment horizontal="justify" vertical="center"/>
    </xf>
    <xf numFmtId="0" fontId="5" fillId="0" borderId="67" xfId="0" applyFont="1" applyBorder="1" applyAlignment="1">
      <alignment horizontal="justify" vertical="center"/>
    </xf>
    <xf numFmtId="3" fontId="4" fillId="0" borderId="66" xfId="0" applyNumberFormat="1" applyFont="1" applyBorder="1" applyAlignment="1">
      <alignment horizontal="right" vertical="center" shrinkToFit="1"/>
    </xf>
    <xf numFmtId="3" fontId="4" fillId="0" borderId="67" xfId="0" applyNumberFormat="1" applyFont="1" applyBorder="1" applyAlignment="1">
      <alignment horizontal="right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64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4" fillId="0" borderId="51" xfId="0" applyFont="1" applyBorder="1" applyAlignment="1">
      <alignment horizontal="justify" vertical="center"/>
    </xf>
    <xf numFmtId="0" fontId="4" fillId="0" borderId="52" xfId="0" applyFont="1" applyBorder="1" applyAlignment="1">
      <alignment horizontal="justify" vertical="center"/>
    </xf>
    <xf numFmtId="0" fontId="4" fillId="0" borderId="31" xfId="0" applyFont="1" applyBorder="1" applyAlignment="1">
      <alignment horizontal="justify" vertical="center"/>
    </xf>
    <xf numFmtId="0" fontId="4" fillId="0" borderId="32" xfId="0" applyFont="1" applyBorder="1" applyAlignment="1">
      <alignment horizontal="justify" vertical="center"/>
    </xf>
    <xf numFmtId="0" fontId="4" fillId="0" borderId="17" xfId="0" applyFont="1" applyBorder="1" applyAlignment="1">
      <alignment horizontal="justify" vertical="center"/>
    </xf>
    <xf numFmtId="0" fontId="4" fillId="0" borderId="15" xfId="0" applyFont="1" applyBorder="1" applyAlignment="1">
      <alignment horizontal="justify" vertical="center"/>
    </xf>
    <xf numFmtId="0" fontId="4" fillId="0" borderId="65" xfId="0" applyFont="1" applyBorder="1" applyAlignment="1">
      <alignment horizontal="justify" vertical="center"/>
    </xf>
    <xf numFmtId="0" fontId="4" fillId="0" borderId="56" xfId="0" applyFont="1" applyBorder="1" applyAlignment="1">
      <alignment horizontal="justify" vertical="center"/>
    </xf>
    <xf numFmtId="0" fontId="4" fillId="0" borderId="41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7" xfId="0" applyFont="1" applyBorder="1" applyAlignment="1">
      <alignment horizontal="justify" vertical="center"/>
    </xf>
    <xf numFmtId="0" fontId="4" fillId="0" borderId="60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14" xfId="0" applyFont="1" applyBorder="1" applyAlignment="1">
      <alignment horizontal="justify" vertical="center"/>
    </xf>
    <xf numFmtId="0" fontId="4" fillId="0" borderId="53" xfId="0" applyFont="1" applyBorder="1" applyAlignment="1">
      <alignment horizontal="justify" vertical="center"/>
    </xf>
    <xf numFmtId="0" fontId="4" fillId="0" borderId="62" xfId="0" applyFont="1" applyBorder="1" applyAlignment="1">
      <alignment horizontal="justify" vertical="center"/>
    </xf>
    <xf numFmtId="0" fontId="4" fillId="0" borderId="54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0" fontId="4" fillId="0" borderId="3" xfId="0" applyFont="1" applyBorder="1" applyAlignment="1">
      <alignment horizontal="justify" vertic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47" xfId="2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4" fillId="0" borderId="1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4" fillId="0" borderId="21" xfId="0" applyFont="1" applyBorder="1" applyAlignment="1">
      <alignment horizontal="justify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/>
    </xf>
    <xf numFmtId="0" fontId="4" fillId="0" borderId="35" xfId="0" applyFont="1" applyBorder="1" applyAlignment="1">
      <alignment horizontal="justify" vertical="center"/>
    </xf>
    <xf numFmtId="0" fontId="4" fillId="0" borderId="17" xfId="0" quotePrefix="1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justify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0" fontId="1" fillId="0" borderId="21" xfId="0" applyFont="1" applyBorder="1"/>
    <xf numFmtId="0" fontId="4" fillId="0" borderId="28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3" xfId="0" quotePrefix="1" applyFont="1" applyBorder="1" applyAlignment="1">
      <alignment horizontal="justify" vertical="center"/>
    </xf>
    <xf numFmtId="0" fontId="4" fillId="0" borderId="24" xfId="0" applyFont="1" applyBorder="1" applyAlignment="1">
      <alignment horizontal="justify" vertical="center"/>
    </xf>
    <xf numFmtId="0" fontId="4" fillId="0" borderId="25" xfId="0" applyFont="1" applyBorder="1" applyAlignment="1">
      <alignment horizontal="justify" vertical="center"/>
    </xf>
    <xf numFmtId="0" fontId="4" fillId="0" borderId="19" xfId="0" applyFont="1" applyBorder="1" applyAlignment="1">
      <alignment horizontal="justify" vertical="center"/>
    </xf>
    <xf numFmtId="0" fontId="4" fillId="0" borderId="27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30" xfId="0" applyFont="1" applyBorder="1" applyAlignment="1">
      <alignment horizontal="justify" vertical="center"/>
    </xf>
    <xf numFmtId="0" fontId="4" fillId="0" borderId="23" xfId="0" applyFont="1" applyBorder="1" applyAlignment="1">
      <alignment horizontal="justify" vertical="center"/>
    </xf>
    <xf numFmtId="0" fontId="4" fillId="0" borderId="28" xfId="0" applyFont="1" applyBorder="1" applyAlignment="1">
      <alignment horizontal="justify" vertical="center"/>
    </xf>
    <xf numFmtId="0" fontId="12" fillId="0" borderId="22" xfId="0" applyFont="1" applyBorder="1" applyAlignment="1">
      <alignment horizontal="justify" vertical="center"/>
    </xf>
    <xf numFmtId="0" fontId="4" fillId="0" borderId="29" xfId="0" applyFont="1" applyBorder="1" applyAlignment="1">
      <alignment horizontal="justify" vertical="center"/>
    </xf>
    <xf numFmtId="49" fontId="11" fillId="0" borderId="0" xfId="0" applyNumberFormat="1" applyFont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41" xfId="0" applyNumberFormat="1" applyFont="1" applyBorder="1" applyAlignment="1">
      <alignment horizontal="right" vertical="center" shrinkToFit="1"/>
    </xf>
    <xf numFmtId="3" fontId="4" fillId="0" borderId="4" xfId="0" applyNumberFormat="1" applyFont="1" applyBorder="1" applyAlignment="1">
      <alignment horizontal="right" vertical="center" shrinkToFit="1"/>
    </xf>
    <xf numFmtId="0" fontId="5" fillId="0" borderId="72" xfId="0" applyFont="1" applyBorder="1" applyAlignment="1">
      <alignment horizontal="center" vertical="center"/>
    </xf>
    <xf numFmtId="178" fontId="11" fillId="0" borderId="48" xfId="0" applyNumberFormat="1" applyFont="1" applyBorder="1" applyAlignment="1">
      <alignment horizontal="center" vertical="center"/>
    </xf>
    <xf numFmtId="178" fontId="11" fillId="0" borderId="55" xfId="0" applyNumberFormat="1" applyFont="1" applyBorder="1" applyAlignment="1">
      <alignment horizontal="center" vertical="center"/>
    </xf>
    <xf numFmtId="3" fontId="4" fillId="0" borderId="71" xfId="0" applyNumberFormat="1" applyFont="1" applyBorder="1" applyAlignment="1">
      <alignment horizontal="right" vertical="center" shrinkToFit="1"/>
    </xf>
    <xf numFmtId="176" fontId="4" fillId="0" borderId="0" xfId="0" applyNumberFormat="1" applyFont="1" applyAlignment="1">
      <alignment horizontal="justify" vertical="top"/>
    </xf>
    <xf numFmtId="176" fontId="4" fillId="0" borderId="0" xfId="0" applyNumberFormat="1" applyFont="1" applyAlignment="1">
      <alignment horizontal="left" vertical="top"/>
    </xf>
    <xf numFmtId="58" fontId="9" fillId="0" borderId="0" xfId="0" applyNumberFormat="1" applyFont="1" applyAlignment="1">
      <alignment horizontal="justify" vertical="top"/>
    </xf>
  </cellXfs>
  <cellStyles count="3">
    <cellStyle name="パーセント" xfId="1" builtinId="5"/>
    <cellStyle name="標準" xfId="0" builtinId="0"/>
    <cellStyle name="標準_Book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Tools\&#23481;&#37327;&#35211;&#31309;\&#35211;&#31309;&#25903;&#255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23481;&#37327;\&#32034;&#24341;\&#24773;&#22577;&#21029;&#65403;&#65392;&#65418;&#65438;&#21029;INDEX&#23481;&#37327;1.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tinum\01_&#12503;&#12525;&#12472;&#12455;&#12463;&#12488;&#12304;&#31038;&#22806;&#31192;(&#12503;&#12525;&#12472;&#12455;&#12463;&#12488;&#38480;&#12426;)&#12305;\05%20&#27425;&#26399;&#38651;&#31639;&#12471;&#12473;&#12486;&#12512;\02%20&#35201;&#20214;&#23450;&#32681;\&#26041;&#24335;\&#12475;&#12531;&#12479;&#12495;&#12540;&#12489;&#36984;&#23450;&#35201;&#20214;\&#12475;&#12531;&#12479;&#12495;&#12540;&#12489;&#26908;&#35342;&#12398;&#35201;&#20214;0302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f-ns-004\&#65315;&#65295;&#65316;&#22806;\&#35373;&#35336;&#38306;&#36899;\&#26041;&#24335;&#65319;\&#65411;&#65438;&#65392;&#65408;&#20998;&#26512;\&#65432;&#65422;&#65439;&#65404;&#65438;&#65412;&#65432;\&#12450;&#12488;&#12522;&#12499;&#12517;&#12540;&#12488;&#19968;&#35239;&#31532;9.1&#29256;\&#21442;&#29031;&#29992;&#65317;&#65330;&#22259;&#65288;&#20849;&#36890;&#12384;&#12369;&#21512;&#2030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yo-asada\Desktop\&#9734;&#20316;&#26989;&#29992;&#9734;\&#9734;&#26989;&#21209;&#37327;&#30906;&#23450;&#20516;\12_3&#26376;\01_&#26989;&#21209;&#37327;\&#26908;&#26619;&#38306;&#20418;&#26989;&#21209;&#37327;&#22577;&#21578;2024&#24180;&#24230;&#65288;R6&#65289;.xlsx" TargetMode="External"/><Relationship Id="rId1" Type="http://schemas.openxmlformats.org/officeDocument/2006/relationships/externalLinkPath" Target="&#26908;&#26619;&#38306;&#20418;&#26989;&#21209;&#37327;&#22577;&#21578;2024&#24180;&#24230;&#65288;R6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支援"/>
      <sheetName val="Sheet1"/>
      <sheetName val="業務（自動）_NET"/>
      <sheetName val="業務（自動）_JOB"/>
      <sheetName val="環境"/>
      <sheetName val="SI0実施環境構築手順"/>
      <sheetName val="SI0実施手順"/>
      <sheetName val="SI0 ソース修正手順"/>
      <sheetName val="SI0 ソース修正手順(18時以降)"/>
      <sheetName val="添付資料1"/>
      <sheetName val="添付資料2"/>
      <sheetName val="添付資料3"/>
      <sheetName val="ＩＦ項目一覧"/>
      <sheetName val="ＩＦ項目説明"/>
      <sheetName val="日付について"/>
      <sheetName val="方向性"/>
      <sheetName val="検討課題一覧"/>
      <sheetName val="ドメイン定義書"/>
      <sheetName val="ドメイン定義書（様式）"/>
      <sheetName val="テーブル一覧"/>
      <sheetName val="テーブル一覧(世代)"/>
      <sheetName val="テーブル一覧(世代) (作成中)"/>
      <sheetName val="インプット条件（継続検査）"/>
      <sheetName val="コード編集"/>
      <sheetName val="入力データ編集sheet"/>
      <sheetName val="案件リスト"/>
      <sheetName val="パラメータ"/>
      <sheetName val="観点マスタ"/>
      <sheetName val="リスト"/>
      <sheetName val="Main"/>
      <sheetName val="Matrix"/>
      <sheetName val="指標値"/>
      <sheetName val="Work"/>
      <sheetName val="レビュー記録"/>
      <sheetName val="要望・課題・QA一覧"/>
      <sheetName val="No.7"/>
      <sheetName val="No.10"/>
      <sheetName val="備考"/>
      <sheetName val="Sheet3"/>
      <sheetName val="プルダウン項目対照表"/>
      <sheetName val="Reference"/>
      <sheetName val="分類項目"/>
      <sheetName val="リスト情報"/>
      <sheetName val="リストボックス"/>
    </sheetNames>
    <definedNames>
      <definedName name="cal_index_size"/>
      <definedName name="cal_table_siz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情報別ｻｰﾊﾞ別INDEX容量1.5"/>
      <sheetName val="前提条件一覧ひながた"/>
      <sheetName val="前提条件一覧記入例"/>
      <sheetName val="要因・前提条件パターン分類表"/>
      <sheetName val="共同利用システム修正⇒目的別手順書（間接入力）"/>
      <sheetName val="（別紙１）変更内容"/>
      <sheetName val="預り資産共通明細＿日次・月次"/>
      <sheetName val="Sheet1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日付ﾃｰﾌﾞﾙ"/>
      <sheetName val="COMP-TBL"/>
      <sheetName val="情報別ｻｰﾊﾞ別INDEX容量1.5.xls"/>
      <sheetName val="%E6%83%85%E5%A0%B1%E5%88%A5%EF%"/>
      <sheetName val="#REF"/>
      <sheetName val="次期システム（受託）"/>
      <sheetName val="現行DB一覧2(CT)"/>
      <sheetName val="入力"/>
      <sheetName val="社員リスト"/>
      <sheetName val="株式随時発注"/>
      <sheetName val="メイン"/>
    </sheetNames>
    <definedNames>
      <definedName name="CULC.cal_index_size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目次"/>
      <sheetName val="改版履歴"/>
      <sheetName val="１．システム構成概要"/>
      <sheetName val="２．年間業務量予測・保有車両数予測"/>
      <sheetName val="３．平均月ピーク日業務毎時間別業務量予測"/>
      <sheetName val="４．ピーク月ピーク日業務毎時間別業務量予測"/>
      <sheetName val="５．ＤＢ使用量概算"/>
      <sheetName val="６．センタ化時のレコード数"/>
      <sheetName val="７．レコードの増加量"/>
      <sheetName val="８．平成２０年度末のレコード数"/>
      <sheetName val="９．処理モデル"/>
      <sheetName val="９．１処理概要（新規登録）"/>
      <sheetName val="９．２処理概要（継続検査)"/>
      <sheetName val="９．３処理概要(記入申請)"/>
      <sheetName val="９．４処理概要（構造変更)"/>
      <sheetName val="９．５処理概要（再交付)"/>
      <sheetName val="９．６処理概要（返納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0">
          <cell r="D10">
            <v>130911</v>
          </cell>
        </row>
        <row r="19">
          <cell r="D19">
            <v>2094576</v>
          </cell>
        </row>
        <row r="27">
          <cell r="D27">
            <v>48048</v>
          </cell>
        </row>
        <row r="34">
          <cell r="D34">
            <v>1870</v>
          </cell>
        </row>
        <row r="43">
          <cell r="D43">
            <v>21676000</v>
          </cell>
        </row>
        <row r="49">
          <cell r="D49">
            <v>2167600</v>
          </cell>
        </row>
        <row r="78">
          <cell r="D78">
            <v>7083056.7200000007</v>
          </cell>
        </row>
        <row r="84">
          <cell r="D84">
            <v>8736</v>
          </cell>
        </row>
        <row r="90">
          <cell r="D90">
            <v>8736</v>
          </cell>
        </row>
        <row r="97">
          <cell r="D97">
            <v>0</v>
          </cell>
        </row>
        <row r="104">
          <cell r="D104">
            <v>0</v>
          </cell>
        </row>
        <row r="111">
          <cell r="D111">
            <v>0</v>
          </cell>
        </row>
        <row r="117">
          <cell r="D117">
            <v>0</v>
          </cell>
        </row>
      </sheetData>
      <sheetData sheetId="8">
        <row r="10">
          <cell r="D10">
            <v>47604</v>
          </cell>
        </row>
        <row r="19">
          <cell r="D19">
            <v>761664</v>
          </cell>
        </row>
        <row r="27">
          <cell r="D27">
            <v>17472</v>
          </cell>
        </row>
        <row r="39">
          <cell r="D39">
            <v>8736</v>
          </cell>
        </row>
      </sheetData>
      <sheetData sheetId="9">
        <row r="11">
          <cell r="D11">
            <v>40284961.399999999</v>
          </cell>
        </row>
        <row r="17">
          <cell r="D17">
            <v>4028496.14</v>
          </cell>
        </row>
        <row r="46">
          <cell r="D46">
            <v>21437821.039999999</v>
          </cell>
        </row>
        <row r="54">
          <cell r="D54">
            <v>88966981.082000002</v>
          </cell>
        </row>
        <row r="61">
          <cell r="D61">
            <v>8896698.1082000006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用ＥＲ図（共通だけ合体）"/>
      <sheetName val="Sheet3"/>
      <sheetName val="基幹DB対応シート"/>
      <sheetName val="調査シート作成用マクロ"/>
      <sheetName val="Sheet5"/>
      <sheetName val="マクロ"/>
      <sheetName val="Sheet1"/>
      <sheetName val="マスターシート"/>
      <sheetName val="入力テーブルの一覧"/>
      <sheetName val="テーブル作成時の考慮点"/>
      <sheetName val="参考　並び順検討"/>
      <sheetName val="資料１　内部資料（検討資料再鑑後再修正）"/>
      <sheetName val="資料２　内部資料（検討資料再鑑後再修正）"/>
      <sheetName val="資料２　内部資料（検討資料再鑑後修正）  "/>
      <sheetName val="資料１　内部資料（項目ベース再鑑前） "/>
      <sheetName val="資料２　内部資料（検討資料再鑑前）"/>
      <sheetName val="資料１　内部資料（項目ベース再鑑前） (2)"/>
      <sheetName val="資料２　内部資料（コメント入り検討資料） "/>
      <sheetName val="作業用（変更するときはまずこれから）"/>
      <sheetName val="マスターシート（作業用）"/>
      <sheetName val="口座開設実績情報＿日次"/>
      <sheetName val="商品ファンド情報＿日次"/>
      <sheetName val="投信定時定額購入情報＿日次"/>
      <sheetName val="合体"/>
      <sheetName val="債券保護預り明細情報＿日次・月次"/>
      <sheetName val="外貨固定性預金明細情報＿日次・月次"/>
      <sheetName val="外貨流動性預金口座情報＿日次・月次"/>
      <sheetName val="債券保護預り口座情報＿日次・月次"/>
      <sheetName val="債券銘柄情報＿月次･日次"/>
      <sheetName val="顧客生命保険明細情報＿日次"/>
      <sheetName val="顧客別残高情報＿日次"/>
      <sheetName val="投信顧客別商品情報＿日次"/>
      <sheetName val="投信顧客口座情報＿日次"/>
      <sheetName val="投信ファンドマスタ情報＿日次"/>
      <sheetName val="銘柄別残高情報＿日次"/>
      <sheetName val="ユニット保有残高情報＿日次"/>
      <sheetName val="店顧客＿インデクス＿日次"/>
      <sheetName val="顧客＿共通属性＿月次"/>
      <sheetName val="Sheet2"/>
      <sheetName val="共同利用システム修正⇒目的別手順書（間接入力）"/>
      <sheetName val="（別紙１）変更内容"/>
      <sheetName val="１"/>
      <sheetName val="２"/>
      <sheetName val="３"/>
      <sheetName val="４"/>
      <sheetName val="５"/>
      <sheetName val="６"/>
      <sheetName val="７"/>
      <sheetName val="８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"/>
      <sheetName val="１８"/>
      <sheetName val="１９"/>
      <sheetName val="２０"/>
      <sheetName val="２１"/>
      <sheetName val="別紙１（全体ｼｽﾃﾑ構成）"/>
      <sheetName val="別紙２｢営業店収益管理表｣項目別編集一覧"/>
      <sheetName val="別紙３（全体概要ﾌﾛｰ1）"/>
      <sheetName val="別紙３（全体概要ﾌﾛｰ2）"/>
      <sheetName val="データ授受一覧"/>
      <sheetName val="table詳細"/>
      <sheetName val="設定項目"/>
      <sheetName val="その他"/>
      <sheetName val="会社"/>
      <sheetName val="参照シート"/>
      <sheetName val="定数"/>
      <sheetName val="定義"/>
      <sheetName val="参照用ＥＲ図（共通だけ合体）.xls"/>
      <sheetName val="%E5%8F%82%E7%85%A7%E7%94%A8%EF%"/>
      <sheetName val="リストボックス一覧"/>
      <sheetName val="【印刷不要】work_一覧"/>
      <sheetName val="大分類"/>
      <sheetName val="リスト"/>
      <sheetName val="工数算出基準"/>
      <sheetName val="工数算出基礎数値"/>
      <sheetName val="データシート"/>
      <sheetName val="（別紙２）ｃｓｖレイアウト"/>
      <sheetName val="設定シート"/>
      <sheetName val="SSA構成図"/>
      <sheetName val="SB(東亜ゴム)（４Ｕ）"/>
      <sheetName val="030319部別科目別"/>
      <sheetName val="ＳＳＰ"/>
      <sheetName val="ドメイン"/>
      <sheetName val="委託先ｺｰﾄﾞ対比表"/>
      <sheetName val="データ項目一覧"/>
      <sheetName val="依頼-削除不可"/>
      <sheetName val="#REF"/>
      <sheetName val="レコード名"/>
      <sheetName val="カテゴリ"/>
      <sheetName val="論理データ型"/>
      <sheetName val="選択肢"/>
    </sheetNames>
    <definedNames>
      <definedName name="ワイドに"/>
      <definedName name="見やすく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業務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1258-F080-429A-9E00-9FB7165BAB20}">
  <dimension ref="A1:J175"/>
  <sheetViews>
    <sheetView tabSelected="1" zoomScale="70" zoomScaleNormal="70" zoomScaleSheetLayoutView="70" workbookViewId="0">
      <selection activeCell="L76" sqref="L76"/>
    </sheetView>
  </sheetViews>
  <sheetFormatPr defaultColWidth="9" defaultRowHeight="15.5" x14ac:dyDescent="0.25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0" width="9" style="1"/>
    <col min="11" max="16384" width="9" style="2"/>
  </cols>
  <sheetData>
    <row r="1" spans="1:10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10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10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10" ht="19.5" customHeight="1" x14ac:dyDescent="0.25">
      <c r="A4" s="177" t="s">
        <v>337</v>
      </c>
      <c r="B4" s="177"/>
      <c r="C4" s="177"/>
      <c r="D4" s="177"/>
      <c r="E4" s="177"/>
      <c r="F4" s="177"/>
      <c r="G4" s="177"/>
      <c r="H4" s="177"/>
      <c r="I4" s="248"/>
    </row>
    <row r="5" spans="1:10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10" ht="15" customHeight="1" x14ac:dyDescent="0.25">
      <c r="F6" s="12"/>
      <c r="G6" s="12"/>
      <c r="H6" s="12"/>
      <c r="I6" s="12"/>
    </row>
    <row r="7" spans="1:10" ht="18" customHeight="1" x14ac:dyDescent="0.25">
      <c r="A7" s="5" t="s">
        <v>4</v>
      </c>
      <c r="I7" s="13" t="s">
        <v>5</v>
      </c>
    </row>
    <row r="8" spans="1:10" ht="18" customHeight="1" thickBot="1" x14ac:dyDescent="0.3">
      <c r="A8" s="5" t="s">
        <v>6</v>
      </c>
      <c r="J8" s="2"/>
    </row>
    <row r="9" spans="1:10" ht="23.15" customHeight="1" thickBot="1" x14ac:dyDescent="0.3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10" ht="23.15" customHeight="1" x14ac:dyDescent="0.25">
      <c r="A10" s="179" t="s">
        <v>13</v>
      </c>
      <c r="B10" s="180"/>
      <c r="C10" s="187" t="s">
        <v>14</v>
      </c>
      <c r="D10" s="17" t="s">
        <v>15</v>
      </c>
      <c r="E10" s="18">
        <v>1174572</v>
      </c>
      <c r="F10" s="19">
        <v>0</v>
      </c>
      <c r="G10" s="19">
        <v>1174120</v>
      </c>
      <c r="H10" s="19">
        <v>452</v>
      </c>
      <c r="I10" s="20">
        <f t="shared" ref="I10:I17" si="0">SUM(G10:H10)</f>
        <v>1174572</v>
      </c>
    </row>
    <row r="11" spans="1:10" ht="23.15" customHeight="1" x14ac:dyDescent="0.2">
      <c r="A11" s="185"/>
      <c r="B11" s="186"/>
      <c r="C11" s="188"/>
      <c r="D11" s="21" t="s">
        <v>16</v>
      </c>
      <c r="E11" s="22">
        <v>10255</v>
      </c>
      <c r="F11" s="23">
        <v>0</v>
      </c>
      <c r="G11" s="23">
        <v>10220</v>
      </c>
      <c r="H11" s="23">
        <v>35</v>
      </c>
      <c r="I11" s="24">
        <f t="shared" si="0"/>
        <v>10255</v>
      </c>
      <c r="J11" s="258"/>
    </row>
    <row r="12" spans="1:10" ht="23.15" customHeight="1" x14ac:dyDescent="0.2">
      <c r="A12" s="185"/>
      <c r="B12" s="186"/>
      <c r="C12" s="251" t="s">
        <v>17</v>
      </c>
      <c r="D12" s="21" t="s">
        <v>18</v>
      </c>
      <c r="E12" s="22">
        <v>288244</v>
      </c>
      <c r="F12" s="23">
        <v>0</v>
      </c>
      <c r="G12" s="23">
        <v>288239</v>
      </c>
      <c r="H12" s="23">
        <v>5</v>
      </c>
      <c r="I12" s="24">
        <f t="shared" si="0"/>
        <v>288244</v>
      </c>
      <c r="J12" s="258"/>
    </row>
    <row r="13" spans="1:10" ht="23.15" customHeight="1" x14ac:dyDescent="0.25">
      <c r="A13" s="185"/>
      <c r="B13" s="186"/>
      <c r="C13" s="188"/>
      <c r="D13" s="21" t="s">
        <v>19</v>
      </c>
      <c r="E13" s="22">
        <v>284800</v>
      </c>
      <c r="F13" s="23">
        <v>1</v>
      </c>
      <c r="G13" s="23">
        <v>284798</v>
      </c>
      <c r="H13" s="23">
        <v>3</v>
      </c>
      <c r="I13" s="24">
        <f t="shared" si="0"/>
        <v>284801</v>
      </c>
    </row>
    <row r="14" spans="1:10" ht="23.15" customHeight="1" x14ac:dyDescent="0.25">
      <c r="A14" s="249"/>
      <c r="B14" s="250"/>
      <c r="C14" s="222" t="s">
        <v>20</v>
      </c>
      <c r="D14" s="226"/>
      <c r="E14" s="25">
        <f>SUM(E10:E13)</f>
        <v>1757871</v>
      </c>
      <c r="F14" s="23">
        <f>SUM(F10:F13)</f>
        <v>1</v>
      </c>
      <c r="G14" s="23">
        <f>SUM(G10:G13)</f>
        <v>1757377</v>
      </c>
      <c r="H14" s="23">
        <f>SUM(H10:H13)</f>
        <v>495</v>
      </c>
      <c r="I14" s="24">
        <f t="shared" si="0"/>
        <v>1757872</v>
      </c>
    </row>
    <row r="15" spans="1:10" ht="23.15" customHeight="1" x14ac:dyDescent="0.25">
      <c r="A15" s="244" t="s">
        <v>21</v>
      </c>
      <c r="B15" s="238"/>
      <c r="C15" s="239"/>
      <c r="D15" s="21" t="s">
        <v>18</v>
      </c>
      <c r="E15" s="26">
        <v>3109709</v>
      </c>
      <c r="F15" s="23">
        <v>54857</v>
      </c>
      <c r="G15" s="23">
        <v>3162825</v>
      </c>
      <c r="H15" s="23">
        <v>1741</v>
      </c>
      <c r="I15" s="24">
        <f t="shared" si="0"/>
        <v>3164566</v>
      </c>
    </row>
    <row r="16" spans="1:10" ht="23.15" customHeight="1" x14ac:dyDescent="0.25">
      <c r="A16" s="166"/>
      <c r="B16" s="167"/>
      <c r="C16" s="168"/>
      <c r="D16" s="21" t="s">
        <v>19</v>
      </c>
      <c r="E16" s="26">
        <v>3719005</v>
      </c>
      <c r="F16" s="23">
        <v>141924</v>
      </c>
      <c r="G16" s="23">
        <v>3860565</v>
      </c>
      <c r="H16" s="23">
        <v>364</v>
      </c>
      <c r="I16" s="24">
        <f t="shared" si="0"/>
        <v>3860929</v>
      </c>
    </row>
    <row r="17" spans="1:9" ht="23.15" customHeight="1" x14ac:dyDescent="0.25">
      <c r="A17" s="240"/>
      <c r="B17" s="241"/>
      <c r="C17" s="242"/>
      <c r="D17" s="21" t="s">
        <v>22</v>
      </c>
      <c r="E17" s="27">
        <f>SUM(E15:E16)</f>
        <v>6828714</v>
      </c>
      <c r="F17" s="23">
        <f>SUM(F15:F16)</f>
        <v>196781</v>
      </c>
      <c r="G17" s="23">
        <f>SUM(G15:G16)</f>
        <v>7023390</v>
      </c>
      <c r="H17" s="22">
        <f>SUM(H15:H16)</f>
        <v>2105</v>
      </c>
      <c r="I17" s="24">
        <f t="shared" si="0"/>
        <v>7025495</v>
      </c>
    </row>
    <row r="18" spans="1:9" ht="23.15" customHeight="1" x14ac:dyDescent="0.25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5">
      <c r="A19" s="244" t="s">
        <v>25</v>
      </c>
      <c r="B19" s="238"/>
      <c r="C19" s="239"/>
      <c r="D19" s="21" t="s">
        <v>18</v>
      </c>
      <c r="E19" s="26">
        <v>8593</v>
      </c>
      <c r="F19" s="23">
        <v>213</v>
      </c>
      <c r="G19" s="23">
        <v>8806</v>
      </c>
      <c r="H19" s="23">
        <v>0</v>
      </c>
      <c r="I19" s="24">
        <f t="shared" ref="I19:I25" si="1">SUM(G19:H19)</f>
        <v>8806</v>
      </c>
    </row>
    <row r="20" spans="1:9" ht="23.15" customHeight="1" x14ac:dyDescent="0.25">
      <c r="A20" s="166"/>
      <c r="B20" s="167"/>
      <c r="C20" s="168"/>
      <c r="D20" s="21" t="s">
        <v>19</v>
      </c>
      <c r="E20" s="26">
        <v>124299</v>
      </c>
      <c r="F20" s="23">
        <v>1485</v>
      </c>
      <c r="G20" s="23">
        <v>125784</v>
      </c>
      <c r="H20" s="23">
        <v>0</v>
      </c>
      <c r="I20" s="24">
        <f t="shared" si="1"/>
        <v>125784</v>
      </c>
    </row>
    <row r="21" spans="1:9" ht="23.15" customHeight="1" x14ac:dyDescent="0.25">
      <c r="A21" s="240"/>
      <c r="B21" s="241"/>
      <c r="C21" s="242"/>
      <c r="D21" s="21" t="s">
        <v>22</v>
      </c>
      <c r="E21" s="27">
        <f>SUM(E19:E20)</f>
        <v>132892</v>
      </c>
      <c r="F21" s="23">
        <f>SUM(F19:F20)</f>
        <v>1698</v>
      </c>
      <c r="G21" s="23">
        <f>SUM(G19:G20)</f>
        <v>134590</v>
      </c>
      <c r="H21" s="22">
        <f>SUM(H19:H20)</f>
        <v>0</v>
      </c>
      <c r="I21" s="24">
        <f t="shared" si="1"/>
        <v>134590</v>
      </c>
    </row>
    <row r="22" spans="1:9" ht="23.15" customHeight="1" x14ac:dyDescent="0.25">
      <c r="A22" s="166" t="s">
        <v>26</v>
      </c>
      <c r="B22" s="167"/>
      <c r="C22" s="167"/>
      <c r="D22" s="247"/>
      <c r="E22" s="22">
        <v>11584</v>
      </c>
      <c r="F22" s="23">
        <v>0</v>
      </c>
      <c r="G22" s="23">
        <v>11584</v>
      </c>
      <c r="H22" s="23">
        <v>0</v>
      </c>
      <c r="I22" s="24">
        <f t="shared" si="1"/>
        <v>11584</v>
      </c>
    </row>
    <row r="23" spans="1:9" ht="23.15" customHeight="1" x14ac:dyDescent="0.25">
      <c r="A23" s="31"/>
      <c r="B23" s="32"/>
      <c r="C23" s="209" t="s">
        <v>27</v>
      </c>
      <c r="D23" s="158"/>
      <c r="E23" s="22">
        <v>411</v>
      </c>
      <c r="F23" s="23">
        <v>0</v>
      </c>
      <c r="G23" s="23">
        <v>411</v>
      </c>
      <c r="H23" s="23">
        <v>0</v>
      </c>
      <c r="I23" s="24">
        <f t="shared" si="1"/>
        <v>411</v>
      </c>
    </row>
    <row r="24" spans="1:9" ht="23.15" customHeight="1" x14ac:dyDescent="0.25">
      <c r="A24" s="31"/>
      <c r="B24" s="32"/>
      <c r="C24" s="33"/>
      <c r="D24" s="21" t="s">
        <v>28</v>
      </c>
      <c r="E24" s="22">
        <v>44</v>
      </c>
      <c r="F24" s="23">
        <v>0</v>
      </c>
      <c r="G24" s="23">
        <v>44</v>
      </c>
      <c r="H24" s="23">
        <v>0</v>
      </c>
      <c r="I24" s="24">
        <f t="shared" si="1"/>
        <v>44</v>
      </c>
    </row>
    <row r="25" spans="1:9" ht="23.15" customHeight="1" x14ac:dyDescent="0.25">
      <c r="A25" s="34"/>
      <c r="B25" s="35"/>
      <c r="C25" s="157" t="s">
        <v>29</v>
      </c>
      <c r="D25" s="158"/>
      <c r="E25" s="22">
        <v>3175</v>
      </c>
      <c r="F25" s="23">
        <v>0</v>
      </c>
      <c r="G25" s="23">
        <v>3175</v>
      </c>
      <c r="H25" s="23">
        <v>0</v>
      </c>
      <c r="I25" s="24">
        <f t="shared" si="1"/>
        <v>3175</v>
      </c>
    </row>
    <row r="26" spans="1:9" ht="23.15" customHeight="1" x14ac:dyDescent="0.25">
      <c r="A26" s="237" t="s">
        <v>30</v>
      </c>
      <c r="B26" s="238"/>
      <c r="C26" s="239"/>
      <c r="D26" s="21" t="s">
        <v>31</v>
      </c>
      <c r="E26" s="22">
        <v>20627</v>
      </c>
      <c r="F26" s="23">
        <v>0</v>
      </c>
      <c r="G26" s="29" t="s">
        <v>24</v>
      </c>
      <c r="H26" s="29" t="s">
        <v>24</v>
      </c>
      <c r="I26" s="24">
        <v>20627</v>
      </c>
    </row>
    <row r="27" spans="1:9" ht="23.15" customHeight="1" x14ac:dyDescent="0.25">
      <c r="A27" s="166"/>
      <c r="B27" s="167"/>
      <c r="C27" s="168"/>
      <c r="D27" s="21" t="s">
        <v>32</v>
      </c>
      <c r="E27" s="22">
        <v>110791</v>
      </c>
      <c r="F27" s="23">
        <v>0</v>
      </c>
      <c r="G27" s="29" t="s">
        <v>24</v>
      </c>
      <c r="H27" s="29" t="s">
        <v>24</v>
      </c>
      <c r="I27" s="24">
        <v>110791</v>
      </c>
    </row>
    <row r="28" spans="1:9" ht="23.15" customHeight="1" x14ac:dyDescent="0.25">
      <c r="A28" s="240"/>
      <c r="B28" s="241"/>
      <c r="C28" s="242"/>
      <c r="D28" s="21" t="s">
        <v>20</v>
      </c>
      <c r="E28" s="22">
        <f>SUM(E26:E27)</f>
        <v>131418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131418</v>
      </c>
    </row>
    <row r="29" spans="1:9" ht="23.15" customHeight="1" x14ac:dyDescent="0.25">
      <c r="A29" s="243" t="s">
        <v>33</v>
      </c>
      <c r="B29" s="209"/>
      <c r="C29" s="157"/>
      <c r="D29" s="158"/>
      <c r="E29" s="26">
        <v>5311483</v>
      </c>
      <c r="F29" s="23">
        <v>19</v>
      </c>
      <c r="G29" s="29" t="s">
        <v>34</v>
      </c>
      <c r="H29" s="29" t="s">
        <v>34</v>
      </c>
      <c r="I29" s="24">
        <v>5311502</v>
      </c>
    </row>
    <row r="30" spans="1:9" ht="23.15" customHeight="1" x14ac:dyDescent="0.25">
      <c r="A30" s="155"/>
      <c r="B30" s="156"/>
      <c r="C30" s="209" t="s">
        <v>27</v>
      </c>
      <c r="D30" s="158"/>
      <c r="E30" s="26">
        <v>1931020</v>
      </c>
      <c r="F30" s="23">
        <v>6</v>
      </c>
      <c r="G30" s="29" t="s">
        <v>34</v>
      </c>
      <c r="H30" s="29" t="s">
        <v>34</v>
      </c>
      <c r="I30" s="24">
        <v>1931026</v>
      </c>
    </row>
    <row r="31" spans="1:9" ht="23.15" customHeight="1" x14ac:dyDescent="0.25">
      <c r="A31" s="36"/>
      <c r="B31" s="37"/>
      <c r="C31" s="33"/>
      <c r="D31" s="21" t="s">
        <v>28</v>
      </c>
      <c r="E31" s="26">
        <v>220398</v>
      </c>
      <c r="F31" s="23">
        <v>0</v>
      </c>
      <c r="G31" s="29" t="s">
        <v>34</v>
      </c>
      <c r="H31" s="29" t="s">
        <v>34</v>
      </c>
      <c r="I31" s="24">
        <v>220398</v>
      </c>
    </row>
    <row r="32" spans="1:9" ht="23.15" customHeight="1" x14ac:dyDescent="0.25">
      <c r="A32" s="155"/>
      <c r="B32" s="156"/>
      <c r="C32" s="157" t="s">
        <v>29</v>
      </c>
      <c r="D32" s="158"/>
      <c r="E32" s="26">
        <v>650547</v>
      </c>
      <c r="F32" s="23">
        <v>0</v>
      </c>
      <c r="G32" s="29" t="s">
        <v>34</v>
      </c>
      <c r="H32" s="29" t="s">
        <v>34</v>
      </c>
      <c r="I32" s="24">
        <v>650547</v>
      </c>
    </row>
    <row r="33" spans="1:10" ht="23.15" customHeight="1" x14ac:dyDescent="0.25">
      <c r="A33" s="234" t="s">
        <v>35</v>
      </c>
      <c r="B33" s="235"/>
      <c r="C33" s="157" t="s">
        <v>36</v>
      </c>
      <c r="D33" s="158"/>
      <c r="E33" s="26">
        <v>147808</v>
      </c>
      <c r="F33" s="23">
        <v>539</v>
      </c>
      <c r="G33" s="23">
        <v>148344</v>
      </c>
      <c r="H33" s="23">
        <v>3</v>
      </c>
      <c r="I33" s="24">
        <f>SUM(G33:H33)</f>
        <v>148347</v>
      </c>
    </row>
    <row r="34" spans="1:10" ht="23.15" customHeight="1" x14ac:dyDescent="0.25">
      <c r="A34" s="185"/>
      <c r="B34" s="236"/>
      <c r="C34" s="157" t="s">
        <v>37</v>
      </c>
      <c r="D34" s="158"/>
      <c r="E34" s="26">
        <v>27723</v>
      </c>
      <c r="F34" s="23">
        <v>121</v>
      </c>
      <c r="G34" s="23">
        <v>27842</v>
      </c>
      <c r="H34" s="23">
        <v>2</v>
      </c>
      <c r="I34" s="24">
        <f>SUM(G34:H34)</f>
        <v>27844</v>
      </c>
    </row>
    <row r="35" spans="1:10" ht="23.15" customHeight="1" x14ac:dyDescent="0.25">
      <c r="A35" s="185"/>
      <c r="B35" s="236"/>
      <c r="C35" s="157" t="s">
        <v>38</v>
      </c>
      <c r="D35" s="158"/>
      <c r="E35" s="26">
        <v>9</v>
      </c>
      <c r="F35" s="23">
        <v>0</v>
      </c>
      <c r="G35" s="23">
        <v>9</v>
      </c>
      <c r="H35" s="23">
        <v>0</v>
      </c>
      <c r="I35" s="24">
        <f>SUM(G35:H35)</f>
        <v>9</v>
      </c>
    </row>
    <row r="36" spans="1:10" ht="23.15" customHeight="1" x14ac:dyDescent="0.25">
      <c r="A36" s="185"/>
      <c r="B36" s="236"/>
      <c r="C36" s="157" t="s">
        <v>39</v>
      </c>
      <c r="D36" s="158"/>
      <c r="E36" s="26">
        <v>17</v>
      </c>
      <c r="F36" s="23">
        <v>0</v>
      </c>
      <c r="G36" s="23">
        <v>17</v>
      </c>
      <c r="H36" s="23">
        <v>0</v>
      </c>
      <c r="I36" s="24">
        <f>SUM(G36:H36)</f>
        <v>17</v>
      </c>
    </row>
    <row r="37" spans="1:10" ht="23.15" customHeight="1" x14ac:dyDescent="0.25">
      <c r="A37" s="185"/>
      <c r="B37" s="236"/>
      <c r="C37" s="203" t="s">
        <v>20</v>
      </c>
      <c r="D37" s="204"/>
      <c r="E37" s="23">
        <f>SUM(E33:E36)</f>
        <v>175557</v>
      </c>
      <c r="F37" s="23">
        <f>SUM(F33:F36)</f>
        <v>660</v>
      </c>
      <c r="G37" s="23">
        <f>SUM(G33:G36)</f>
        <v>176212</v>
      </c>
      <c r="H37" s="23">
        <f>SUM(H33:H36)</f>
        <v>5</v>
      </c>
      <c r="I37" s="24">
        <f>SUM(G37:H37)</f>
        <v>176217</v>
      </c>
    </row>
    <row r="38" spans="1:10" ht="23.15" customHeight="1" x14ac:dyDescent="0.25">
      <c r="A38" s="224" t="s">
        <v>40</v>
      </c>
      <c r="B38" s="225"/>
      <c r="C38" s="225"/>
      <c r="D38" s="226"/>
      <c r="E38" s="22">
        <v>265948</v>
      </c>
      <c r="F38" s="23">
        <v>0</v>
      </c>
      <c r="G38" s="29" t="s">
        <v>34</v>
      </c>
      <c r="H38" s="29" t="s">
        <v>34</v>
      </c>
      <c r="I38" s="24">
        <v>265948</v>
      </c>
    </row>
    <row r="39" spans="1:10" ht="23.15" customHeight="1" x14ac:dyDescent="0.25">
      <c r="A39" s="224" t="s">
        <v>41</v>
      </c>
      <c r="B39" s="225"/>
      <c r="C39" s="225"/>
      <c r="D39" s="226"/>
      <c r="E39" s="22">
        <v>77813</v>
      </c>
      <c r="F39" s="23">
        <v>0</v>
      </c>
      <c r="G39" s="23">
        <v>77792</v>
      </c>
      <c r="H39" s="23">
        <v>21</v>
      </c>
      <c r="I39" s="24">
        <f>SUM(G39:H39)</f>
        <v>77813</v>
      </c>
    </row>
    <row r="40" spans="1:10" ht="23.15" customHeight="1" x14ac:dyDescent="0.25">
      <c r="A40" s="224" t="s">
        <v>42</v>
      </c>
      <c r="B40" s="225"/>
      <c r="C40" s="225"/>
      <c r="D40" s="226"/>
      <c r="E40" s="22">
        <v>6781</v>
      </c>
      <c r="F40" s="23">
        <v>0</v>
      </c>
      <c r="G40" s="23">
        <v>6781</v>
      </c>
      <c r="H40" s="23">
        <v>0</v>
      </c>
      <c r="I40" s="24">
        <f>SUM(G40:H40)</f>
        <v>6781</v>
      </c>
    </row>
    <row r="41" spans="1:10" ht="23.15" customHeight="1" x14ac:dyDescent="0.2">
      <c r="A41" s="193" t="s">
        <v>43</v>
      </c>
      <c r="B41" s="227"/>
      <c r="C41" s="228"/>
      <c r="D41" s="229"/>
      <c r="E41" s="38">
        <v>2155220</v>
      </c>
      <c r="F41" s="23">
        <v>29</v>
      </c>
      <c r="G41" s="29" t="s">
        <v>34</v>
      </c>
      <c r="H41" s="29" t="s">
        <v>34</v>
      </c>
      <c r="I41" s="24">
        <v>2155249</v>
      </c>
      <c r="J41" s="259"/>
    </row>
    <row r="42" spans="1:10" ht="23.15" customHeight="1" x14ac:dyDescent="0.25">
      <c r="A42" s="193"/>
      <c r="B42" s="227"/>
      <c r="C42" s="230" t="s">
        <v>44</v>
      </c>
      <c r="D42" s="231"/>
      <c r="E42" s="22">
        <v>2024451</v>
      </c>
      <c r="F42" s="23">
        <v>29</v>
      </c>
      <c r="G42" s="23">
        <v>2024411</v>
      </c>
      <c r="H42" s="23">
        <v>69</v>
      </c>
      <c r="I42" s="24">
        <f>SUM(G42:H42)</f>
        <v>2024480</v>
      </c>
    </row>
    <row r="43" spans="1:10" ht="23.15" customHeight="1" x14ac:dyDescent="0.25">
      <c r="A43" s="193"/>
      <c r="B43" s="227"/>
      <c r="C43" s="232" t="s">
        <v>45</v>
      </c>
      <c r="D43" s="233"/>
      <c r="E43" s="25">
        <v>117195</v>
      </c>
      <c r="F43" s="23">
        <v>0</v>
      </c>
      <c r="G43" s="29" t="s">
        <v>34</v>
      </c>
      <c r="H43" s="29" t="s">
        <v>34</v>
      </c>
      <c r="I43" s="24">
        <v>117195</v>
      </c>
    </row>
    <row r="44" spans="1:10" ht="23.15" customHeight="1" x14ac:dyDescent="0.25">
      <c r="A44" s="193"/>
      <c r="B44" s="227"/>
      <c r="C44" s="39"/>
      <c r="D44" s="40" t="s">
        <v>46</v>
      </c>
      <c r="E44" s="41">
        <v>63054</v>
      </c>
      <c r="F44" s="23">
        <v>0</v>
      </c>
      <c r="G44" s="29" t="s">
        <v>34</v>
      </c>
      <c r="H44" s="42" t="s">
        <v>34</v>
      </c>
      <c r="I44" s="24">
        <v>63054</v>
      </c>
    </row>
    <row r="45" spans="1:10" ht="23.15" customHeight="1" x14ac:dyDescent="0.25">
      <c r="A45" s="193"/>
      <c r="B45" s="227"/>
      <c r="C45" s="222" t="s">
        <v>47</v>
      </c>
      <c r="D45" s="226"/>
      <c r="E45" s="25">
        <v>1807</v>
      </c>
      <c r="F45" s="43">
        <v>0</v>
      </c>
      <c r="G45" s="29" t="s">
        <v>34</v>
      </c>
      <c r="H45" s="42" t="s">
        <v>34</v>
      </c>
      <c r="I45" s="24">
        <v>1807</v>
      </c>
    </row>
    <row r="46" spans="1:10" ht="23.15" customHeight="1" x14ac:dyDescent="0.25">
      <c r="A46" s="193"/>
      <c r="B46" s="227"/>
      <c r="C46" s="222" t="s">
        <v>48</v>
      </c>
      <c r="D46" s="226"/>
      <c r="E46" s="25">
        <v>4</v>
      </c>
      <c r="F46" s="43">
        <v>0</v>
      </c>
      <c r="G46" s="29" t="s">
        <v>34</v>
      </c>
      <c r="H46" s="42" t="s">
        <v>34</v>
      </c>
      <c r="I46" s="24">
        <v>4</v>
      </c>
    </row>
    <row r="47" spans="1:10" ht="23.15" customHeight="1" x14ac:dyDescent="0.25">
      <c r="A47" s="193"/>
      <c r="B47" s="227"/>
      <c r="C47" s="222" t="s">
        <v>49</v>
      </c>
      <c r="D47" s="223"/>
      <c r="E47" s="25">
        <v>6731</v>
      </c>
      <c r="F47" s="43">
        <v>0</v>
      </c>
      <c r="G47" s="23">
        <v>6731</v>
      </c>
      <c r="H47" s="25">
        <v>0</v>
      </c>
      <c r="I47" s="24">
        <f>SUM(G47:H47)</f>
        <v>6731</v>
      </c>
    </row>
    <row r="48" spans="1:10" ht="23.15" customHeight="1" x14ac:dyDescent="0.25">
      <c r="A48" s="191" t="s">
        <v>50</v>
      </c>
      <c r="B48" s="205"/>
      <c r="C48" s="218" t="s">
        <v>45</v>
      </c>
      <c r="D48" s="219"/>
      <c r="E48" s="25">
        <v>694351</v>
      </c>
      <c r="F48" s="43">
        <v>0</v>
      </c>
      <c r="G48" s="29" t="s">
        <v>34</v>
      </c>
      <c r="H48" s="42" t="s">
        <v>34</v>
      </c>
      <c r="I48" s="24">
        <v>694351</v>
      </c>
    </row>
    <row r="49" spans="1:9" ht="23.15" customHeight="1" x14ac:dyDescent="0.25">
      <c r="A49" s="193"/>
      <c r="B49" s="206"/>
      <c r="C49" s="44"/>
      <c r="D49" s="45" t="s">
        <v>46</v>
      </c>
      <c r="E49" s="25">
        <v>393217</v>
      </c>
      <c r="F49" s="43">
        <v>0</v>
      </c>
      <c r="G49" s="29" t="s">
        <v>34</v>
      </c>
      <c r="H49" s="42" t="s">
        <v>34</v>
      </c>
      <c r="I49" s="24">
        <v>393217</v>
      </c>
    </row>
    <row r="50" spans="1:9" ht="23.15" customHeight="1" x14ac:dyDescent="0.25">
      <c r="A50" s="193"/>
      <c r="B50" s="206"/>
      <c r="C50" s="220" t="s">
        <v>51</v>
      </c>
      <c r="D50" s="221"/>
      <c r="E50" s="25">
        <v>569</v>
      </c>
      <c r="F50" s="43">
        <v>0</v>
      </c>
      <c r="G50" s="29" t="s">
        <v>34</v>
      </c>
      <c r="H50" s="42" t="s">
        <v>34</v>
      </c>
      <c r="I50" s="24">
        <v>569</v>
      </c>
    </row>
    <row r="51" spans="1:9" ht="23.15" customHeight="1" x14ac:dyDescent="0.25">
      <c r="A51" s="193"/>
      <c r="B51" s="206"/>
      <c r="C51" s="220" t="s">
        <v>52</v>
      </c>
      <c r="D51" s="221"/>
      <c r="E51" s="25">
        <v>1</v>
      </c>
      <c r="F51" s="43">
        <v>0</v>
      </c>
      <c r="G51" s="29" t="s">
        <v>34</v>
      </c>
      <c r="H51" s="42" t="s">
        <v>34</v>
      </c>
      <c r="I51" s="24">
        <v>1</v>
      </c>
    </row>
    <row r="52" spans="1:9" ht="23.15" customHeight="1" x14ac:dyDescent="0.25">
      <c r="A52" s="207"/>
      <c r="B52" s="208"/>
      <c r="C52" s="222" t="s">
        <v>49</v>
      </c>
      <c r="D52" s="223"/>
      <c r="E52" s="25">
        <v>126882</v>
      </c>
      <c r="F52" s="43">
        <v>0</v>
      </c>
      <c r="G52" s="23">
        <v>126882</v>
      </c>
      <c r="H52" s="25">
        <v>0</v>
      </c>
      <c r="I52" s="24">
        <f>SUM(G52:H52)</f>
        <v>126882</v>
      </c>
    </row>
    <row r="53" spans="1:9" ht="23.15" customHeight="1" x14ac:dyDescent="0.25">
      <c r="A53" s="224" t="s">
        <v>53</v>
      </c>
      <c r="B53" s="225"/>
      <c r="C53" s="225"/>
      <c r="D53" s="226"/>
      <c r="E53" s="25">
        <v>7557</v>
      </c>
      <c r="F53" s="43">
        <v>0</v>
      </c>
      <c r="G53" s="29" t="s">
        <v>34</v>
      </c>
      <c r="H53" s="42" t="s">
        <v>34</v>
      </c>
      <c r="I53" s="24">
        <v>7557</v>
      </c>
    </row>
    <row r="54" spans="1:9" ht="23.15" customHeight="1" thickBot="1" x14ac:dyDescent="0.3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5">
      <c r="A58" s="177" t="str">
        <f>A4</f>
        <v>令和 6年度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3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5">
      <c r="A61" s="191" t="s">
        <v>56</v>
      </c>
      <c r="B61" s="205"/>
      <c r="C61" s="203" t="s">
        <v>57</v>
      </c>
      <c r="D61" s="217"/>
      <c r="E61" s="52">
        <v>5763</v>
      </c>
      <c r="F61" s="53">
        <v>2</v>
      </c>
      <c r="G61" s="29" t="s">
        <v>34</v>
      </c>
      <c r="H61" s="42" t="s">
        <v>34</v>
      </c>
      <c r="I61" s="24">
        <v>5765</v>
      </c>
    </row>
    <row r="62" spans="1:9" ht="23.15" customHeight="1" x14ac:dyDescent="0.25">
      <c r="A62" s="193"/>
      <c r="B62" s="206"/>
      <c r="C62" s="203" t="s">
        <v>58</v>
      </c>
      <c r="D62" s="217"/>
      <c r="E62" s="52">
        <v>55285</v>
      </c>
      <c r="F62" s="53">
        <v>692</v>
      </c>
      <c r="G62" s="29" t="s">
        <v>34</v>
      </c>
      <c r="H62" s="42" t="s">
        <v>34</v>
      </c>
      <c r="I62" s="24">
        <v>55977</v>
      </c>
    </row>
    <row r="63" spans="1:9" ht="23.15" customHeight="1" x14ac:dyDescent="0.25">
      <c r="A63" s="193"/>
      <c r="B63" s="206"/>
      <c r="C63" s="203" t="s">
        <v>59</v>
      </c>
      <c r="D63" s="217"/>
      <c r="E63" s="52">
        <v>2351</v>
      </c>
      <c r="F63" s="53">
        <v>39</v>
      </c>
      <c r="G63" s="29" t="s">
        <v>34</v>
      </c>
      <c r="H63" s="42" t="s">
        <v>34</v>
      </c>
      <c r="I63" s="24">
        <v>2390</v>
      </c>
    </row>
    <row r="64" spans="1:9" ht="23.15" customHeight="1" x14ac:dyDescent="0.25">
      <c r="A64" s="215"/>
      <c r="B64" s="216"/>
      <c r="C64" s="203" t="s">
        <v>20</v>
      </c>
      <c r="D64" s="204"/>
      <c r="E64" s="23">
        <f>SUM(E61:E63)</f>
        <v>63399</v>
      </c>
      <c r="F64" s="23">
        <f>SUM(F61:F63)</f>
        <v>733</v>
      </c>
      <c r="G64" s="29" t="s">
        <v>34</v>
      </c>
      <c r="H64" s="29" t="s">
        <v>34</v>
      </c>
      <c r="I64" s="23">
        <f>SUM(I61:I63)</f>
        <v>64132</v>
      </c>
    </row>
    <row r="65" spans="1:9" ht="23.15" customHeight="1" x14ac:dyDescent="0.25">
      <c r="A65" s="191" t="s">
        <v>60</v>
      </c>
      <c r="B65" s="205"/>
      <c r="C65" s="209" t="s">
        <v>61</v>
      </c>
      <c r="D65" s="54" t="s">
        <v>62</v>
      </c>
      <c r="E65" s="26">
        <v>1</v>
      </c>
      <c r="F65" s="23">
        <v>0</v>
      </c>
      <c r="G65" s="23">
        <v>1</v>
      </c>
      <c r="H65" s="23">
        <v>0</v>
      </c>
      <c r="I65" s="24">
        <f t="shared" ref="I65:I76" si="2">SUM(G65:H65)</f>
        <v>1</v>
      </c>
    </row>
    <row r="66" spans="1:9" ht="23.15" customHeight="1" x14ac:dyDescent="0.25">
      <c r="A66" s="193"/>
      <c r="B66" s="206"/>
      <c r="C66" s="212"/>
      <c r="D66" s="54" t="s">
        <v>16</v>
      </c>
      <c r="E66" s="26">
        <v>5680</v>
      </c>
      <c r="F66" s="23">
        <v>0</v>
      </c>
      <c r="G66" s="23">
        <v>5680</v>
      </c>
      <c r="H66" s="23">
        <v>0</v>
      </c>
      <c r="I66" s="24">
        <f t="shared" si="2"/>
        <v>5680</v>
      </c>
    </row>
    <row r="67" spans="1:9" ht="23.15" customHeight="1" x14ac:dyDescent="0.25">
      <c r="A67" s="193"/>
      <c r="B67" s="206"/>
      <c r="C67" s="209" t="s">
        <v>63</v>
      </c>
      <c r="D67" s="54" t="s">
        <v>62</v>
      </c>
      <c r="E67" s="26">
        <v>17</v>
      </c>
      <c r="F67" s="23">
        <v>0</v>
      </c>
      <c r="G67" s="23">
        <v>17</v>
      </c>
      <c r="H67" s="23">
        <v>0</v>
      </c>
      <c r="I67" s="24">
        <f t="shared" si="2"/>
        <v>17</v>
      </c>
    </row>
    <row r="68" spans="1:9" ht="23.15" customHeight="1" x14ac:dyDescent="0.25">
      <c r="A68" s="193"/>
      <c r="B68" s="206"/>
      <c r="C68" s="212"/>
      <c r="D68" s="54" t="s">
        <v>16</v>
      </c>
      <c r="E68" s="26">
        <v>54207</v>
      </c>
      <c r="F68" s="23">
        <v>644</v>
      </c>
      <c r="G68" s="23">
        <v>54851</v>
      </c>
      <c r="H68" s="23">
        <v>0</v>
      </c>
      <c r="I68" s="24">
        <f t="shared" si="2"/>
        <v>54851</v>
      </c>
    </row>
    <row r="69" spans="1:9" ht="23.15" customHeight="1" x14ac:dyDescent="0.25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5">
      <c r="A70" s="193"/>
      <c r="B70" s="206"/>
      <c r="C70" s="212"/>
      <c r="D70" s="54" t="s">
        <v>16</v>
      </c>
      <c r="E70" s="26">
        <v>2163</v>
      </c>
      <c r="F70" s="23">
        <v>37</v>
      </c>
      <c r="G70" s="23">
        <v>2200</v>
      </c>
      <c r="H70" s="23">
        <v>0</v>
      </c>
      <c r="I70" s="24">
        <f t="shared" si="2"/>
        <v>2200</v>
      </c>
    </row>
    <row r="71" spans="1:9" ht="23.15" customHeight="1" x14ac:dyDescent="0.25">
      <c r="A71" s="207"/>
      <c r="B71" s="208"/>
      <c r="C71" s="203" t="s">
        <v>20</v>
      </c>
      <c r="D71" s="204"/>
      <c r="E71" s="23">
        <f>SUM(E65:E70)</f>
        <v>62068</v>
      </c>
      <c r="F71" s="23">
        <f>SUM(F65:F70)</f>
        <v>681</v>
      </c>
      <c r="G71" s="23">
        <f>SUM(G65:G70)</f>
        <v>62749</v>
      </c>
      <c r="H71" s="23">
        <f>SUM(H65:H70)</f>
        <v>0</v>
      </c>
      <c r="I71" s="24">
        <f t="shared" si="2"/>
        <v>62749</v>
      </c>
    </row>
    <row r="72" spans="1:9" ht="23.15" customHeight="1" x14ac:dyDescent="0.25">
      <c r="A72" s="191" t="s">
        <v>65</v>
      </c>
      <c r="B72" s="205"/>
      <c r="C72" s="157" t="s">
        <v>66</v>
      </c>
      <c r="D72" s="158"/>
      <c r="E72" s="55">
        <v>6164</v>
      </c>
      <c r="F72" s="56">
        <v>2</v>
      </c>
      <c r="G72" s="23">
        <v>6164</v>
      </c>
      <c r="H72" s="23">
        <v>2</v>
      </c>
      <c r="I72" s="24">
        <f t="shared" si="2"/>
        <v>6166</v>
      </c>
    </row>
    <row r="73" spans="1:9" ht="23.15" customHeight="1" x14ac:dyDescent="0.25">
      <c r="A73" s="193"/>
      <c r="B73" s="206"/>
      <c r="C73" s="157" t="s">
        <v>21</v>
      </c>
      <c r="D73" s="158"/>
      <c r="E73" s="55">
        <v>56044</v>
      </c>
      <c r="F73" s="56">
        <v>751</v>
      </c>
      <c r="G73" s="23">
        <v>56787</v>
      </c>
      <c r="H73" s="23">
        <v>8</v>
      </c>
      <c r="I73" s="24">
        <f t="shared" si="2"/>
        <v>56795</v>
      </c>
    </row>
    <row r="74" spans="1:9" ht="23.15" customHeight="1" x14ac:dyDescent="0.25">
      <c r="A74" s="193"/>
      <c r="B74" s="206"/>
      <c r="C74" s="157" t="s">
        <v>67</v>
      </c>
      <c r="D74" s="158"/>
      <c r="E74" s="55">
        <v>2515</v>
      </c>
      <c r="F74" s="56">
        <v>40</v>
      </c>
      <c r="G74" s="23">
        <v>2553</v>
      </c>
      <c r="H74" s="23">
        <v>2</v>
      </c>
      <c r="I74" s="24">
        <f t="shared" si="2"/>
        <v>2555</v>
      </c>
    </row>
    <row r="75" spans="1:9" ht="23.15" customHeight="1" x14ac:dyDescent="0.25">
      <c r="A75" s="193"/>
      <c r="B75" s="206"/>
      <c r="C75" s="157" t="s">
        <v>68</v>
      </c>
      <c r="D75" s="158"/>
      <c r="E75" s="55">
        <v>349</v>
      </c>
      <c r="F75" s="56">
        <v>0</v>
      </c>
      <c r="G75" s="23">
        <v>348</v>
      </c>
      <c r="H75" s="23">
        <v>1</v>
      </c>
      <c r="I75" s="24">
        <f t="shared" si="2"/>
        <v>349</v>
      </c>
    </row>
    <row r="76" spans="1:9" ht="23.15" customHeight="1" x14ac:dyDescent="0.25">
      <c r="A76" s="207"/>
      <c r="B76" s="208"/>
      <c r="C76" s="203" t="s">
        <v>20</v>
      </c>
      <c r="D76" s="204"/>
      <c r="E76" s="56">
        <f>SUM(E72:E75)</f>
        <v>65072</v>
      </c>
      <c r="F76" s="56">
        <f>SUM(F72:F75)</f>
        <v>793</v>
      </c>
      <c r="G76" s="56">
        <f>SUM(G72:G75)</f>
        <v>65852</v>
      </c>
      <c r="H76" s="56">
        <f>SUM(H72:H75)</f>
        <v>13</v>
      </c>
      <c r="I76" s="24">
        <f t="shared" si="2"/>
        <v>65865</v>
      </c>
    </row>
    <row r="77" spans="1:9" ht="23.15" customHeight="1" x14ac:dyDescent="0.25">
      <c r="A77" s="191" t="s">
        <v>69</v>
      </c>
      <c r="B77" s="205"/>
      <c r="C77" s="157" t="s">
        <v>66</v>
      </c>
      <c r="D77" s="158"/>
      <c r="E77" s="26">
        <v>47547</v>
      </c>
      <c r="F77" s="23">
        <v>0</v>
      </c>
      <c r="G77" s="29" t="s">
        <v>34</v>
      </c>
      <c r="H77" s="29" t="s">
        <v>34</v>
      </c>
      <c r="I77" s="24">
        <v>47547</v>
      </c>
    </row>
    <row r="78" spans="1:9" ht="23.15" customHeight="1" x14ac:dyDescent="0.25">
      <c r="A78" s="193"/>
      <c r="B78" s="206"/>
      <c r="C78" s="157" t="s">
        <v>21</v>
      </c>
      <c r="D78" s="158"/>
      <c r="E78" s="26">
        <v>449858</v>
      </c>
      <c r="F78" s="23">
        <v>10721</v>
      </c>
      <c r="G78" s="29" t="s">
        <v>34</v>
      </c>
      <c r="H78" s="29" t="s">
        <v>34</v>
      </c>
      <c r="I78" s="24">
        <v>460579</v>
      </c>
    </row>
    <row r="79" spans="1:9" ht="23.15" customHeight="1" x14ac:dyDescent="0.25">
      <c r="A79" s="193"/>
      <c r="B79" s="206"/>
      <c r="C79" s="157" t="s">
        <v>70</v>
      </c>
      <c r="D79" s="158"/>
      <c r="E79" s="26">
        <v>17340</v>
      </c>
      <c r="F79" s="23">
        <v>375</v>
      </c>
      <c r="G79" s="29" t="s">
        <v>34</v>
      </c>
      <c r="H79" s="29" t="s">
        <v>34</v>
      </c>
      <c r="I79" s="24">
        <v>17715</v>
      </c>
    </row>
    <row r="80" spans="1:9" ht="23.15" customHeight="1" x14ac:dyDescent="0.25">
      <c r="A80" s="193"/>
      <c r="B80" s="206"/>
      <c r="C80" s="209" t="s">
        <v>68</v>
      </c>
      <c r="D80" s="210"/>
      <c r="E80" s="57">
        <v>3168</v>
      </c>
      <c r="F80" s="58">
        <v>0</v>
      </c>
      <c r="G80" s="29" t="s">
        <v>34</v>
      </c>
      <c r="H80" s="29" t="s">
        <v>34</v>
      </c>
      <c r="I80" s="59">
        <v>3168</v>
      </c>
    </row>
    <row r="81" spans="1:10" ht="23.15" customHeight="1" x14ac:dyDescent="0.25">
      <c r="A81" s="207"/>
      <c r="B81" s="208"/>
      <c r="C81" s="211" t="s">
        <v>20</v>
      </c>
      <c r="D81" s="158"/>
      <c r="E81" s="26">
        <f>SUM(E77:E80)</f>
        <v>517913</v>
      </c>
      <c r="F81" s="23">
        <f>SUM(F77:F80)</f>
        <v>11096</v>
      </c>
      <c r="G81" s="29" t="s">
        <v>34</v>
      </c>
      <c r="H81" s="29" t="s">
        <v>34</v>
      </c>
      <c r="I81" s="23">
        <f>SUM(I77:I80)</f>
        <v>529009</v>
      </c>
    </row>
    <row r="82" spans="1:10" ht="23.15" customHeight="1" x14ac:dyDescent="0.25">
      <c r="A82" s="191" t="s">
        <v>71</v>
      </c>
      <c r="B82" s="192"/>
      <c r="C82" s="196" t="s">
        <v>13</v>
      </c>
      <c r="D82" s="197"/>
      <c r="E82" s="26">
        <v>346114</v>
      </c>
      <c r="F82" s="23">
        <v>0</v>
      </c>
      <c r="G82" s="29" t="s">
        <v>34</v>
      </c>
      <c r="H82" s="29" t="s">
        <v>34</v>
      </c>
      <c r="I82" s="24">
        <v>346114</v>
      </c>
    </row>
    <row r="83" spans="1:10" ht="23.15" customHeight="1" x14ac:dyDescent="0.25">
      <c r="A83" s="193"/>
      <c r="B83" s="194"/>
      <c r="C83" s="60"/>
      <c r="D83" s="61" t="s">
        <v>72</v>
      </c>
      <c r="E83" s="26">
        <v>346114</v>
      </c>
      <c r="F83" s="23">
        <v>0</v>
      </c>
      <c r="G83" s="29" t="s">
        <v>34</v>
      </c>
      <c r="H83" s="29" t="s">
        <v>34</v>
      </c>
      <c r="I83" s="24">
        <v>346114</v>
      </c>
    </row>
    <row r="84" spans="1:10" ht="23.15" customHeight="1" x14ac:dyDescent="0.25">
      <c r="A84" s="195"/>
      <c r="B84" s="194"/>
      <c r="C84" s="198" t="s">
        <v>73</v>
      </c>
      <c r="D84" s="197"/>
      <c r="E84" s="26">
        <v>110460</v>
      </c>
      <c r="F84" s="23">
        <v>0</v>
      </c>
      <c r="G84" s="29" t="s">
        <v>34</v>
      </c>
      <c r="H84" s="29" t="s">
        <v>34</v>
      </c>
      <c r="I84" s="24">
        <v>110460</v>
      </c>
    </row>
    <row r="85" spans="1:10" ht="23.15" customHeight="1" x14ac:dyDescent="0.25">
      <c r="A85" s="195"/>
      <c r="B85" s="194"/>
      <c r="C85" s="198" t="s">
        <v>74</v>
      </c>
      <c r="D85" s="197"/>
      <c r="E85" s="26">
        <v>8375</v>
      </c>
      <c r="F85" s="23">
        <v>0</v>
      </c>
      <c r="G85" s="29" t="s">
        <v>34</v>
      </c>
      <c r="H85" s="29" t="s">
        <v>34</v>
      </c>
      <c r="I85" s="24">
        <v>8375</v>
      </c>
    </row>
    <row r="86" spans="1:10" ht="23.15" customHeight="1" x14ac:dyDescent="0.25">
      <c r="A86" s="195"/>
      <c r="B86" s="194"/>
      <c r="C86" s="196" t="s">
        <v>20</v>
      </c>
      <c r="D86" s="199"/>
      <c r="E86" s="52">
        <f>SUM(E82,E84,E85)</f>
        <v>464949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464949</v>
      </c>
    </row>
    <row r="87" spans="1:10" ht="23.15" customHeight="1" thickBot="1" x14ac:dyDescent="0.3">
      <c r="A87" s="200" t="s">
        <v>75</v>
      </c>
      <c r="B87" s="201"/>
      <c r="C87" s="201"/>
      <c r="D87" s="202"/>
      <c r="E87" s="64">
        <v>3762116</v>
      </c>
      <c r="F87" s="56">
        <v>2</v>
      </c>
      <c r="G87" s="29" t="s">
        <v>34</v>
      </c>
      <c r="H87" s="29" t="s">
        <v>34</v>
      </c>
      <c r="I87" s="43">
        <v>3762118</v>
      </c>
    </row>
    <row r="88" spans="1:10" ht="23.15" customHeight="1" thickBot="1" x14ac:dyDescent="0.3">
      <c r="A88" s="172" t="s">
        <v>76</v>
      </c>
      <c r="B88" s="173"/>
      <c r="C88" s="173"/>
      <c r="D88" s="174"/>
      <c r="E88" s="65">
        <f>SUM(E14,E17,E18,E21,E22,E76)</f>
        <v>8796133</v>
      </c>
      <c r="F88" s="65">
        <f>SUM(F14,F17,F18,F21,F22,F76)</f>
        <v>199273</v>
      </c>
      <c r="G88" s="65">
        <f>SUM(G14,G17,G21,G22,G76)</f>
        <v>8992793</v>
      </c>
      <c r="H88" s="65">
        <f>SUM(H14,H17,H21,H22,H76)</f>
        <v>2613</v>
      </c>
      <c r="I88" s="66">
        <f>SUM(I14,I17,I18,I21,I22,I76)</f>
        <v>8995406</v>
      </c>
    </row>
    <row r="89" spans="1:10" ht="23.15" customHeight="1" thickBot="1" x14ac:dyDescent="0.3">
      <c r="A89" s="172" t="s">
        <v>77</v>
      </c>
      <c r="B89" s="173"/>
      <c r="C89" s="173"/>
      <c r="D89" s="174"/>
      <c r="E89" s="66">
        <f>SUM(E14,E17,E18,E21,E22,E28,E29,E37,E38,E39,E40,E41,E48,E50,E51,E52,E53,E54,E76)</f>
        <v>17749713</v>
      </c>
      <c r="F89" s="66">
        <f>SUM(F14,F17,F18,F21,F22,F28,F29,F37,F38,F39,F40,F41,F48,F50,F51,F52,F53,F54,F76)</f>
        <v>199981</v>
      </c>
      <c r="G89" s="67" t="s">
        <v>34</v>
      </c>
      <c r="H89" s="67" t="s">
        <v>34</v>
      </c>
      <c r="I89" s="66">
        <f>SUM(I14,I17,I18,I21,I22,I28,I29,I37,I38,I39,I40,I41,I48,I50,I51,I52,I53,I54,I76)</f>
        <v>17949694</v>
      </c>
    </row>
    <row r="90" spans="1:10" ht="23.15" customHeight="1" thickBot="1" x14ac:dyDescent="0.3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4293353</v>
      </c>
    </row>
    <row r="91" spans="1:10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0.1232158175672953</v>
      </c>
      <c r="F91" s="71"/>
      <c r="G91" s="1"/>
      <c r="J91" s="2"/>
    </row>
    <row r="92" spans="1:10" ht="10" customHeight="1" x14ac:dyDescent="0.2">
      <c r="F92" s="12"/>
      <c r="G92" s="12"/>
      <c r="H92" s="12"/>
      <c r="I92" s="12"/>
      <c r="J92" s="2"/>
    </row>
    <row r="93" spans="1:10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  <c r="J93" s="2"/>
    </row>
    <row r="94" spans="1:10" ht="18.75" customHeight="1" thickBot="1" x14ac:dyDescent="0.3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10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423044</v>
      </c>
      <c r="F95" s="65">
        <v>0</v>
      </c>
      <c r="G95" s="65">
        <v>423044</v>
      </c>
      <c r="H95" s="67" t="s">
        <v>24</v>
      </c>
      <c r="I95" s="69">
        <f>SUM(G95:H95)</f>
        <v>423044</v>
      </c>
      <c r="J95" s="2"/>
    </row>
    <row r="96" spans="1:10" ht="23.15" customHeight="1" x14ac:dyDescent="0.2">
      <c r="A96" s="179" t="s">
        <v>21</v>
      </c>
      <c r="B96" s="180"/>
      <c r="C96" s="183" t="s">
        <v>18</v>
      </c>
      <c r="D96" s="184"/>
      <c r="E96" s="78">
        <v>5549313</v>
      </c>
      <c r="F96" s="79">
        <v>42755</v>
      </c>
      <c r="G96" s="79">
        <v>5592068</v>
      </c>
      <c r="H96" s="80" t="s">
        <v>34</v>
      </c>
      <c r="I96" s="81">
        <f t="shared" ref="I96" si="3">SUM(G96:H96)</f>
        <v>5592068</v>
      </c>
      <c r="J96" s="2"/>
    </row>
    <row r="97" spans="1:10" ht="23.15" customHeight="1" thickBot="1" x14ac:dyDescent="0.25">
      <c r="A97" s="181"/>
      <c r="B97" s="182"/>
      <c r="C97" s="82"/>
      <c r="D97" s="83" t="s">
        <v>82</v>
      </c>
      <c r="E97" s="84">
        <v>33454</v>
      </c>
      <c r="F97" s="85">
        <v>308</v>
      </c>
      <c r="G97" s="85">
        <v>33762</v>
      </c>
      <c r="H97" s="86" t="s">
        <v>34</v>
      </c>
      <c r="I97" s="87">
        <f>SUM(G97:H97)</f>
        <v>33762</v>
      </c>
      <c r="J97" s="2"/>
    </row>
    <row r="98" spans="1:10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  <c r="J98" s="2"/>
    </row>
    <row r="99" spans="1:10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  <c r="J99" s="2"/>
    </row>
    <row r="100" spans="1:10" ht="18.75" customHeight="1" thickBot="1" x14ac:dyDescent="0.3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10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1597616</v>
      </c>
      <c r="F101" s="79">
        <f>F10+F95</f>
        <v>0</v>
      </c>
      <c r="G101" s="79">
        <f>G10+G95</f>
        <v>1597164</v>
      </c>
      <c r="H101" s="79">
        <f>H10</f>
        <v>452</v>
      </c>
      <c r="I101" s="81">
        <f>I10+I95</f>
        <v>1597616</v>
      </c>
      <c r="J101" s="2"/>
    </row>
    <row r="102" spans="1:10" ht="23.15" customHeight="1" x14ac:dyDescent="0.2">
      <c r="A102" s="185"/>
      <c r="B102" s="186"/>
      <c r="C102" s="188"/>
      <c r="D102" s="21" t="s">
        <v>16</v>
      </c>
      <c r="E102" s="22">
        <f>E11</f>
        <v>10255</v>
      </c>
      <c r="F102" s="22">
        <f>F11</f>
        <v>0</v>
      </c>
      <c r="G102" s="22">
        <f>G11</f>
        <v>10220</v>
      </c>
      <c r="H102" s="22">
        <f>H11</f>
        <v>35</v>
      </c>
      <c r="I102" s="24">
        <f>I11</f>
        <v>10255</v>
      </c>
      <c r="J102" s="260"/>
    </row>
    <row r="103" spans="1:10" ht="23.15" customHeight="1" thickBot="1" x14ac:dyDescent="0.25">
      <c r="A103" s="181"/>
      <c r="B103" s="182"/>
      <c r="C103" s="161" t="s">
        <v>20</v>
      </c>
      <c r="D103" s="162"/>
      <c r="E103" s="46">
        <f>E101+E102</f>
        <v>1607871</v>
      </c>
      <c r="F103" s="91">
        <f>F101+F102</f>
        <v>0</v>
      </c>
      <c r="G103" s="91">
        <f>G101+G102</f>
        <v>1607384</v>
      </c>
      <c r="H103" s="91">
        <f t="shared" ref="H103:I103" si="4">H101+H102</f>
        <v>487</v>
      </c>
      <c r="I103" s="50">
        <f t="shared" si="4"/>
        <v>1607871</v>
      </c>
      <c r="J103" s="2"/>
    </row>
    <row r="104" spans="1:10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8659022</v>
      </c>
      <c r="F104" s="79">
        <f>F15+F96</f>
        <v>97612</v>
      </c>
      <c r="G104" s="79">
        <f>G15+G96</f>
        <v>8754893</v>
      </c>
      <c r="H104" s="79">
        <f>H15</f>
        <v>1741</v>
      </c>
      <c r="I104" s="81">
        <f>I15+I96</f>
        <v>8756634</v>
      </c>
      <c r="J104" s="2"/>
    </row>
    <row r="105" spans="1:10" ht="23.15" customHeight="1" x14ac:dyDescent="0.2">
      <c r="A105" s="166"/>
      <c r="B105" s="167"/>
      <c r="C105" s="168"/>
      <c r="D105" s="92" t="s">
        <v>19</v>
      </c>
      <c r="E105" s="38">
        <f>E16</f>
        <v>3719005</v>
      </c>
      <c r="F105" s="93">
        <f>F16</f>
        <v>141924</v>
      </c>
      <c r="G105" s="93">
        <f>G16</f>
        <v>3860565</v>
      </c>
      <c r="H105" s="94">
        <f>H16</f>
        <v>364</v>
      </c>
      <c r="I105" s="95">
        <f>I16</f>
        <v>3860929</v>
      </c>
      <c r="J105" s="2"/>
    </row>
    <row r="106" spans="1:10" ht="23.15" customHeight="1" thickBot="1" x14ac:dyDescent="0.25">
      <c r="A106" s="169"/>
      <c r="B106" s="170"/>
      <c r="C106" s="171"/>
      <c r="D106" s="96" t="s">
        <v>22</v>
      </c>
      <c r="E106" s="46">
        <f>E104+E105</f>
        <v>12378027</v>
      </c>
      <c r="F106" s="91">
        <f t="shared" ref="F106:I106" si="5">F104+F105</f>
        <v>239536</v>
      </c>
      <c r="G106" s="91">
        <f t="shared" si="5"/>
        <v>12615458</v>
      </c>
      <c r="H106" s="97">
        <f t="shared" si="5"/>
        <v>2105</v>
      </c>
      <c r="I106" s="50">
        <f t="shared" si="5"/>
        <v>12617563</v>
      </c>
      <c r="J106" s="2"/>
    </row>
    <row r="107" spans="1:10" ht="23.15" customHeight="1" thickBot="1" x14ac:dyDescent="0.25">
      <c r="A107" s="172" t="s">
        <v>76</v>
      </c>
      <c r="B107" s="173"/>
      <c r="C107" s="173"/>
      <c r="D107" s="174"/>
      <c r="E107" s="65">
        <f>E88+E95+E96</f>
        <v>14768490</v>
      </c>
      <c r="F107" s="65">
        <f>F88+F95+F96</f>
        <v>242028</v>
      </c>
      <c r="G107" s="65">
        <f>G88+G95+G96</f>
        <v>15007905</v>
      </c>
      <c r="H107" s="65">
        <f>H88</f>
        <v>2613</v>
      </c>
      <c r="I107" s="69">
        <f>I88+I95+I96</f>
        <v>15010518</v>
      </c>
      <c r="J107" s="2"/>
    </row>
    <row r="108" spans="1:10" ht="23.15" customHeight="1" thickBot="1" x14ac:dyDescent="0.25">
      <c r="A108" s="172" t="s">
        <v>77</v>
      </c>
      <c r="B108" s="173"/>
      <c r="C108" s="173"/>
      <c r="D108" s="174"/>
      <c r="E108" s="66">
        <f>E89+E95+E96</f>
        <v>23722070</v>
      </c>
      <c r="F108" s="66">
        <f>F89+F95+F96</f>
        <v>242736</v>
      </c>
      <c r="G108" s="67" t="s">
        <v>34</v>
      </c>
      <c r="H108" s="67" t="s">
        <v>34</v>
      </c>
      <c r="I108" s="69">
        <f>I89+I95+I96</f>
        <v>23964806</v>
      </c>
      <c r="J108" s="2"/>
    </row>
    <row r="109" spans="1:10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0.69400358849010702</v>
      </c>
      <c r="F109" s="88"/>
      <c r="G109" s="88"/>
      <c r="H109" s="88"/>
      <c r="I109" s="88"/>
      <c r="J109" s="2"/>
    </row>
    <row r="110" spans="1:10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  <c r="J110" s="2"/>
    </row>
    <row r="111" spans="1:10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  <c r="J111" s="2"/>
    </row>
    <row r="112" spans="1:10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  <c r="J112" s="2"/>
    </row>
    <row r="113" spans="1:10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  <c r="J113" s="2"/>
    </row>
    <row r="114" spans="1:10" hidden="1" x14ac:dyDescent="0.25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10" hidden="1" x14ac:dyDescent="0.25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10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10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10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10" ht="23.25" customHeight="1" x14ac:dyDescent="0.25">
      <c r="A119" s="177" t="str">
        <f>A4</f>
        <v>令和 6年度</v>
      </c>
      <c r="B119" s="178"/>
      <c r="C119" s="178"/>
      <c r="D119" s="178"/>
      <c r="E119" s="178"/>
      <c r="F119" s="178"/>
      <c r="G119" s="178"/>
      <c r="H119" s="178"/>
      <c r="I119" s="176"/>
    </row>
    <row r="120" spans="1:10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10" ht="10" customHeight="1" x14ac:dyDescent="0.2">
      <c r="J121" s="2"/>
    </row>
    <row r="122" spans="1:10" ht="19.5" customHeight="1" thickBot="1" x14ac:dyDescent="0.3">
      <c r="A122" s="72" t="s">
        <v>86</v>
      </c>
    </row>
    <row r="123" spans="1:10" ht="18.75" customHeight="1" thickBot="1" x14ac:dyDescent="0.3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10" ht="19" customHeight="1" x14ac:dyDescent="0.25">
      <c r="A124" s="151" t="s">
        <v>73</v>
      </c>
      <c r="B124" s="152"/>
      <c r="C124" s="153"/>
      <c r="D124" s="154"/>
      <c r="E124" s="90">
        <f>E29</f>
        <v>5311483</v>
      </c>
      <c r="F124" s="90">
        <f>F29</f>
        <v>19</v>
      </c>
      <c r="G124" s="80" t="s">
        <v>34</v>
      </c>
      <c r="H124" s="80" t="s">
        <v>34</v>
      </c>
      <c r="I124" s="81">
        <f>I29</f>
        <v>5311502</v>
      </c>
    </row>
    <row r="125" spans="1:10" ht="18.75" customHeight="1" x14ac:dyDescent="0.25">
      <c r="A125" s="155"/>
      <c r="B125" s="156"/>
      <c r="C125" s="157" t="s">
        <v>87</v>
      </c>
      <c r="D125" s="158"/>
      <c r="E125" s="22">
        <v>4839</v>
      </c>
      <c r="F125" s="23">
        <v>0</v>
      </c>
      <c r="G125" s="29" t="s">
        <v>34</v>
      </c>
      <c r="H125" s="29" t="s">
        <v>34</v>
      </c>
      <c r="I125" s="24">
        <v>4839</v>
      </c>
    </row>
    <row r="126" spans="1:10" ht="19" customHeight="1" thickBot="1" x14ac:dyDescent="0.3">
      <c r="A126" s="159"/>
      <c r="B126" s="160"/>
      <c r="C126" s="161" t="s">
        <v>88</v>
      </c>
      <c r="D126" s="162"/>
      <c r="E126" s="97">
        <f>E124-E125</f>
        <v>5306644</v>
      </c>
      <c r="F126" s="97">
        <f>F124-F125</f>
        <v>19</v>
      </c>
      <c r="G126" s="48" t="s">
        <v>34</v>
      </c>
      <c r="H126" s="48" t="s">
        <v>34</v>
      </c>
      <c r="I126" s="50">
        <f>I124-I125</f>
        <v>5306663</v>
      </c>
    </row>
    <row r="127" spans="1:10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  <c r="J127" s="2"/>
    </row>
    <row r="128" spans="1:10" ht="18" customHeight="1" thickBot="1" x14ac:dyDescent="0.3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10" ht="22" customHeight="1" x14ac:dyDescent="0.25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10" ht="22" customHeight="1" thickBot="1" x14ac:dyDescent="0.3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10" ht="22" customHeight="1" x14ac:dyDescent="0.25">
      <c r="A131" s="144" t="s">
        <v>95</v>
      </c>
      <c r="B131" s="145"/>
      <c r="C131" s="111">
        <v>13558255</v>
      </c>
      <c r="D131" s="112">
        <v>1226993</v>
      </c>
      <c r="E131" s="113">
        <v>164234</v>
      </c>
      <c r="F131" s="111">
        <v>5060</v>
      </c>
      <c r="G131" s="112">
        <v>27</v>
      </c>
      <c r="H131" s="146">
        <f>SUM(C131:G131)</f>
        <v>14954569</v>
      </c>
      <c r="I131" s="147"/>
    </row>
    <row r="132" spans="1:10" ht="22" customHeight="1" thickBot="1" x14ac:dyDescent="0.3">
      <c r="A132" s="128" t="s">
        <v>96</v>
      </c>
      <c r="B132" s="129"/>
      <c r="C132" s="114">
        <v>2265</v>
      </c>
      <c r="D132" s="46">
        <v>0</v>
      </c>
      <c r="E132" s="115">
        <v>1</v>
      </c>
      <c r="F132" s="114">
        <v>0</v>
      </c>
      <c r="G132" s="46">
        <v>0</v>
      </c>
      <c r="H132" s="130">
        <f>SUM(C132:G132)</f>
        <v>2266</v>
      </c>
      <c r="I132" s="131"/>
    </row>
    <row r="133" spans="1:10" ht="22" customHeight="1" thickBot="1" x14ac:dyDescent="0.3">
      <c r="A133" s="132" t="s">
        <v>97</v>
      </c>
      <c r="B133" s="133"/>
      <c r="C133" s="116">
        <v>84962219400</v>
      </c>
      <c r="D133" s="87">
        <v>6903083800</v>
      </c>
      <c r="E133" s="116">
        <v>777897300</v>
      </c>
      <c r="F133" s="117">
        <v>14674000</v>
      </c>
      <c r="G133" s="69">
        <v>118800</v>
      </c>
      <c r="H133" s="134">
        <f>SUM(C133:G133)</f>
        <v>92657993300</v>
      </c>
      <c r="I133" s="135"/>
    </row>
    <row r="134" spans="1:10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  <c r="J134" s="2"/>
    </row>
    <row r="135" spans="1:10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  <c r="J135" s="2"/>
    </row>
    <row r="136" spans="1:10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  <c r="J136" s="2"/>
    </row>
    <row r="137" spans="1:10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  <c r="J137" s="2"/>
    </row>
    <row r="138" spans="1:10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  <c r="J138" s="2"/>
    </row>
    <row r="139" spans="1:10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  <c r="J139" s="2"/>
    </row>
    <row r="140" spans="1:10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  <c r="J140" s="2"/>
    </row>
    <row r="141" spans="1:10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  <c r="J141" s="2"/>
    </row>
    <row r="142" spans="1:10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  <c r="J142" s="2"/>
    </row>
    <row r="143" spans="1:10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  <c r="J143" s="2"/>
    </row>
    <row r="144" spans="1:10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  <c r="J144" s="2"/>
    </row>
    <row r="145" spans="1:10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  <c r="J145" s="2"/>
    </row>
    <row r="146" spans="1:10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  <c r="J146" s="2"/>
    </row>
    <row r="147" spans="1:10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  <c r="J147" s="2"/>
    </row>
    <row r="148" spans="1:10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  <c r="J148" s="2"/>
    </row>
    <row r="149" spans="1:10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  <c r="J149" s="2"/>
    </row>
    <row r="150" spans="1:10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  <c r="J150" s="2"/>
    </row>
    <row r="151" spans="1:10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  <c r="J151" s="2"/>
    </row>
    <row r="152" spans="1:10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  <c r="J152" s="2"/>
    </row>
    <row r="153" spans="1:10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  <c r="J153" s="2"/>
    </row>
    <row r="154" spans="1:10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  <c r="J154" s="2"/>
    </row>
    <row r="155" spans="1:10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  <c r="J155" s="2"/>
    </row>
    <row r="156" spans="1:10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  <c r="J156" s="2"/>
    </row>
    <row r="157" spans="1:10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  <c r="J157" s="2"/>
    </row>
    <row r="158" spans="1:10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  <c r="J158" s="2"/>
    </row>
    <row r="159" spans="1:10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  <c r="J159" s="2"/>
    </row>
    <row r="160" spans="1:10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  <c r="J160" s="2"/>
    </row>
    <row r="161" spans="1:10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  <c r="J161" s="2"/>
    </row>
    <row r="162" spans="1:10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  <c r="J162" s="2"/>
    </row>
    <row r="163" spans="1:10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  <c r="J163" s="2"/>
    </row>
    <row r="164" spans="1:10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  <c r="J164" s="2"/>
    </row>
    <row r="165" spans="1:10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  <c r="J165" s="2"/>
    </row>
    <row r="166" spans="1:10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  <c r="J166" s="2"/>
    </row>
    <row r="167" spans="1:10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  <c r="J167" s="2"/>
    </row>
    <row r="168" spans="1:10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  <c r="J168" s="2"/>
    </row>
    <row r="169" spans="1:10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  <c r="J169" s="2"/>
    </row>
    <row r="170" spans="1:10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  <c r="J170" s="2"/>
    </row>
    <row r="171" spans="1:10" ht="22" customHeight="1" x14ac:dyDescent="0.2">
      <c r="A171" s="99"/>
      <c r="B171" s="99"/>
      <c r="C171" s="100"/>
      <c r="D171" s="100"/>
      <c r="E171" s="100"/>
      <c r="F171" s="100"/>
      <c r="G171" s="100"/>
      <c r="H171" s="100"/>
      <c r="I171" s="100"/>
      <c r="J171" s="2"/>
    </row>
    <row r="172" spans="1:10" ht="10" customHeight="1" x14ac:dyDescent="0.2">
      <c r="F172" s="12"/>
      <c r="G172" s="12"/>
      <c r="H172" s="12"/>
      <c r="I172" s="12"/>
      <c r="J172" s="2"/>
    </row>
    <row r="173" spans="1:10" ht="28" hidden="1" x14ac:dyDescent="0.4">
      <c r="A173" s="175"/>
      <c r="B173" s="175"/>
      <c r="C173" s="175"/>
      <c r="D173" s="175"/>
      <c r="E173" s="175"/>
      <c r="F173" s="175"/>
      <c r="G173" s="175"/>
      <c r="H173" s="175"/>
      <c r="I173" s="175"/>
      <c r="J173" s="2"/>
    </row>
    <row r="174" spans="1:10" ht="12.75" hidden="1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  <c r="J174" s="2"/>
    </row>
    <row r="175" spans="1:10" ht="18" hidden="1" customHeight="1" x14ac:dyDescent="0.3">
      <c r="A175" s="4"/>
      <c r="B175" s="5"/>
      <c r="C175" s="5"/>
      <c r="F175" s="6"/>
      <c r="G175" s="6"/>
      <c r="H175" s="7"/>
      <c r="I175" s="127"/>
      <c r="J175" s="2"/>
    </row>
  </sheetData>
  <mergeCells count="111">
    <mergeCell ref="A132:B132"/>
    <mergeCell ref="H132:I132"/>
    <mergeCell ref="A133:B133"/>
    <mergeCell ref="H133:I133"/>
    <mergeCell ref="A173:I17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 verticalCentered="1"/>
  <pageMargins left="0.78740157480314965" right="0.78740157480314965" top="0.78740157480314965" bottom="0.39370078740157483" header="0.51181102362204722" footer="0.51181102362204722"/>
  <pageSetup paperSize="9" scale="65" orientation="portrait" horizontalDpi="300" verticalDpi="300" r:id="rId1"/>
  <headerFooter alignWithMargins="0"/>
  <rowBreaks count="3" manualBreakCount="3">
    <brk id="54" max="8" man="1"/>
    <brk id="110" max="8" man="1"/>
    <brk id="172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C1814-F402-4480-9A98-3CD57EF2E24D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333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82506</v>
      </c>
      <c r="F10" s="19">
        <v>0</v>
      </c>
      <c r="G10" s="19">
        <v>82495</v>
      </c>
      <c r="H10" s="19">
        <v>11</v>
      </c>
      <c r="I10" s="20">
        <f t="shared" ref="I10:I17" si="0">SUM(G10:H10)</f>
        <v>82506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780</v>
      </c>
      <c r="F11" s="23">
        <v>0</v>
      </c>
      <c r="G11" s="23">
        <v>780</v>
      </c>
      <c r="H11" s="23">
        <v>0</v>
      </c>
      <c r="I11" s="24">
        <f t="shared" si="0"/>
        <v>780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19176</v>
      </c>
      <c r="F12" s="23">
        <v>0</v>
      </c>
      <c r="G12" s="23">
        <v>19176</v>
      </c>
      <c r="H12" s="23">
        <v>0</v>
      </c>
      <c r="I12" s="24">
        <f t="shared" si="0"/>
        <v>19176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20220</v>
      </c>
      <c r="F13" s="23">
        <v>0</v>
      </c>
      <c r="G13" s="23">
        <v>20220</v>
      </c>
      <c r="H13" s="23">
        <v>0</v>
      </c>
      <c r="I13" s="24">
        <f t="shared" si="0"/>
        <v>20220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122682</v>
      </c>
      <c r="F14" s="23">
        <f>SUM(F10:F13)</f>
        <v>0</v>
      </c>
      <c r="G14" s="23">
        <f>SUM(G10:G13)</f>
        <v>122671</v>
      </c>
      <c r="H14" s="23">
        <f>SUM(H10:H13)</f>
        <v>11</v>
      </c>
      <c r="I14" s="24">
        <f t="shared" si="0"/>
        <v>122682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233928</v>
      </c>
      <c r="F15" s="23">
        <v>3853</v>
      </c>
      <c r="G15" s="23">
        <v>237511</v>
      </c>
      <c r="H15" s="23">
        <v>270</v>
      </c>
      <c r="I15" s="24">
        <f t="shared" si="0"/>
        <v>237781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264492</v>
      </c>
      <c r="F16" s="23">
        <v>9871</v>
      </c>
      <c r="G16" s="23">
        <v>274333</v>
      </c>
      <c r="H16" s="23">
        <v>30</v>
      </c>
      <c r="I16" s="24">
        <f t="shared" si="0"/>
        <v>274363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498420</v>
      </c>
      <c r="F17" s="23">
        <f>SUM(F15:F16)</f>
        <v>13724</v>
      </c>
      <c r="G17" s="23">
        <f>SUM(G15:G16)</f>
        <v>511844</v>
      </c>
      <c r="H17" s="22">
        <f>SUM(H15:H16)</f>
        <v>300</v>
      </c>
      <c r="I17" s="24">
        <f t="shared" si="0"/>
        <v>512144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624</v>
      </c>
      <c r="F19" s="23">
        <v>19</v>
      </c>
      <c r="G19" s="23">
        <v>643</v>
      </c>
      <c r="H19" s="23">
        <v>0</v>
      </c>
      <c r="I19" s="24">
        <f t="shared" ref="I19:I25" si="1">SUM(G19:H19)</f>
        <v>643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8754</v>
      </c>
      <c r="F20" s="23">
        <v>111</v>
      </c>
      <c r="G20" s="23">
        <v>8865</v>
      </c>
      <c r="H20" s="23">
        <v>0</v>
      </c>
      <c r="I20" s="24">
        <f t="shared" si="1"/>
        <v>8865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9378</v>
      </c>
      <c r="F21" s="23">
        <f>SUM(F19:F20)</f>
        <v>130</v>
      </c>
      <c r="G21" s="23">
        <f>SUM(G19:G20)</f>
        <v>9508</v>
      </c>
      <c r="H21" s="22">
        <f>SUM(H19:H20)</f>
        <v>0</v>
      </c>
      <c r="I21" s="24">
        <f t="shared" si="1"/>
        <v>9508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938</v>
      </c>
      <c r="F22" s="23">
        <v>0</v>
      </c>
      <c r="G22" s="23">
        <v>938</v>
      </c>
      <c r="H22" s="23">
        <v>0</v>
      </c>
      <c r="I22" s="24">
        <f t="shared" si="1"/>
        <v>938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41</v>
      </c>
      <c r="F23" s="23">
        <v>0</v>
      </c>
      <c r="G23" s="23">
        <v>41</v>
      </c>
      <c r="H23" s="23">
        <v>0</v>
      </c>
      <c r="I23" s="24">
        <f t="shared" si="1"/>
        <v>41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2</v>
      </c>
      <c r="F24" s="23">
        <v>0</v>
      </c>
      <c r="G24" s="23">
        <v>2</v>
      </c>
      <c r="H24" s="23">
        <v>0</v>
      </c>
      <c r="I24" s="24">
        <f t="shared" si="1"/>
        <v>2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255</v>
      </c>
      <c r="F25" s="23">
        <v>0</v>
      </c>
      <c r="G25" s="23">
        <v>255</v>
      </c>
      <c r="H25" s="23">
        <v>0</v>
      </c>
      <c r="I25" s="24">
        <f t="shared" si="1"/>
        <v>255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1451</v>
      </c>
      <c r="F26" s="23">
        <v>0</v>
      </c>
      <c r="G26" s="29" t="s">
        <v>24</v>
      </c>
      <c r="H26" s="29" t="s">
        <v>24</v>
      </c>
      <c r="I26" s="24">
        <v>1451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8007</v>
      </c>
      <c r="F27" s="23">
        <v>0</v>
      </c>
      <c r="G27" s="29" t="s">
        <v>24</v>
      </c>
      <c r="H27" s="29" t="s">
        <v>24</v>
      </c>
      <c r="I27" s="24">
        <v>8007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9458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9458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426690</v>
      </c>
      <c r="F29" s="23">
        <v>2</v>
      </c>
      <c r="G29" s="29" t="s">
        <v>34</v>
      </c>
      <c r="H29" s="29" t="s">
        <v>34</v>
      </c>
      <c r="I29" s="24">
        <v>426692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157296</v>
      </c>
      <c r="F30" s="23">
        <v>2</v>
      </c>
      <c r="G30" s="29" t="s">
        <v>34</v>
      </c>
      <c r="H30" s="29" t="s">
        <v>34</v>
      </c>
      <c r="I30" s="24">
        <v>157298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17715</v>
      </c>
      <c r="F31" s="23">
        <v>0</v>
      </c>
      <c r="G31" s="29" t="s">
        <v>34</v>
      </c>
      <c r="H31" s="29" t="s">
        <v>34</v>
      </c>
      <c r="I31" s="24">
        <v>17715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51138</v>
      </c>
      <c r="F32" s="23">
        <v>0</v>
      </c>
      <c r="G32" s="29" t="s">
        <v>34</v>
      </c>
      <c r="H32" s="29" t="s">
        <v>34</v>
      </c>
      <c r="I32" s="24">
        <v>51138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11735</v>
      </c>
      <c r="F33" s="23">
        <v>39</v>
      </c>
      <c r="G33" s="23">
        <v>11774</v>
      </c>
      <c r="H33" s="23">
        <v>0</v>
      </c>
      <c r="I33" s="24">
        <f>SUM(G33:H33)</f>
        <v>11774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2091</v>
      </c>
      <c r="F34" s="23">
        <v>9</v>
      </c>
      <c r="G34" s="23">
        <v>2100</v>
      </c>
      <c r="H34" s="23">
        <v>0</v>
      </c>
      <c r="I34" s="24">
        <f>SUM(G34:H34)</f>
        <v>2100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1</v>
      </c>
      <c r="F35" s="23">
        <v>0</v>
      </c>
      <c r="G35" s="23">
        <v>1</v>
      </c>
      <c r="H35" s="23">
        <v>0</v>
      </c>
      <c r="I35" s="24">
        <f>SUM(G35:H35)</f>
        <v>1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1</v>
      </c>
      <c r="F36" s="23">
        <v>0</v>
      </c>
      <c r="G36" s="23">
        <v>1</v>
      </c>
      <c r="H36" s="23">
        <v>0</v>
      </c>
      <c r="I36" s="24">
        <f>SUM(G36:H36)</f>
        <v>1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13828</v>
      </c>
      <c r="F37" s="23">
        <f>SUM(F33:F36)</f>
        <v>48</v>
      </c>
      <c r="G37" s="23">
        <f>SUM(G33:G36)</f>
        <v>13876</v>
      </c>
      <c r="H37" s="23">
        <f>SUM(H33:H36)</f>
        <v>0</v>
      </c>
      <c r="I37" s="24">
        <f>SUM(G37:H37)</f>
        <v>13876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20220</v>
      </c>
      <c r="F38" s="23">
        <v>0</v>
      </c>
      <c r="G38" s="29" t="s">
        <v>34</v>
      </c>
      <c r="H38" s="29" t="s">
        <v>34</v>
      </c>
      <c r="I38" s="24">
        <v>20220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6412</v>
      </c>
      <c r="F39" s="23">
        <v>0</v>
      </c>
      <c r="G39" s="23">
        <v>6411</v>
      </c>
      <c r="H39" s="23">
        <v>1</v>
      </c>
      <c r="I39" s="24">
        <f>SUM(G39:H39)</f>
        <v>6412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620</v>
      </c>
      <c r="F40" s="23">
        <v>0</v>
      </c>
      <c r="G40" s="23">
        <v>620</v>
      </c>
      <c r="H40" s="23">
        <v>0</v>
      </c>
      <c r="I40" s="24">
        <f>SUM(G40:H40)</f>
        <v>620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164637</v>
      </c>
      <c r="F41" s="23">
        <v>4</v>
      </c>
      <c r="G41" s="29" t="s">
        <v>34</v>
      </c>
      <c r="H41" s="29" t="s">
        <v>34</v>
      </c>
      <c r="I41" s="24">
        <v>164641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153420</v>
      </c>
      <c r="F42" s="23">
        <v>4</v>
      </c>
      <c r="G42" s="23">
        <v>153418</v>
      </c>
      <c r="H42" s="23">
        <v>6</v>
      </c>
      <c r="I42" s="24">
        <f>SUM(G42:H42)</f>
        <v>153424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10079</v>
      </c>
      <c r="F43" s="23">
        <v>0</v>
      </c>
      <c r="G43" s="29" t="s">
        <v>34</v>
      </c>
      <c r="H43" s="29" t="s">
        <v>34</v>
      </c>
      <c r="I43" s="24">
        <v>10079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5585</v>
      </c>
      <c r="F44" s="23">
        <v>0</v>
      </c>
      <c r="G44" s="29" t="s">
        <v>34</v>
      </c>
      <c r="H44" s="42" t="s">
        <v>34</v>
      </c>
      <c r="I44" s="24">
        <v>5585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186</v>
      </c>
      <c r="F45" s="43">
        <v>0</v>
      </c>
      <c r="G45" s="29" t="s">
        <v>34</v>
      </c>
      <c r="H45" s="42" t="s">
        <v>34</v>
      </c>
      <c r="I45" s="24">
        <v>186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34</v>
      </c>
      <c r="H46" s="42" t="s">
        <v>34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599</v>
      </c>
      <c r="F47" s="43">
        <v>0</v>
      </c>
      <c r="G47" s="23">
        <v>599</v>
      </c>
      <c r="H47" s="25">
        <v>0</v>
      </c>
      <c r="I47" s="24">
        <f>SUM(G47:H47)</f>
        <v>599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53717</v>
      </c>
      <c r="F48" s="43">
        <v>0</v>
      </c>
      <c r="G48" s="29" t="s">
        <v>34</v>
      </c>
      <c r="H48" s="42" t="s">
        <v>34</v>
      </c>
      <c r="I48" s="24">
        <v>53717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31226</v>
      </c>
      <c r="F49" s="43">
        <v>0</v>
      </c>
      <c r="G49" s="29" t="s">
        <v>34</v>
      </c>
      <c r="H49" s="42" t="s">
        <v>34</v>
      </c>
      <c r="I49" s="24">
        <v>31226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29</v>
      </c>
      <c r="F50" s="43">
        <v>0</v>
      </c>
      <c r="G50" s="29" t="s">
        <v>34</v>
      </c>
      <c r="H50" s="42" t="s">
        <v>34</v>
      </c>
      <c r="I50" s="24">
        <v>29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34</v>
      </c>
      <c r="H51" s="42" t="s">
        <v>34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9922</v>
      </c>
      <c r="F52" s="43">
        <v>0</v>
      </c>
      <c r="G52" s="23">
        <v>9922</v>
      </c>
      <c r="H52" s="25">
        <v>0</v>
      </c>
      <c r="I52" s="24">
        <f>SUM(G52:H52)</f>
        <v>9922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697</v>
      </c>
      <c r="F53" s="43">
        <v>0</v>
      </c>
      <c r="G53" s="29" t="s">
        <v>34</v>
      </c>
      <c r="H53" s="42" t="s">
        <v>34</v>
      </c>
      <c r="I53" s="24">
        <v>697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6年12月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424</v>
      </c>
      <c r="F61" s="53">
        <v>0</v>
      </c>
      <c r="G61" s="29" t="s">
        <v>34</v>
      </c>
      <c r="H61" s="42" t="s">
        <v>34</v>
      </c>
      <c r="I61" s="24">
        <v>424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4224</v>
      </c>
      <c r="F62" s="53">
        <v>56</v>
      </c>
      <c r="G62" s="29" t="s">
        <v>34</v>
      </c>
      <c r="H62" s="42" t="s">
        <v>34</v>
      </c>
      <c r="I62" s="24">
        <v>4280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185</v>
      </c>
      <c r="F63" s="53">
        <v>3</v>
      </c>
      <c r="G63" s="29" t="s">
        <v>34</v>
      </c>
      <c r="H63" s="42" t="s">
        <v>34</v>
      </c>
      <c r="I63" s="24">
        <v>188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4833</v>
      </c>
      <c r="F64" s="23">
        <f>SUM(F61:F63)</f>
        <v>59</v>
      </c>
      <c r="G64" s="29" t="s">
        <v>34</v>
      </c>
      <c r="H64" s="29" t="s">
        <v>34</v>
      </c>
      <c r="I64" s="24">
        <f>SUM(I61:I63)</f>
        <v>4892</v>
      </c>
    </row>
    <row r="65" spans="1:9" ht="23.15" customHeight="1" x14ac:dyDescent="0.2">
      <c r="A65" s="191" t="s">
        <v>60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427</v>
      </c>
      <c r="F66" s="23">
        <v>0</v>
      </c>
      <c r="G66" s="23">
        <v>427</v>
      </c>
      <c r="H66" s="23">
        <v>0</v>
      </c>
      <c r="I66" s="24">
        <f t="shared" si="2"/>
        <v>427</v>
      </c>
    </row>
    <row r="67" spans="1:9" ht="23.15" customHeight="1" x14ac:dyDescent="0.2">
      <c r="A67" s="193"/>
      <c r="B67" s="206"/>
      <c r="C67" s="209" t="s">
        <v>63</v>
      </c>
      <c r="D67" s="54" t="s">
        <v>62</v>
      </c>
      <c r="E67" s="26">
        <v>1</v>
      </c>
      <c r="F67" s="23">
        <v>0</v>
      </c>
      <c r="G67" s="23">
        <v>1</v>
      </c>
      <c r="H67" s="23">
        <v>0</v>
      </c>
      <c r="I67" s="24">
        <f t="shared" si="2"/>
        <v>1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4271</v>
      </c>
      <c r="F68" s="23">
        <v>56</v>
      </c>
      <c r="G68" s="23">
        <v>4327</v>
      </c>
      <c r="H68" s="23">
        <v>0</v>
      </c>
      <c r="I68" s="24">
        <f t="shared" si="2"/>
        <v>4327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169</v>
      </c>
      <c r="F70" s="23">
        <v>3</v>
      </c>
      <c r="G70" s="23">
        <v>172</v>
      </c>
      <c r="H70" s="23">
        <v>0</v>
      </c>
      <c r="I70" s="24">
        <f t="shared" si="2"/>
        <v>172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4868</v>
      </c>
      <c r="F71" s="23">
        <f>SUM(F65:F70)</f>
        <v>59</v>
      </c>
      <c r="G71" s="23">
        <f>SUM(G65:G70)</f>
        <v>4927</v>
      </c>
      <c r="H71" s="23">
        <f>SUM(H65:H70)</f>
        <v>0</v>
      </c>
      <c r="I71" s="24">
        <f t="shared" si="2"/>
        <v>4927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465</v>
      </c>
      <c r="F72" s="56">
        <v>0</v>
      </c>
      <c r="G72" s="23">
        <v>465</v>
      </c>
      <c r="H72" s="23">
        <v>0</v>
      </c>
      <c r="I72" s="24">
        <f t="shared" si="2"/>
        <v>465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4287</v>
      </c>
      <c r="F73" s="56">
        <v>72</v>
      </c>
      <c r="G73" s="23">
        <v>4359</v>
      </c>
      <c r="H73" s="23">
        <v>0</v>
      </c>
      <c r="I73" s="24">
        <f t="shared" si="2"/>
        <v>4359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197</v>
      </c>
      <c r="F74" s="56">
        <v>3</v>
      </c>
      <c r="G74" s="23">
        <v>200</v>
      </c>
      <c r="H74" s="23">
        <v>0</v>
      </c>
      <c r="I74" s="24">
        <f t="shared" si="2"/>
        <v>200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45</v>
      </c>
      <c r="F75" s="56">
        <v>0</v>
      </c>
      <c r="G75" s="23">
        <v>45</v>
      </c>
      <c r="H75" s="23">
        <v>0</v>
      </c>
      <c r="I75" s="24">
        <f t="shared" si="2"/>
        <v>45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4994</v>
      </c>
      <c r="F76" s="56">
        <f>SUM(F72:F75)</f>
        <v>75</v>
      </c>
      <c r="G76" s="56">
        <f>SUM(G72:G75)</f>
        <v>5069</v>
      </c>
      <c r="H76" s="56">
        <f>SUM(H72:H75)</f>
        <v>0</v>
      </c>
      <c r="I76" s="24">
        <f t="shared" si="2"/>
        <v>5069</v>
      </c>
    </row>
    <row r="77" spans="1:9" ht="23.15" customHeight="1" x14ac:dyDescent="0.2">
      <c r="A77" s="191" t="s">
        <v>69</v>
      </c>
      <c r="B77" s="205"/>
      <c r="C77" s="157" t="s">
        <v>66</v>
      </c>
      <c r="D77" s="158"/>
      <c r="E77" s="26">
        <v>3457</v>
      </c>
      <c r="F77" s="23">
        <v>0</v>
      </c>
      <c r="G77" s="29" t="s">
        <v>34</v>
      </c>
      <c r="H77" s="29" t="s">
        <v>34</v>
      </c>
      <c r="I77" s="24">
        <v>3457</v>
      </c>
    </row>
    <row r="78" spans="1:9" ht="23.15" customHeight="1" x14ac:dyDescent="0.2">
      <c r="A78" s="193"/>
      <c r="B78" s="206"/>
      <c r="C78" s="157" t="s">
        <v>21</v>
      </c>
      <c r="D78" s="158"/>
      <c r="E78" s="26">
        <v>34158</v>
      </c>
      <c r="F78" s="23">
        <v>826</v>
      </c>
      <c r="G78" s="29" t="s">
        <v>34</v>
      </c>
      <c r="H78" s="29" t="s">
        <v>34</v>
      </c>
      <c r="I78" s="24">
        <v>34984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1305</v>
      </c>
      <c r="F79" s="23">
        <v>25</v>
      </c>
      <c r="G79" s="29" t="s">
        <v>34</v>
      </c>
      <c r="H79" s="29" t="s">
        <v>34</v>
      </c>
      <c r="I79" s="24">
        <v>1330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272</v>
      </c>
      <c r="F80" s="58">
        <v>0</v>
      </c>
      <c r="G80" s="29" t="s">
        <v>34</v>
      </c>
      <c r="H80" s="29" t="s">
        <v>34</v>
      </c>
      <c r="I80" s="59">
        <v>272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39192</v>
      </c>
      <c r="F81" s="23">
        <f>SUM(F77:F80)</f>
        <v>851</v>
      </c>
      <c r="G81" s="29" t="s">
        <v>34</v>
      </c>
      <c r="H81" s="29" t="s">
        <v>34</v>
      </c>
      <c r="I81" s="24">
        <f>SUM(I77:I80)</f>
        <v>40043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24332</v>
      </c>
      <c r="F82" s="23">
        <v>0</v>
      </c>
      <c r="G82" s="29" t="s">
        <v>34</v>
      </c>
      <c r="H82" s="29" t="s">
        <v>34</v>
      </c>
      <c r="I82" s="24">
        <v>24332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24332</v>
      </c>
      <c r="F83" s="23">
        <v>0</v>
      </c>
      <c r="G83" s="29" t="s">
        <v>34</v>
      </c>
      <c r="H83" s="29" t="s">
        <v>34</v>
      </c>
      <c r="I83" s="24">
        <v>24332</v>
      </c>
    </row>
    <row r="84" spans="1:9" ht="23.15" customHeight="1" x14ac:dyDescent="0.2">
      <c r="A84" s="195"/>
      <c r="B84" s="194"/>
      <c r="C84" s="198" t="s">
        <v>73</v>
      </c>
      <c r="D84" s="197"/>
      <c r="E84" s="26">
        <v>9260</v>
      </c>
      <c r="F84" s="23">
        <v>0</v>
      </c>
      <c r="G84" s="29" t="s">
        <v>34</v>
      </c>
      <c r="H84" s="29" t="s">
        <v>34</v>
      </c>
      <c r="I84" s="24">
        <v>9260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663</v>
      </c>
      <c r="F85" s="23">
        <v>0</v>
      </c>
      <c r="G85" s="29" t="s">
        <v>34</v>
      </c>
      <c r="H85" s="29" t="s">
        <v>34</v>
      </c>
      <c r="I85" s="24">
        <v>663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34255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34255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282332</v>
      </c>
      <c r="F87" s="56">
        <v>0</v>
      </c>
      <c r="G87" s="29" t="s">
        <v>34</v>
      </c>
      <c r="H87" s="29" t="s">
        <v>34</v>
      </c>
      <c r="I87" s="24">
        <v>282332</v>
      </c>
    </row>
    <row r="88" spans="1:9" ht="23.15" customHeight="1" thickBot="1" x14ac:dyDescent="0.25">
      <c r="A88" s="172" t="s">
        <v>76</v>
      </c>
      <c r="B88" s="173"/>
      <c r="C88" s="173"/>
      <c r="D88" s="174"/>
      <c r="E88" s="65">
        <f>SUM(E14,E17,E18,E21,E22,E76)</f>
        <v>636412</v>
      </c>
      <c r="F88" s="65">
        <f>SUM(F14,F17,F18,F21,F22,F76)</f>
        <v>13929</v>
      </c>
      <c r="G88" s="65">
        <f>SUM(G14,G17,G21,G22,G76)</f>
        <v>650030</v>
      </c>
      <c r="H88" s="65">
        <f>SUM(H14,H17,H21,H22,H76)</f>
        <v>311</v>
      </c>
      <c r="I88" s="69">
        <f>SUM(I14,I17,I18,I21,I22,I76)</f>
        <v>650341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1342642</v>
      </c>
      <c r="F89" s="66">
        <f>SUM(F14,F17,F18,F21,F22,F28,F29,F37,F38,F39,F40,F41,F48,F50,F51,F52,F53,F54,F76)</f>
        <v>13983</v>
      </c>
      <c r="G89" s="67" t="s">
        <v>34</v>
      </c>
      <c r="H89" s="67" t="s">
        <v>34</v>
      </c>
      <c r="I89" s="69">
        <f>SUM(I14,I17,I18,I21,I22,I28,I29,I37,I38,I39,I40,I41,I48,I50,I51,I52,I53,I54,I76)</f>
        <v>1356625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305166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0.13121710806577402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34383</v>
      </c>
      <c r="F95" s="65">
        <v>0</v>
      </c>
      <c r="G95" s="65">
        <v>34383</v>
      </c>
      <c r="H95" s="67" t="s">
        <v>24</v>
      </c>
      <c r="I95" s="69">
        <f>SUM(G95:H95)</f>
        <v>34383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406185</v>
      </c>
      <c r="F96" s="79">
        <v>3133</v>
      </c>
      <c r="G96" s="79">
        <v>409318</v>
      </c>
      <c r="H96" s="80" t="s">
        <v>34</v>
      </c>
      <c r="I96" s="81">
        <f t="shared" ref="I96" si="3">SUM(G96:H96)</f>
        <v>409318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3054</v>
      </c>
      <c r="F97" s="85">
        <v>21</v>
      </c>
      <c r="G97" s="85">
        <v>3075</v>
      </c>
      <c r="H97" s="86" t="s">
        <v>34</v>
      </c>
      <c r="I97" s="87">
        <f>SUM(G97:H97)</f>
        <v>3075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116889</v>
      </c>
      <c r="F101" s="79">
        <f>F10+F95</f>
        <v>0</v>
      </c>
      <c r="G101" s="79">
        <f>G10+G95</f>
        <v>116878</v>
      </c>
      <c r="H101" s="79">
        <f>H10</f>
        <v>11</v>
      </c>
      <c r="I101" s="81">
        <f>I10+I95</f>
        <v>116889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780</v>
      </c>
      <c r="F102" s="22">
        <f>F11</f>
        <v>0</v>
      </c>
      <c r="G102" s="22">
        <f>G11</f>
        <v>780</v>
      </c>
      <c r="H102" s="22">
        <f>H11</f>
        <v>0</v>
      </c>
      <c r="I102" s="24">
        <f>I11</f>
        <v>780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117669</v>
      </c>
      <c r="F103" s="91">
        <f>F101+F102</f>
        <v>0</v>
      </c>
      <c r="G103" s="91">
        <f>G101+G102</f>
        <v>117658</v>
      </c>
      <c r="H103" s="91">
        <f t="shared" ref="H103:I103" si="4">H101+H102</f>
        <v>11</v>
      </c>
      <c r="I103" s="50">
        <f t="shared" si="4"/>
        <v>117669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640113</v>
      </c>
      <c r="F104" s="79">
        <f>F15+F96</f>
        <v>6986</v>
      </c>
      <c r="G104" s="79">
        <f>G15+G96</f>
        <v>646829</v>
      </c>
      <c r="H104" s="79">
        <f>H15</f>
        <v>270</v>
      </c>
      <c r="I104" s="81">
        <f>I15+I96</f>
        <v>647099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264492</v>
      </c>
      <c r="F105" s="93">
        <f>F16</f>
        <v>9871</v>
      </c>
      <c r="G105" s="93">
        <f>G16</f>
        <v>274333</v>
      </c>
      <c r="H105" s="94">
        <f>H16</f>
        <v>30</v>
      </c>
      <c r="I105" s="95">
        <f>I16</f>
        <v>274363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904605</v>
      </c>
      <c r="F106" s="91">
        <f t="shared" ref="F106:I106" si="5">F104+F105</f>
        <v>16857</v>
      </c>
      <c r="G106" s="91">
        <f t="shared" si="5"/>
        <v>921162</v>
      </c>
      <c r="H106" s="97">
        <f t="shared" si="5"/>
        <v>300</v>
      </c>
      <c r="I106" s="50">
        <f t="shared" si="5"/>
        <v>921462</v>
      </c>
    </row>
    <row r="107" spans="1:9" ht="23.15" customHeight="1" thickBot="1" x14ac:dyDescent="0.25">
      <c r="A107" s="172" t="s">
        <v>76</v>
      </c>
      <c r="B107" s="173"/>
      <c r="C107" s="173"/>
      <c r="D107" s="174"/>
      <c r="E107" s="65">
        <f>E88+E95+E96</f>
        <v>1076980</v>
      </c>
      <c r="F107" s="65">
        <f>F88+F95+F96</f>
        <v>17062</v>
      </c>
      <c r="G107" s="65">
        <f>G88+G95+G96</f>
        <v>1093731</v>
      </c>
      <c r="H107" s="65">
        <f>H88</f>
        <v>311</v>
      </c>
      <c r="I107" s="69">
        <f>I88+I95+I96</f>
        <v>1094042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1783210</v>
      </c>
      <c r="F108" s="66">
        <f>F89+F95+F96</f>
        <v>17116</v>
      </c>
      <c r="G108" s="67" t="s">
        <v>34</v>
      </c>
      <c r="H108" s="67" t="s">
        <v>34</v>
      </c>
      <c r="I108" s="69">
        <f>I89+I95+I96</f>
        <v>1800326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0.70225250742841272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6年12月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426690</v>
      </c>
      <c r="F124" s="90">
        <f>F29</f>
        <v>2</v>
      </c>
      <c r="G124" s="80" t="s">
        <v>34</v>
      </c>
      <c r="H124" s="80" t="s">
        <v>34</v>
      </c>
      <c r="I124" s="81">
        <f>I29</f>
        <v>426692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432</v>
      </c>
      <c r="F125" s="23">
        <v>0</v>
      </c>
      <c r="G125" s="29" t="s">
        <v>34</v>
      </c>
      <c r="H125" s="29" t="s">
        <v>34</v>
      </c>
      <c r="I125" s="24">
        <v>432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426258</v>
      </c>
      <c r="F126" s="97">
        <f>F124-F125</f>
        <v>2</v>
      </c>
      <c r="G126" s="48" t="s">
        <v>34</v>
      </c>
      <c r="H126" s="48" t="s">
        <v>34</v>
      </c>
      <c r="I126" s="50">
        <f>I124-I125</f>
        <v>426260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976195</v>
      </c>
      <c r="D131" s="112">
        <v>93007</v>
      </c>
      <c r="E131" s="113">
        <v>10490</v>
      </c>
      <c r="F131" s="111">
        <v>411</v>
      </c>
      <c r="G131" s="112">
        <v>2</v>
      </c>
      <c r="H131" s="146">
        <f>SUM(C131:G131)</f>
        <v>1080105</v>
      </c>
      <c r="I131" s="147"/>
    </row>
    <row r="132" spans="1:9" ht="22" customHeight="1" thickBot="1" x14ac:dyDescent="0.25">
      <c r="A132" s="128" t="s">
        <v>96</v>
      </c>
      <c r="B132" s="129"/>
      <c r="C132" s="114">
        <v>199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199</v>
      </c>
      <c r="I132" s="131"/>
    </row>
    <row r="133" spans="1:9" ht="22" customHeight="1" thickBot="1" x14ac:dyDescent="0.25">
      <c r="A133" s="132" t="s">
        <v>97</v>
      </c>
      <c r="B133" s="133"/>
      <c r="C133" s="116">
        <v>6200098500</v>
      </c>
      <c r="D133" s="87">
        <v>523052000</v>
      </c>
      <c r="E133" s="116">
        <v>49648300</v>
      </c>
      <c r="F133" s="117">
        <v>1191900</v>
      </c>
      <c r="G133" s="69">
        <v>8800</v>
      </c>
      <c r="H133" s="134">
        <v>6773999500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8" man="1"/>
    <brk id="110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2E23-9737-4F14-8A37-37F6EF59F3D2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334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93539</v>
      </c>
      <c r="F10" s="19">
        <v>0</v>
      </c>
      <c r="G10" s="19">
        <v>93525</v>
      </c>
      <c r="H10" s="19">
        <v>14</v>
      </c>
      <c r="I10" s="20">
        <f t="shared" ref="I10:I17" si="0">SUM(G10:H10)</f>
        <v>93539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766</v>
      </c>
      <c r="F11" s="23">
        <v>0</v>
      </c>
      <c r="G11" s="23">
        <v>753</v>
      </c>
      <c r="H11" s="23">
        <v>13</v>
      </c>
      <c r="I11" s="24">
        <f t="shared" si="0"/>
        <v>766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21473</v>
      </c>
      <c r="F12" s="23">
        <v>0</v>
      </c>
      <c r="G12" s="23">
        <v>21472</v>
      </c>
      <c r="H12" s="23">
        <v>1</v>
      </c>
      <c r="I12" s="24">
        <f t="shared" si="0"/>
        <v>21473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18386</v>
      </c>
      <c r="F13" s="23">
        <v>0</v>
      </c>
      <c r="G13" s="23">
        <v>18386</v>
      </c>
      <c r="H13" s="23">
        <v>0</v>
      </c>
      <c r="I13" s="24">
        <f t="shared" si="0"/>
        <v>18386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134164</v>
      </c>
      <c r="F14" s="23">
        <f>SUM(F10:F13)</f>
        <v>0</v>
      </c>
      <c r="G14" s="23">
        <f>SUM(G10:G13)</f>
        <v>134136</v>
      </c>
      <c r="H14" s="23">
        <f>SUM(H10:H13)</f>
        <v>28</v>
      </c>
      <c r="I14" s="24">
        <f t="shared" si="0"/>
        <v>134164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240118</v>
      </c>
      <c r="F15" s="23">
        <v>3878</v>
      </c>
      <c r="G15" s="23">
        <v>243803</v>
      </c>
      <c r="H15" s="23">
        <v>193</v>
      </c>
      <c r="I15" s="24">
        <f t="shared" si="0"/>
        <v>243996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311900</v>
      </c>
      <c r="F16" s="23">
        <v>10703</v>
      </c>
      <c r="G16" s="23">
        <v>322562</v>
      </c>
      <c r="H16" s="23">
        <v>41</v>
      </c>
      <c r="I16" s="24">
        <f t="shared" si="0"/>
        <v>322603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552018</v>
      </c>
      <c r="F17" s="23">
        <f>SUM(F15:F16)</f>
        <v>14581</v>
      </c>
      <c r="G17" s="23">
        <f>SUM(G15:G16)</f>
        <v>566365</v>
      </c>
      <c r="H17" s="22">
        <f>SUM(H15:H16)</f>
        <v>234</v>
      </c>
      <c r="I17" s="24">
        <f t="shared" si="0"/>
        <v>566599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723</v>
      </c>
      <c r="F19" s="23">
        <v>36</v>
      </c>
      <c r="G19" s="23">
        <v>759</v>
      </c>
      <c r="H19" s="23">
        <v>0</v>
      </c>
      <c r="I19" s="24">
        <f t="shared" ref="I19:I25" si="1">SUM(G19:H19)</f>
        <v>759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9627</v>
      </c>
      <c r="F20" s="23">
        <v>127</v>
      </c>
      <c r="G20" s="23">
        <v>9754</v>
      </c>
      <c r="H20" s="23">
        <v>0</v>
      </c>
      <c r="I20" s="24">
        <f t="shared" si="1"/>
        <v>9754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10350</v>
      </c>
      <c r="F21" s="23">
        <f>SUM(F19:F20)</f>
        <v>163</v>
      </c>
      <c r="G21" s="23">
        <f>SUM(G19:G20)</f>
        <v>10513</v>
      </c>
      <c r="H21" s="22">
        <f>SUM(H19:H20)</f>
        <v>0</v>
      </c>
      <c r="I21" s="24">
        <f t="shared" si="1"/>
        <v>10513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798</v>
      </c>
      <c r="F22" s="23">
        <v>0</v>
      </c>
      <c r="G22" s="23">
        <v>798</v>
      </c>
      <c r="H22" s="23">
        <v>0</v>
      </c>
      <c r="I22" s="24">
        <f t="shared" si="1"/>
        <v>798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31</v>
      </c>
      <c r="F23" s="23">
        <v>0</v>
      </c>
      <c r="G23" s="23">
        <v>31</v>
      </c>
      <c r="H23" s="23">
        <v>0</v>
      </c>
      <c r="I23" s="24">
        <f t="shared" si="1"/>
        <v>31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3</v>
      </c>
      <c r="F24" s="23">
        <v>0</v>
      </c>
      <c r="G24" s="23">
        <v>3</v>
      </c>
      <c r="H24" s="23">
        <v>0</v>
      </c>
      <c r="I24" s="24">
        <f t="shared" si="1"/>
        <v>3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219</v>
      </c>
      <c r="F25" s="23">
        <v>0</v>
      </c>
      <c r="G25" s="23">
        <v>219</v>
      </c>
      <c r="H25" s="23">
        <v>0</v>
      </c>
      <c r="I25" s="24">
        <f t="shared" si="1"/>
        <v>219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1621</v>
      </c>
      <c r="F26" s="23">
        <v>0</v>
      </c>
      <c r="G26" s="29" t="s">
        <v>24</v>
      </c>
      <c r="H26" s="29" t="s">
        <v>24</v>
      </c>
      <c r="I26" s="24">
        <v>1621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8352</v>
      </c>
      <c r="F27" s="23">
        <v>0</v>
      </c>
      <c r="G27" s="29" t="s">
        <v>24</v>
      </c>
      <c r="H27" s="29" t="s">
        <v>24</v>
      </c>
      <c r="I27" s="24">
        <v>8352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9973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9973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409354</v>
      </c>
      <c r="F29" s="23">
        <v>3</v>
      </c>
      <c r="G29" s="29" t="s">
        <v>34</v>
      </c>
      <c r="H29" s="29" t="s">
        <v>34</v>
      </c>
      <c r="I29" s="24">
        <v>409357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148920</v>
      </c>
      <c r="F30" s="23">
        <v>1</v>
      </c>
      <c r="G30" s="29" t="s">
        <v>34</v>
      </c>
      <c r="H30" s="29" t="s">
        <v>34</v>
      </c>
      <c r="I30" s="24">
        <v>148921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17574</v>
      </c>
      <c r="F31" s="23">
        <v>0</v>
      </c>
      <c r="G31" s="29" t="s">
        <v>34</v>
      </c>
      <c r="H31" s="29" t="s">
        <v>34</v>
      </c>
      <c r="I31" s="24">
        <v>17574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50998</v>
      </c>
      <c r="F32" s="23">
        <v>0</v>
      </c>
      <c r="G32" s="29" t="s">
        <v>34</v>
      </c>
      <c r="H32" s="29" t="s">
        <v>34</v>
      </c>
      <c r="I32" s="24">
        <v>50998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12381</v>
      </c>
      <c r="F33" s="23">
        <v>48</v>
      </c>
      <c r="G33" s="23">
        <v>12429</v>
      </c>
      <c r="H33" s="23">
        <v>0</v>
      </c>
      <c r="I33" s="24">
        <f>SUM(G33:H33)</f>
        <v>12429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2024</v>
      </c>
      <c r="F34" s="23">
        <v>12</v>
      </c>
      <c r="G34" s="23">
        <v>2036</v>
      </c>
      <c r="H34" s="23">
        <v>0</v>
      </c>
      <c r="I34" s="24">
        <f>SUM(G34:H34)</f>
        <v>2036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2</v>
      </c>
      <c r="F36" s="23">
        <v>0</v>
      </c>
      <c r="G36" s="23">
        <v>2</v>
      </c>
      <c r="H36" s="23">
        <v>0</v>
      </c>
      <c r="I36" s="24">
        <f>SUM(G36:H36)</f>
        <v>2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14407</v>
      </c>
      <c r="F37" s="23">
        <f>SUM(F33:F36)</f>
        <v>60</v>
      </c>
      <c r="G37" s="23">
        <f>SUM(G33:G36)</f>
        <v>14467</v>
      </c>
      <c r="H37" s="23">
        <f>SUM(H33:H36)</f>
        <v>0</v>
      </c>
      <c r="I37" s="24">
        <f>SUM(G37:H37)</f>
        <v>14467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18717</v>
      </c>
      <c r="F38" s="23">
        <v>0</v>
      </c>
      <c r="G38" s="29" t="s">
        <v>34</v>
      </c>
      <c r="H38" s="29" t="s">
        <v>34</v>
      </c>
      <c r="I38" s="24">
        <v>18717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5864</v>
      </c>
      <c r="F39" s="23">
        <v>0</v>
      </c>
      <c r="G39" s="23">
        <v>5864</v>
      </c>
      <c r="H39" s="23">
        <v>0</v>
      </c>
      <c r="I39" s="24">
        <f>SUM(G39:H39)</f>
        <v>5864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549</v>
      </c>
      <c r="F40" s="23">
        <v>0</v>
      </c>
      <c r="G40" s="23">
        <v>549</v>
      </c>
      <c r="H40" s="23">
        <v>0</v>
      </c>
      <c r="I40" s="24">
        <f>SUM(G40:H40)</f>
        <v>549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161515</v>
      </c>
      <c r="F41" s="23">
        <v>1</v>
      </c>
      <c r="G41" s="29" t="s">
        <v>34</v>
      </c>
      <c r="H41" s="29" t="s">
        <v>34</v>
      </c>
      <c r="I41" s="24">
        <v>161516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150582</v>
      </c>
      <c r="F42" s="23">
        <v>1</v>
      </c>
      <c r="G42" s="23">
        <v>150575</v>
      </c>
      <c r="H42" s="23">
        <v>8</v>
      </c>
      <c r="I42" s="24">
        <f>SUM(G42:H42)</f>
        <v>150583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9969</v>
      </c>
      <c r="F43" s="23">
        <v>0</v>
      </c>
      <c r="G43" s="29" t="s">
        <v>34</v>
      </c>
      <c r="H43" s="29" t="s">
        <v>34</v>
      </c>
      <c r="I43" s="24">
        <v>9969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5354</v>
      </c>
      <c r="F44" s="23">
        <v>0</v>
      </c>
      <c r="G44" s="29" t="s">
        <v>34</v>
      </c>
      <c r="H44" s="42" t="s">
        <v>34</v>
      </c>
      <c r="I44" s="24">
        <v>5354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131</v>
      </c>
      <c r="F45" s="43">
        <v>0</v>
      </c>
      <c r="G45" s="29" t="s">
        <v>34</v>
      </c>
      <c r="H45" s="42" t="s">
        <v>34</v>
      </c>
      <c r="I45" s="24">
        <v>131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34</v>
      </c>
      <c r="H46" s="42" t="s">
        <v>34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463</v>
      </c>
      <c r="F47" s="43">
        <v>0</v>
      </c>
      <c r="G47" s="23">
        <v>463</v>
      </c>
      <c r="H47" s="25">
        <v>0</v>
      </c>
      <c r="I47" s="24">
        <f>SUM(G47:H47)</f>
        <v>463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54183</v>
      </c>
      <c r="F48" s="43">
        <v>0</v>
      </c>
      <c r="G48" s="29" t="s">
        <v>34</v>
      </c>
      <c r="H48" s="42" t="s">
        <v>34</v>
      </c>
      <c r="I48" s="24">
        <v>54183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30090</v>
      </c>
      <c r="F49" s="43">
        <v>0</v>
      </c>
      <c r="G49" s="29" t="s">
        <v>34</v>
      </c>
      <c r="H49" s="42" t="s">
        <v>34</v>
      </c>
      <c r="I49" s="24">
        <v>30090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29</v>
      </c>
      <c r="F50" s="43">
        <v>0</v>
      </c>
      <c r="G50" s="29" t="s">
        <v>34</v>
      </c>
      <c r="H50" s="42" t="s">
        <v>34</v>
      </c>
      <c r="I50" s="24">
        <v>29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34</v>
      </c>
      <c r="H51" s="42" t="s">
        <v>34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8970</v>
      </c>
      <c r="F52" s="43">
        <v>0</v>
      </c>
      <c r="G52" s="23">
        <v>8970</v>
      </c>
      <c r="H52" s="25">
        <v>0</v>
      </c>
      <c r="I52" s="24">
        <f>SUM(G52:H52)</f>
        <v>8970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478</v>
      </c>
      <c r="F53" s="43">
        <v>0</v>
      </c>
      <c r="G53" s="29" t="s">
        <v>34</v>
      </c>
      <c r="H53" s="42" t="s">
        <v>34</v>
      </c>
      <c r="I53" s="24">
        <v>478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7年 1月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427</v>
      </c>
      <c r="F61" s="53">
        <v>0</v>
      </c>
      <c r="G61" s="29" t="s">
        <v>34</v>
      </c>
      <c r="H61" s="42" t="s">
        <v>34</v>
      </c>
      <c r="I61" s="24">
        <v>427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4417</v>
      </c>
      <c r="F62" s="53">
        <v>53</v>
      </c>
      <c r="G62" s="29" t="s">
        <v>34</v>
      </c>
      <c r="H62" s="42" t="s">
        <v>34</v>
      </c>
      <c r="I62" s="24">
        <v>4470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172</v>
      </c>
      <c r="F63" s="53">
        <v>2</v>
      </c>
      <c r="G63" s="29" t="s">
        <v>34</v>
      </c>
      <c r="H63" s="42" t="s">
        <v>34</v>
      </c>
      <c r="I63" s="24">
        <v>174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5016</v>
      </c>
      <c r="F64" s="23">
        <f>SUM(F61:F63)</f>
        <v>55</v>
      </c>
      <c r="G64" s="29" t="s">
        <v>34</v>
      </c>
      <c r="H64" s="29" t="s">
        <v>34</v>
      </c>
      <c r="I64" s="24">
        <f>SUM(I61:I63)</f>
        <v>5071</v>
      </c>
    </row>
    <row r="65" spans="1:9" ht="23.15" customHeight="1" x14ac:dyDescent="0.2">
      <c r="A65" s="191" t="s">
        <v>60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417</v>
      </c>
      <c r="F66" s="23">
        <v>0</v>
      </c>
      <c r="G66" s="23">
        <v>417</v>
      </c>
      <c r="H66" s="23">
        <v>0</v>
      </c>
      <c r="I66" s="24">
        <f t="shared" si="2"/>
        <v>417</v>
      </c>
    </row>
    <row r="67" spans="1:9" ht="23.15" customHeight="1" x14ac:dyDescent="0.2">
      <c r="A67" s="193"/>
      <c r="B67" s="206"/>
      <c r="C67" s="209" t="s">
        <v>63</v>
      </c>
      <c r="D67" s="54" t="s">
        <v>62</v>
      </c>
      <c r="E67" s="26">
        <v>2</v>
      </c>
      <c r="F67" s="23">
        <v>0</v>
      </c>
      <c r="G67" s="23">
        <v>2</v>
      </c>
      <c r="H67" s="23">
        <v>0</v>
      </c>
      <c r="I67" s="24">
        <f t="shared" si="2"/>
        <v>2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4214</v>
      </c>
      <c r="F68" s="23">
        <v>49</v>
      </c>
      <c r="G68" s="23">
        <v>4263</v>
      </c>
      <c r="H68" s="23">
        <v>0</v>
      </c>
      <c r="I68" s="24">
        <f t="shared" si="2"/>
        <v>4263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153</v>
      </c>
      <c r="F70" s="23">
        <v>2</v>
      </c>
      <c r="G70" s="23">
        <v>155</v>
      </c>
      <c r="H70" s="23">
        <v>0</v>
      </c>
      <c r="I70" s="24">
        <f t="shared" si="2"/>
        <v>155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4786</v>
      </c>
      <c r="F71" s="23">
        <f>SUM(F65:F70)</f>
        <v>51</v>
      </c>
      <c r="G71" s="23">
        <f>SUM(G65:G70)</f>
        <v>4837</v>
      </c>
      <c r="H71" s="23">
        <f>SUM(H65:H70)</f>
        <v>0</v>
      </c>
      <c r="I71" s="24">
        <f t="shared" si="2"/>
        <v>4837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456</v>
      </c>
      <c r="F72" s="56">
        <v>0</v>
      </c>
      <c r="G72" s="23">
        <v>456</v>
      </c>
      <c r="H72" s="23">
        <v>0</v>
      </c>
      <c r="I72" s="24">
        <f t="shared" si="2"/>
        <v>456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4494</v>
      </c>
      <c r="F73" s="56">
        <v>53</v>
      </c>
      <c r="G73" s="23">
        <v>4547</v>
      </c>
      <c r="H73" s="23">
        <v>0</v>
      </c>
      <c r="I73" s="24">
        <f t="shared" si="2"/>
        <v>4547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194</v>
      </c>
      <c r="F74" s="56">
        <v>3</v>
      </c>
      <c r="G74" s="23">
        <v>197</v>
      </c>
      <c r="H74" s="23">
        <v>0</v>
      </c>
      <c r="I74" s="24">
        <f t="shared" si="2"/>
        <v>197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22</v>
      </c>
      <c r="F75" s="56">
        <v>0</v>
      </c>
      <c r="G75" s="23">
        <v>22</v>
      </c>
      <c r="H75" s="23">
        <v>0</v>
      </c>
      <c r="I75" s="24">
        <f t="shared" si="2"/>
        <v>22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5166</v>
      </c>
      <c r="F76" s="56">
        <f>SUM(F72:F75)</f>
        <v>56</v>
      </c>
      <c r="G76" s="56">
        <f>SUM(G72:G75)</f>
        <v>5222</v>
      </c>
      <c r="H76" s="56">
        <f>SUM(H72:H75)</f>
        <v>0</v>
      </c>
      <c r="I76" s="24">
        <f t="shared" si="2"/>
        <v>5222</v>
      </c>
    </row>
    <row r="77" spans="1:9" ht="23.15" customHeight="1" x14ac:dyDescent="0.2">
      <c r="A77" s="191" t="s">
        <v>69</v>
      </c>
      <c r="B77" s="205"/>
      <c r="C77" s="157" t="s">
        <v>66</v>
      </c>
      <c r="D77" s="158"/>
      <c r="E77" s="26">
        <v>2922</v>
      </c>
      <c r="F77" s="23">
        <v>0</v>
      </c>
      <c r="G77" s="29" t="s">
        <v>34</v>
      </c>
      <c r="H77" s="29" t="s">
        <v>34</v>
      </c>
      <c r="I77" s="24">
        <v>2922</v>
      </c>
    </row>
    <row r="78" spans="1:9" ht="23.15" customHeight="1" x14ac:dyDescent="0.2">
      <c r="A78" s="193"/>
      <c r="B78" s="206"/>
      <c r="C78" s="157" t="s">
        <v>21</v>
      </c>
      <c r="D78" s="158"/>
      <c r="E78" s="26">
        <v>34023</v>
      </c>
      <c r="F78" s="23">
        <v>840</v>
      </c>
      <c r="G78" s="29" t="s">
        <v>34</v>
      </c>
      <c r="H78" s="29" t="s">
        <v>34</v>
      </c>
      <c r="I78" s="24">
        <v>34863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1282</v>
      </c>
      <c r="F79" s="23">
        <v>32</v>
      </c>
      <c r="G79" s="29" t="s">
        <v>34</v>
      </c>
      <c r="H79" s="29" t="s">
        <v>34</v>
      </c>
      <c r="I79" s="24">
        <v>1314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230</v>
      </c>
      <c r="F80" s="58">
        <v>0</v>
      </c>
      <c r="G80" s="29" t="s">
        <v>34</v>
      </c>
      <c r="H80" s="29" t="s">
        <v>34</v>
      </c>
      <c r="I80" s="59">
        <v>230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38457</v>
      </c>
      <c r="F81" s="23">
        <f>SUM(F77:F80)</f>
        <v>872</v>
      </c>
      <c r="G81" s="29" t="s">
        <v>34</v>
      </c>
      <c r="H81" s="29" t="s">
        <v>34</v>
      </c>
      <c r="I81" s="24">
        <f>SUM(I77:I80)</f>
        <v>39329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28301</v>
      </c>
      <c r="F82" s="23">
        <v>0</v>
      </c>
      <c r="G82" s="29" t="s">
        <v>34</v>
      </c>
      <c r="H82" s="29" t="s">
        <v>34</v>
      </c>
      <c r="I82" s="24">
        <v>28301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28301</v>
      </c>
      <c r="F83" s="23">
        <v>0</v>
      </c>
      <c r="G83" s="29" t="s">
        <v>34</v>
      </c>
      <c r="H83" s="29" t="s">
        <v>34</v>
      </c>
      <c r="I83" s="24">
        <v>28301</v>
      </c>
    </row>
    <row r="84" spans="1:9" ht="23.15" customHeight="1" x14ac:dyDescent="0.2">
      <c r="A84" s="195"/>
      <c r="B84" s="194"/>
      <c r="C84" s="198" t="s">
        <v>73</v>
      </c>
      <c r="D84" s="197"/>
      <c r="E84" s="26">
        <v>8857</v>
      </c>
      <c r="F84" s="23">
        <v>0</v>
      </c>
      <c r="G84" s="29" t="s">
        <v>34</v>
      </c>
      <c r="H84" s="29" t="s">
        <v>34</v>
      </c>
      <c r="I84" s="24">
        <v>8857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630</v>
      </c>
      <c r="F85" s="23">
        <v>0</v>
      </c>
      <c r="G85" s="29" t="s">
        <v>34</v>
      </c>
      <c r="H85" s="29" t="s">
        <v>34</v>
      </c>
      <c r="I85" s="24">
        <v>630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37788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37788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289473</v>
      </c>
      <c r="F87" s="56">
        <v>1</v>
      </c>
      <c r="G87" s="29" t="s">
        <v>34</v>
      </c>
      <c r="H87" s="29" t="s">
        <v>34</v>
      </c>
      <c r="I87" s="24">
        <v>289474</v>
      </c>
    </row>
    <row r="88" spans="1:9" ht="23.15" customHeight="1" thickBot="1" x14ac:dyDescent="0.25">
      <c r="A88" s="172" t="s">
        <v>76</v>
      </c>
      <c r="B88" s="173"/>
      <c r="C88" s="173"/>
      <c r="D88" s="174"/>
      <c r="E88" s="65">
        <f>SUM(E14,E17,E18,E21,E22,E76)</f>
        <v>702496</v>
      </c>
      <c r="F88" s="65">
        <f>SUM(F14,F17,F18,F21,F22,F76)</f>
        <v>14800</v>
      </c>
      <c r="G88" s="65">
        <f>SUM(G14,G17,G21,G22,G76)</f>
        <v>717034</v>
      </c>
      <c r="H88" s="65">
        <f>SUM(H14,H17,H21,H22,H76)</f>
        <v>262</v>
      </c>
      <c r="I88" s="69">
        <f>SUM(I14,I17,I18,I21,I22,I76)</f>
        <v>717296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1386535</v>
      </c>
      <c r="F89" s="66">
        <f>SUM(F14,F17,F18,F21,F22,F28,F29,F37,F38,F39,F40,F41,F48,F50,F51,F52,F53,F54,F76)</f>
        <v>14864</v>
      </c>
      <c r="G89" s="67" t="s">
        <v>34</v>
      </c>
      <c r="H89" s="67" t="s">
        <v>34</v>
      </c>
      <c r="I89" s="69">
        <f>SUM(I14,I17,I18,I21,I22,I28,I29,I37,I38,I39,I40,I41,I48,I50,I51,I52,I53,I54,I76)</f>
        <v>1401399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352307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0.1116327521167618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41491</v>
      </c>
      <c r="F95" s="65">
        <v>0</v>
      </c>
      <c r="G95" s="65">
        <v>41491</v>
      </c>
      <c r="H95" s="67" t="s">
        <v>24</v>
      </c>
      <c r="I95" s="69">
        <f>SUM(G95:H95)</f>
        <v>41491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485326</v>
      </c>
      <c r="F96" s="79">
        <v>4032</v>
      </c>
      <c r="G96" s="79">
        <v>489358</v>
      </c>
      <c r="H96" s="80" t="s">
        <v>34</v>
      </c>
      <c r="I96" s="81">
        <f t="shared" ref="I96" si="3">SUM(G96:H96)</f>
        <v>489358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4253</v>
      </c>
      <c r="F97" s="85">
        <v>44</v>
      </c>
      <c r="G97" s="85">
        <v>4297</v>
      </c>
      <c r="H97" s="86" t="s">
        <v>34</v>
      </c>
      <c r="I97" s="87">
        <f>SUM(G97:H97)</f>
        <v>4297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135030</v>
      </c>
      <c r="F101" s="79">
        <f>F10+F95</f>
        <v>0</v>
      </c>
      <c r="G101" s="79">
        <f>G10+G95</f>
        <v>135016</v>
      </c>
      <c r="H101" s="79">
        <f>H10</f>
        <v>14</v>
      </c>
      <c r="I101" s="81">
        <f>I10+I95</f>
        <v>135030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766</v>
      </c>
      <c r="F102" s="22">
        <f>F11</f>
        <v>0</v>
      </c>
      <c r="G102" s="22">
        <f>G11</f>
        <v>753</v>
      </c>
      <c r="H102" s="22">
        <f>H11</f>
        <v>13</v>
      </c>
      <c r="I102" s="24">
        <f>I11</f>
        <v>766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135796</v>
      </c>
      <c r="F103" s="91">
        <f>F101+F102</f>
        <v>0</v>
      </c>
      <c r="G103" s="91">
        <f>G101+G102</f>
        <v>135769</v>
      </c>
      <c r="H103" s="91">
        <f t="shared" ref="H103:I103" si="4">H101+H102</f>
        <v>27</v>
      </c>
      <c r="I103" s="50">
        <f t="shared" si="4"/>
        <v>135796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725444</v>
      </c>
      <c r="F104" s="79">
        <f>F15+F96</f>
        <v>7910</v>
      </c>
      <c r="G104" s="79">
        <f>G15+G96</f>
        <v>733161</v>
      </c>
      <c r="H104" s="79">
        <f>H15</f>
        <v>193</v>
      </c>
      <c r="I104" s="81">
        <f>I15+I96</f>
        <v>733354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311900</v>
      </c>
      <c r="F105" s="93">
        <f>F16</f>
        <v>10703</v>
      </c>
      <c r="G105" s="93">
        <f>G16</f>
        <v>322562</v>
      </c>
      <c r="H105" s="94">
        <f>H16</f>
        <v>41</v>
      </c>
      <c r="I105" s="95">
        <f>I16</f>
        <v>322603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1037344</v>
      </c>
      <c r="F106" s="91">
        <f t="shared" ref="F106:I106" si="5">F104+F105</f>
        <v>18613</v>
      </c>
      <c r="G106" s="91">
        <f t="shared" si="5"/>
        <v>1055723</v>
      </c>
      <c r="H106" s="97">
        <f t="shared" si="5"/>
        <v>234</v>
      </c>
      <c r="I106" s="50">
        <f t="shared" si="5"/>
        <v>1055957</v>
      </c>
    </row>
    <row r="107" spans="1:9" ht="23.15" customHeight="1" thickBot="1" x14ac:dyDescent="0.25">
      <c r="A107" s="172" t="s">
        <v>76</v>
      </c>
      <c r="B107" s="173"/>
      <c r="C107" s="173"/>
      <c r="D107" s="174"/>
      <c r="E107" s="65">
        <f>E88+E95+E96</f>
        <v>1229313</v>
      </c>
      <c r="F107" s="65">
        <f>F88+F95+F96</f>
        <v>18832</v>
      </c>
      <c r="G107" s="65">
        <f>G88+G95+G96</f>
        <v>1247883</v>
      </c>
      <c r="H107" s="65">
        <f>H88</f>
        <v>262</v>
      </c>
      <c r="I107" s="69">
        <f>I88+I95+I96</f>
        <v>1248145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1913352</v>
      </c>
      <c r="F108" s="66">
        <f>F89+F95+F96</f>
        <v>18896</v>
      </c>
      <c r="G108" s="67" t="s">
        <v>34</v>
      </c>
      <c r="H108" s="67" t="s">
        <v>34</v>
      </c>
      <c r="I108" s="69">
        <f>I89+I95+I96</f>
        <v>1932248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0.69449229466730178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7年 1月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409354</v>
      </c>
      <c r="F124" s="90">
        <f>F29</f>
        <v>3</v>
      </c>
      <c r="G124" s="80" t="s">
        <v>34</v>
      </c>
      <c r="H124" s="80" t="s">
        <v>34</v>
      </c>
      <c r="I124" s="81">
        <f>I29</f>
        <v>409357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385</v>
      </c>
      <c r="F125" s="23">
        <v>0</v>
      </c>
      <c r="G125" s="29" t="s">
        <v>34</v>
      </c>
      <c r="H125" s="29" t="s">
        <v>34</v>
      </c>
      <c r="I125" s="24">
        <v>385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408969</v>
      </c>
      <c r="F126" s="97">
        <f>F124-F125</f>
        <v>3</v>
      </c>
      <c r="G126" s="48" t="s">
        <v>34</v>
      </c>
      <c r="H126" s="48" t="s">
        <v>34</v>
      </c>
      <c r="I126" s="50">
        <f>I124-I125</f>
        <v>408972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1130412</v>
      </c>
      <c r="D131" s="112">
        <v>108517</v>
      </c>
      <c r="E131" s="113">
        <v>13942</v>
      </c>
      <c r="F131" s="111">
        <v>435</v>
      </c>
      <c r="G131" s="112">
        <v>1</v>
      </c>
      <c r="H131" s="146">
        <f>SUM(C131:G131)</f>
        <v>1253307</v>
      </c>
      <c r="I131" s="147"/>
    </row>
    <row r="132" spans="1:9" ht="22" customHeight="1" thickBot="1" x14ac:dyDescent="0.25">
      <c r="A132" s="128" t="s">
        <v>96</v>
      </c>
      <c r="B132" s="129"/>
      <c r="C132" s="114">
        <v>107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107</v>
      </c>
      <c r="I132" s="131"/>
    </row>
    <row r="133" spans="1:9" ht="22" customHeight="1" thickBot="1" x14ac:dyDescent="0.25">
      <c r="A133" s="132" t="s">
        <v>97</v>
      </c>
      <c r="B133" s="133"/>
      <c r="C133" s="116">
        <v>6975992800</v>
      </c>
      <c r="D133" s="87">
        <v>613158900</v>
      </c>
      <c r="E133" s="116">
        <v>62465900</v>
      </c>
      <c r="F133" s="117">
        <v>1261500</v>
      </c>
      <c r="G133" s="69">
        <v>4400</v>
      </c>
      <c r="H133" s="134">
        <v>7652883500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8" man="1"/>
    <brk id="110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C580C-885F-439C-8649-9DA574943134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335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98326</v>
      </c>
      <c r="F10" s="19">
        <v>0</v>
      </c>
      <c r="G10" s="19">
        <v>98245</v>
      </c>
      <c r="H10" s="19">
        <v>81</v>
      </c>
      <c r="I10" s="20">
        <f t="shared" ref="I10:I17" si="0">SUM(G10:H10)</f>
        <v>98326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842</v>
      </c>
      <c r="F11" s="23">
        <v>0</v>
      </c>
      <c r="G11" s="23">
        <v>836</v>
      </c>
      <c r="H11" s="23">
        <v>6</v>
      </c>
      <c r="I11" s="24">
        <f t="shared" si="0"/>
        <v>842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23066</v>
      </c>
      <c r="F12" s="23">
        <v>0</v>
      </c>
      <c r="G12" s="23">
        <v>23066</v>
      </c>
      <c r="H12" s="23">
        <v>0</v>
      </c>
      <c r="I12" s="24">
        <f t="shared" si="0"/>
        <v>23066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20078</v>
      </c>
      <c r="F13" s="23">
        <v>0</v>
      </c>
      <c r="G13" s="23">
        <v>20078</v>
      </c>
      <c r="H13" s="23">
        <v>0</v>
      </c>
      <c r="I13" s="24">
        <f t="shared" si="0"/>
        <v>20078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142312</v>
      </c>
      <c r="F14" s="23">
        <f>SUM(F10:F13)</f>
        <v>0</v>
      </c>
      <c r="G14" s="23">
        <f>SUM(G10:G13)</f>
        <v>142225</v>
      </c>
      <c r="H14" s="23">
        <f>SUM(H10:H13)</f>
        <v>87</v>
      </c>
      <c r="I14" s="24">
        <f t="shared" si="0"/>
        <v>142312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259513</v>
      </c>
      <c r="F15" s="23">
        <v>4800</v>
      </c>
      <c r="G15" s="23">
        <v>263997</v>
      </c>
      <c r="H15" s="23">
        <v>316</v>
      </c>
      <c r="I15" s="24">
        <f t="shared" si="0"/>
        <v>264313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327947</v>
      </c>
      <c r="F16" s="23">
        <v>12775</v>
      </c>
      <c r="G16" s="23">
        <v>340644</v>
      </c>
      <c r="H16" s="23">
        <v>78</v>
      </c>
      <c r="I16" s="24">
        <f t="shared" si="0"/>
        <v>340722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587460</v>
      </c>
      <c r="F17" s="23">
        <f>SUM(F15:F16)</f>
        <v>17575</v>
      </c>
      <c r="G17" s="23">
        <f>SUM(G15:G16)</f>
        <v>604641</v>
      </c>
      <c r="H17" s="22">
        <f>SUM(H15:H16)</f>
        <v>394</v>
      </c>
      <c r="I17" s="24">
        <f t="shared" si="0"/>
        <v>605035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746</v>
      </c>
      <c r="F19" s="23">
        <v>19</v>
      </c>
      <c r="G19" s="23">
        <v>765</v>
      </c>
      <c r="H19" s="23">
        <v>0</v>
      </c>
      <c r="I19" s="24">
        <f t="shared" ref="I19:I25" si="1">SUM(G19:H19)</f>
        <v>765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9840</v>
      </c>
      <c r="F20" s="23">
        <v>124</v>
      </c>
      <c r="G20" s="23">
        <v>9964</v>
      </c>
      <c r="H20" s="23">
        <v>0</v>
      </c>
      <c r="I20" s="24">
        <f t="shared" si="1"/>
        <v>9964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10586</v>
      </c>
      <c r="F21" s="23">
        <f>SUM(F19:F20)</f>
        <v>143</v>
      </c>
      <c r="G21" s="23">
        <f>SUM(G19:G20)</f>
        <v>10729</v>
      </c>
      <c r="H21" s="22">
        <f>SUM(H19:H20)</f>
        <v>0</v>
      </c>
      <c r="I21" s="24">
        <f t="shared" si="1"/>
        <v>10729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876</v>
      </c>
      <c r="F22" s="23">
        <v>0</v>
      </c>
      <c r="G22" s="23">
        <v>876</v>
      </c>
      <c r="H22" s="23">
        <v>0</v>
      </c>
      <c r="I22" s="24">
        <f t="shared" si="1"/>
        <v>876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34</v>
      </c>
      <c r="F23" s="23">
        <v>0</v>
      </c>
      <c r="G23" s="23">
        <v>34</v>
      </c>
      <c r="H23" s="23">
        <v>0</v>
      </c>
      <c r="I23" s="24">
        <f t="shared" si="1"/>
        <v>34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1</v>
      </c>
      <c r="F24" s="23">
        <v>0</v>
      </c>
      <c r="G24" s="23">
        <v>1</v>
      </c>
      <c r="H24" s="23">
        <v>0</v>
      </c>
      <c r="I24" s="24">
        <f t="shared" si="1"/>
        <v>1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241</v>
      </c>
      <c r="F25" s="23">
        <v>0</v>
      </c>
      <c r="G25" s="23">
        <v>241</v>
      </c>
      <c r="H25" s="23">
        <v>0</v>
      </c>
      <c r="I25" s="24">
        <f t="shared" si="1"/>
        <v>241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1600</v>
      </c>
      <c r="F26" s="23">
        <v>0</v>
      </c>
      <c r="G26" s="29" t="s">
        <v>24</v>
      </c>
      <c r="H26" s="29" t="s">
        <v>24</v>
      </c>
      <c r="I26" s="24">
        <v>1600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8812</v>
      </c>
      <c r="F27" s="23">
        <v>0</v>
      </c>
      <c r="G27" s="29" t="s">
        <v>24</v>
      </c>
      <c r="H27" s="29" t="s">
        <v>24</v>
      </c>
      <c r="I27" s="24">
        <v>8812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10412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10412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442158</v>
      </c>
      <c r="F29" s="23">
        <v>1</v>
      </c>
      <c r="G29" s="29" t="s">
        <v>34</v>
      </c>
      <c r="H29" s="29" t="s">
        <v>34</v>
      </c>
      <c r="I29" s="24">
        <v>442159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162578</v>
      </c>
      <c r="F30" s="23">
        <v>0</v>
      </c>
      <c r="G30" s="29" t="s">
        <v>34</v>
      </c>
      <c r="H30" s="29" t="s">
        <v>34</v>
      </c>
      <c r="I30" s="24">
        <v>162578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18363</v>
      </c>
      <c r="F31" s="23">
        <v>0</v>
      </c>
      <c r="G31" s="29" t="s">
        <v>34</v>
      </c>
      <c r="H31" s="29" t="s">
        <v>34</v>
      </c>
      <c r="I31" s="24">
        <v>18363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53025</v>
      </c>
      <c r="F32" s="23">
        <v>0</v>
      </c>
      <c r="G32" s="29" t="s">
        <v>34</v>
      </c>
      <c r="H32" s="29" t="s">
        <v>34</v>
      </c>
      <c r="I32" s="24">
        <v>53025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12772</v>
      </c>
      <c r="F33" s="23">
        <v>50</v>
      </c>
      <c r="G33" s="23">
        <v>12822</v>
      </c>
      <c r="H33" s="23">
        <v>0</v>
      </c>
      <c r="I33" s="24">
        <f>SUM(G33:H33)</f>
        <v>12822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2108</v>
      </c>
      <c r="F34" s="23">
        <v>12</v>
      </c>
      <c r="G34" s="23">
        <v>2120</v>
      </c>
      <c r="H34" s="23">
        <v>0</v>
      </c>
      <c r="I34" s="24">
        <f>SUM(G34:H34)</f>
        <v>2120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0</v>
      </c>
      <c r="F36" s="23">
        <v>0</v>
      </c>
      <c r="G36" s="23">
        <v>0</v>
      </c>
      <c r="H36" s="23">
        <v>0</v>
      </c>
      <c r="I36" s="24">
        <f>SUM(G36:H36)</f>
        <v>0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14880</v>
      </c>
      <c r="F37" s="23">
        <f>SUM(F33:F36)</f>
        <v>62</v>
      </c>
      <c r="G37" s="23">
        <f>SUM(G33:G36)</f>
        <v>14942</v>
      </c>
      <c r="H37" s="23">
        <f>SUM(H33:H36)</f>
        <v>0</v>
      </c>
      <c r="I37" s="24">
        <f>SUM(G37:H37)</f>
        <v>14942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21739</v>
      </c>
      <c r="F38" s="23">
        <v>0</v>
      </c>
      <c r="G38" s="29" t="s">
        <v>34</v>
      </c>
      <c r="H38" s="29" t="s">
        <v>34</v>
      </c>
      <c r="I38" s="24">
        <v>21739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6095</v>
      </c>
      <c r="F39" s="23">
        <v>0</v>
      </c>
      <c r="G39" s="23">
        <v>6095</v>
      </c>
      <c r="H39" s="23">
        <v>0</v>
      </c>
      <c r="I39" s="24">
        <f>SUM(G39:H39)</f>
        <v>6095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476</v>
      </c>
      <c r="F40" s="23">
        <v>0</v>
      </c>
      <c r="G40" s="23">
        <v>476</v>
      </c>
      <c r="H40" s="23">
        <v>0</v>
      </c>
      <c r="I40" s="24">
        <f>SUM(G40:H40)</f>
        <v>476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189377</v>
      </c>
      <c r="F41" s="23">
        <v>6</v>
      </c>
      <c r="G41" s="29" t="s">
        <v>34</v>
      </c>
      <c r="H41" s="29" t="s">
        <v>34</v>
      </c>
      <c r="I41" s="24">
        <v>189383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177487</v>
      </c>
      <c r="F42" s="23">
        <v>6</v>
      </c>
      <c r="G42" s="23">
        <v>177485</v>
      </c>
      <c r="H42" s="23">
        <v>8</v>
      </c>
      <c r="I42" s="24">
        <f>SUM(G42:H42)</f>
        <v>177493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10574</v>
      </c>
      <c r="F43" s="23">
        <v>0</v>
      </c>
      <c r="G43" s="29" t="s">
        <v>34</v>
      </c>
      <c r="H43" s="29" t="s">
        <v>34</v>
      </c>
      <c r="I43" s="24">
        <v>10574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5423</v>
      </c>
      <c r="F44" s="23">
        <v>0</v>
      </c>
      <c r="G44" s="29" t="s">
        <v>34</v>
      </c>
      <c r="H44" s="42" t="s">
        <v>34</v>
      </c>
      <c r="I44" s="24">
        <v>5423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84</v>
      </c>
      <c r="F45" s="43">
        <v>0</v>
      </c>
      <c r="G45" s="29" t="s">
        <v>34</v>
      </c>
      <c r="H45" s="42" t="s">
        <v>34</v>
      </c>
      <c r="I45" s="24">
        <v>84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1</v>
      </c>
      <c r="F46" s="43">
        <v>0</v>
      </c>
      <c r="G46" s="29" t="s">
        <v>34</v>
      </c>
      <c r="H46" s="42" t="s">
        <v>34</v>
      </c>
      <c r="I46" s="24">
        <v>1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772</v>
      </c>
      <c r="F47" s="43">
        <v>0</v>
      </c>
      <c r="G47" s="23">
        <v>772</v>
      </c>
      <c r="H47" s="25">
        <v>0</v>
      </c>
      <c r="I47" s="24">
        <f>SUM(G47:H47)</f>
        <v>772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52002</v>
      </c>
      <c r="F48" s="43">
        <v>0</v>
      </c>
      <c r="G48" s="29" t="s">
        <v>34</v>
      </c>
      <c r="H48" s="42" t="s">
        <v>34</v>
      </c>
      <c r="I48" s="24">
        <v>52002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30758</v>
      </c>
      <c r="F49" s="43">
        <v>0</v>
      </c>
      <c r="G49" s="29" t="s">
        <v>34</v>
      </c>
      <c r="H49" s="42" t="s">
        <v>34</v>
      </c>
      <c r="I49" s="24">
        <v>30758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23</v>
      </c>
      <c r="F50" s="43">
        <v>0</v>
      </c>
      <c r="G50" s="29" t="s">
        <v>34</v>
      </c>
      <c r="H50" s="42" t="s">
        <v>34</v>
      </c>
      <c r="I50" s="24">
        <v>23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34</v>
      </c>
      <c r="H51" s="42" t="s">
        <v>34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11566</v>
      </c>
      <c r="F52" s="43">
        <v>0</v>
      </c>
      <c r="G52" s="23">
        <v>11566</v>
      </c>
      <c r="H52" s="25">
        <v>0</v>
      </c>
      <c r="I52" s="24">
        <f>SUM(G52:H52)</f>
        <v>11566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580</v>
      </c>
      <c r="F53" s="43">
        <v>0</v>
      </c>
      <c r="G53" s="29" t="s">
        <v>34</v>
      </c>
      <c r="H53" s="42" t="s">
        <v>34</v>
      </c>
      <c r="I53" s="24">
        <v>580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7年 2月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459</v>
      </c>
      <c r="F61" s="53">
        <v>0</v>
      </c>
      <c r="G61" s="29" t="s">
        <v>34</v>
      </c>
      <c r="H61" s="42" t="s">
        <v>34</v>
      </c>
      <c r="I61" s="24">
        <v>459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4937</v>
      </c>
      <c r="F62" s="53">
        <v>63</v>
      </c>
      <c r="G62" s="29" t="s">
        <v>34</v>
      </c>
      <c r="H62" s="42" t="s">
        <v>34</v>
      </c>
      <c r="I62" s="24">
        <v>5000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224</v>
      </c>
      <c r="F63" s="53">
        <v>0</v>
      </c>
      <c r="G63" s="29" t="s">
        <v>34</v>
      </c>
      <c r="H63" s="42" t="s">
        <v>34</v>
      </c>
      <c r="I63" s="24">
        <v>224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5620</v>
      </c>
      <c r="F64" s="23">
        <f>SUM(F61:F63)</f>
        <v>63</v>
      </c>
      <c r="G64" s="29" t="s">
        <v>34</v>
      </c>
      <c r="H64" s="29" t="s">
        <v>34</v>
      </c>
      <c r="I64" s="24">
        <f>SUM(I61:I63)</f>
        <v>5683</v>
      </c>
    </row>
    <row r="65" spans="1:9" ht="23.15" customHeight="1" x14ac:dyDescent="0.2">
      <c r="A65" s="191" t="s">
        <v>60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445</v>
      </c>
      <c r="F66" s="23">
        <v>0</v>
      </c>
      <c r="G66" s="23">
        <v>445</v>
      </c>
      <c r="H66" s="23">
        <v>0</v>
      </c>
      <c r="I66" s="24">
        <f t="shared" si="2"/>
        <v>445</v>
      </c>
    </row>
    <row r="67" spans="1:9" ht="23.15" customHeight="1" x14ac:dyDescent="0.2">
      <c r="A67" s="193"/>
      <c r="B67" s="206"/>
      <c r="C67" s="209" t="s">
        <v>63</v>
      </c>
      <c r="D67" s="54" t="s">
        <v>62</v>
      </c>
      <c r="E67" s="26">
        <v>3</v>
      </c>
      <c r="F67" s="23">
        <v>0</v>
      </c>
      <c r="G67" s="23">
        <v>3</v>
      </c>
      <c r="H67" s="23">
        <v>0</v>
      </c>
      <c r="I67" s="24">
        <f t="shared" si="2"/>
        <v>3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4779</v>
      </c>
      <c r="F68" s="23">
        <v>63</v>
      </c>
      <c r="G68" s="23">
        <v>4842</v>
      </c>
      <c r="H68" s="23">
        <v>0</v>
      </c>
      <c r="I68" s="24">
        <f t="shared" si="2"/>
        <v>4842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207</v>
      </c>
      <c r="F70" s="23">
        <v>0</v>
      </c>
      <c r="G70" s="23">
        <v>207</v>
      </c>
      <c r="H70" s="23">
        <v>0</v>
      </c>
      <c r="I70" s="24">
        <f t="shared" si="2"/>
        <v>207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5434</v>
      </c>
      <c r="F71" s="23">
        <f>SUM(F65:F70)</f>
        <v>63</v>
      </c>
      <c r="G71" s="23">
        <f>SUM(G65:G70)</f>
        <v>5497</v>
      </c>
      <c r="H71" s="23">
        <f>SUM(H65:H70)</f>
        <v>0</v>
      </c>
      <c r="I71" s="24">
        <f t="shared" si="2"/>
        <v>5497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492</v>
      </c>
      <c r="F72" s="56">
        <v>0</v>
      </c>
      <c r="G72" s="23">
        <v>490</v>
      </c>
      <c r="H72" s="23">
        <v>2</v>
      </c>
      <c r="I72" s="24">
        <f t="shared" si="2"/>
        <v>492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4980</v>
      </c>
      <c r="F73" s="56">
        <v>63</v>
      </c>
      <c r="G73" s="23">
        <v>5040</v>
      </c>
      <c r="H73" s="23">
        <v>3</v>
      </c>
      <c r="I73" s="24">
        <f t="shared" si="2"/>
        <v>5043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239</v>
      </c>
      <c r="F74" s="56">
        <v>0</v>
      </c>
      <c r="G74" s="23">
        <v>239</v>
      </c>
      <c r="H74" s="23">
        <v>0</v>
      </c>
      <c r="I74" s="24">
        <f t="shared" si="2"/>
        <v>239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27</v>
      </c>
      <c r="F75" s="56">
        <v>0</v>
      </c>
      <c r="G75" s="23">
        <v>27</v>
      </c>
      <c r="H75" s="23">
        <v>0</v>
      </c>
      <c r="I75" s="24">
        <f t="shared" si="2"/>
        <v>27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5738</v>
      </c>
      <c r="F76" s="56">
        <f>SUM(F72:F75)</f>
        <v>63</v>
      </c>
      <c r="G76" s="56">
        <f>SUM(G72:G75)</f>
        <v>5796</v>
      </c>
      <c r="H76" s="56">
        <f>SUM(H72:H75)</f>
        <v>5</v>
      </c>
      <c r="I76" s="24">
        <f t="shared" si="2"/>
        <v>5801</v>
      </c>
    </row>
    <row r="77" spans="1:9" ht="23.15" customHeight="1" x14ac:dyDescent="0.2">
      <c r="A77" s="191" t="s">
        <v>69</v>
      </c>
      <c r="B77" s="205"/>
      <c r="C77" s="157" t="s">
        <v>66</v>
      </c>
      <c r="D77" s="158"/>
      <c r="E77" s="26">
        <v>3190</v>
      </c>
      <c r="F77" s="23">
        <v>0</v>
      </c>
      <c r="G77" s="29" t="s">
        <v>34</v>
      </c>
      <c r="H77" s="29" t="s">
        <v>34</v>
      </c>
      <c r="I77" s="24">
        <v>3190</v>
      </c>
    </row>
    <row r="78" spans="1:9" ht="23.15" customHeight="1" x14ac:dyDescent="0.2">
      <c r="A78" s="193"/>
      <c r="B78" s="206"/>
      <c r="C78" s="157" t="s">
        <v>21</v>
      </c>
      <c r="D78" s="158"/>
      <c r="E78" s="26">
        <v>37031</v>
      </c>
      <c r="F78" s="23">
        <v>1010</v>
      </c>
      <c r="G78" s="29" t="s">
        <v>34</v>
      </c>
      <c r="H78" s="29" t="s">
        <v>34</v>
      </c>
      <c r="I78" s="24">
        <v>38041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1344</v>
      </c>
      <c r="F79" s="23">
        <v>32</v>
      </c>
      <c r="G79" s="29" t="s">
        <v>34</v>
      </c>
      <c r="H79" s="29" t="s">
        <v>34</v>
      </c>
      <c r="I79" s="24">
        <v>1376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222</v>
      </c>
      <c r="F80" s="58">
        <v>0</v>
      </c>
      <c r="G80" s="29" t="s">
        <v>34</v>
      </c>
      <c r="H80" s="29" t="s">
        <v>34</v>
      </c>
      <c r="I80" s="59">
        <v>222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41787</v>
      </c>
      <c r="F81" s="23">
        <f>SUM(F77:F80)</f>
        <v>1042</v>
      </c>
      <c r="G81" s="29" t="s">
        <v>34</v>
      </c>
      <c r="H81" s="29" t="s">
        <v>34</v>
      </c>
      <c r="I81" s="24">
        <f>SUM(I77:I80)</f>
        <v>42829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29137</v>
      </c>
      <c r="F82" s="23">
        <v>0</v>
      </c>
      <c r="G82" s="29" t="s">
        <v>34</v>
      </c>
      <c r="H82" s="29" t="s">
        <v>34</v>
      </c>
      <c r="I82" s="24">
        <v>29137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29137</v>
      </c>
      <c r="F83" s="23">
        <v>0</v>
      </c>
      <c r="G83" s="29" t="s">
        <v>34</v>
      </c>
      <c r="H83" s="29" t="s">
        <v>34</v>
      </c>
      <c r="I83" s="24">
        <v>29137</v>
      </c>
    </row>
    <row r="84" spans="1:9" ht="23.15" customHeight="1" x14ac:dyDescent="0.2">
      <c r="A84" s="195"/>
      <c r="B84" s="194"/>
      <c r="C84" s="198" t="s">
        <v>73</v>
      </c>
      <c r="D84" s="197"/>
      <c r="E84" s="26">
        <v>8543</v>
      </c>
      <c r="F84" s="23">
        <v>0</v>
      </c>
      <c r="G84" s="29" t="s">
        <v>34</v>
      </c>
      <c r="H84" s="29" t="s">
        <v>34</v>
      </c>
      <c r="I84" s="24">
        <v>8543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675</v>
      </c>
      <c r="F85" s="23">
        <v>0</v>
      </c>
      <c r="G85" s="29" t="s">
        <v>34</v>
      </c>
      <c r="H85" s="29" t="s">
        <v>34</v>
      </c>
      <c r="I85" s="24">
        <v>675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38355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38355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306699</v>
      </c>
      <c r="F87" s="56">
        <v>0</v>
      </c>
      <c r="G87" s="29" t="s">
        <v>34</v>
      </c>
      <c r="H87" s="29" t="s">
        <v>34</v>
      </c>
      <c r="I87" s="24">
        <v>306699</v>
      </c>
    </row>
    <row r="88" spans="1:9" ht="23.15" customHeight="1" thickBot="1" x14ac:dyDescent="0.25">
      <c r="A88" s="172" t="s">
        <v>76</v>
      </c>
      <c r="B88" s="173"/>
      <c r="C88" s="173"/>
      <c r="D88" s="174"/>
      <c r="E88" s="65">
        <f>SUM(E14,E17,E18,E21,E22,E76)</f>
        <v>746972</v>
      </c>
      <c r="F88" s="65">
        <f>SUM(F14,F17,F18,F21,F22,F76)</f>
        <v>17781</v>
      </c>
      <c r="G88" s="65">
        <f>SUM(G14,G17,G21,G22,G76)</f>
        <v>764267</v>
      </c>
      <c r="H88" s="65">
        <f>SUM(H14,H17,H21,H22,H76)</f>
        <v>486</v>
      </c>
      <c r="I88" s="69">
        <f>SUM(I14,I17,I18,I21,I22,I76)</f>
        <v>764753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1496280</v>
      </c>
      <c r="F89" s="66">
        <f>SUM(F14,F17,F18,F21,F22,F28,F29,F37,F38,F39,F40,F41,F48,F50,F51,F52,F53,F54,F76)</f>
        <v>17850</v>
      </c>
      <c r="G89" s="67" t="s">
        <v>34</v>
      </c>
      <c r="H89" s="67" t="s">
        <v>34</v>
      </c>
      <c r="I89" s="69">
        <f>SUM(I14,I17,I18,I21,I22,I28,I29,I37,I38,I39,I40,I41,I48,I50,I51,I52,I53,I54,I76)</f>
        <v>1514130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372482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0.11498273742086866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45897</v>
      </c>
      <c r="F95" s="65">
        <v>0</v>
      </c>
      <c r="G95" s="65">
        <v>45897</v>
      </c>
      <c r="H95" s="67" t="s">
        <v>24</v>
      </c>
      <c r="I95" s="69">
        <f>SUM(G95:H95)</f>
        <v>45897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538685</v>
      </c>
      <c r="F96" s="79">
        <v>4178</v>
      </c>
      <c r="G96" s="79">
        <v>542863</v>
      </c>
      <c r="H96" s="80" t="s">
        <v>34</v>
      </c>
      <c r="I96" s="81">
        <f t="shared" ref="I96" si="3">SUM(G96:H96)</f>
        <v>542863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5190</v>
      </c>
      <c r="F97" s="85">
        <v>52</v>
      </c>
      <c r="G97" s="85">
        <v>5242</v>
      </c>
      <c r="H97" s="86" t="s">
        <v>34</v>
      </c>
      <c r="I97" s="87">
        <f>SUM(G97:H97)</f>
        <v>5242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144223</v>
      </c>
      <c r="F101" s="79">
        <f>F10+F95</f>
        <v>0</v>
      </c>
      <c r="G101" s="79">
        <f>G10+G95</f>
        <v>144142</v>
      </c>
      <c r="H101" s="79">
        <f>H10</f>
        <v>81</v>
      </c>
      <c r="I101" s="81">
        <f>I10+I95</f>
        <v>144223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842</v>
      </c>
      <c r="F102" s="22">
        <f>F11</f>
        <v>0</v>
      </c>
      <c r="G102" s="22">
        <f>G11</f>
        <v>836</v>
      </c>
      <c r="H102" s="22">
        <f>H11</f>
        <v>6</v>
      </c>
      <c r="I102" s="24">
        <f>I11</f>
        <v>842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145065</v>
      </c>
      <c r="F103" s="91">
        <f>F101+F102</f>
        <v>0</v>
      </c>
      <c r="G103" s="91">
        <f>G101+G102</f>
        <v>144978</v>
      </c>
      <c r="H103" s="91">
        <f t="shared" ref="H103:I103" si="4">H101+H102</f>
        <v>87</v>
      </c>
      <c r="I103" s="50">
        <f t="shared" si="4"/>
        <v>145065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798198</v>
      </c>
      <c r="F104" s="79">
        <f>F15+F96</f>
        <v>8978</v>
      </c>
      <c r="G104" s="79">
        <f>G15+G96</f>
        <v>806860</v>
      </c>
      <c r="H104" s="79">
        <f>H15</f>
        <v>316</v>
      </c>
      <c r="I104" s="81">
        <f>I15+I96</f>
        <v>807176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327947</v>
      </c>
      <c r="F105" s="93">
        <f>F16</f>
        <v>12775</v>
      </c>
      <c r="G105" s="93">
        <f>G16</f>
        <v>340644</v>
      </c>
      <c r="H105" s="94">
        <f>H16</f>
        <v>78</v>
      </c>
      <c r="I105" s="95">
        <f>I16</f>
        <v>340722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1126145</v>
      </c>
      <c r="F106" s="91">
        <f t="shared" ref="F106:I106" si="5">F104+F105</f>
        <v>21753</v>
      </c>
      <c r="G106" s="91">
        <f t="shared" si="5"/>
        <v>1147504</v>
      </c>
      <c r="H106" s="97">
        <f t="shared" si="5"/>
        <v>394</v>
      </c>
      <c r="I106" s="50">
        <f t="shared" si="5"/>
        <v>1147898</v>
      </c>
    </row>
    <row r="107" spans="1:9" ht="23.15" customHeight="1" thickBot="1" x14ac:dyDescent="0.25">
      <c r="A107" s="172" t="s">
        <v>76</v>
      </c>
      <c r="B107" s="173"/>
      <c r="C107" s="173"/>
      <c r="D107" s="174"/>
      <c r="E107" s="65">
        <f>E88+E95+E96</f>
        <v>1331554</v>
      </c>
      <c r="F107" s="65">
        <f>F88+F95+F96</f>
        <v>21959</v>
      </c>
      <c r="G107" s="65">
        <f>G88+G95+G96</f>
        <v>1353027</v>
      </c>
      <c r="H107" s="65">
        <f>H88</f>
        <v>486</v>
      </c>
      <c r="I107" s="69">
        <f>I88+I95+I96</f>
        <v>1353513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2080862</v>
      </c>
      <c r="F108" s="66">
        <f>F89+F95+F96</f>
        <v>22028</v>
      </c>
      <c r="G108" s="67" t="s">
        <v>34</v>
      </c>
      <c r="H108" s="67" t="s">
        <v>34</v>
      </c>
      <c r="I108" s="69">
        <f>I89+I95+I96</f>
        <v>2102890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0.70317746001822456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7年 2月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442158</v>
      </c>
      <c r="F124" s="90">
        <f>F29</f>
        <v>1</v>
      </c>
      <c r="G124" s="80" t="s">
        <v>34</v>
      </c>
      <c r="H124" s="80" t="s">
        <v>34</v>
      </c>
      <c r="I124" s="81">
        <f>I29</f>
        <v>442159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398</v>
      </c>
      <c r="F125" s="23">
        <v>0</v>
      </c>
      <c r="G125" s="29" t="s">
        <v>34</v>
      </c>
      <c r="H125" s="29" t="s">
        <v>34</v>
      </c>
      <c r="I125" s="24">
        <v>398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441760</v>
      </c>
      <c r="F126" s="97">
        <f>F124-F125</f>
        <v>1</v>
      </c>
      <c r="G126" s="48" t="s">
        <v>34</v>
      </c>
      <c r="H126" s="48" t="s">
        <v>34</v>
      </c>
      <c r="I126" s="50">
        <f>I124-I125</f>
        <v>441761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1219709</v>
      </c>
      <c r="D131" s="112">
        <v>116254</v>
      </c>
      <c r="E131" s="113">
        <v>12915</v>
      </c>
      <c r="F131" s="111">
        <v>414</v>
      </c>
      <c r="G131" s="112">
        <v>2</v>
      </c>
      <c r="H131" s="146">
        <f>SUM(C131:G131)</f>
        <v>1349294</v>
      </c>
      <c r="I131" s="147"/>
    </row>
    <row r="132" spans="1:9" ht="22" customHeight="1" thickBot="1" x14ac:dyDescent="0.25">
      <c r="A132" s="128" t="s">
        <v>96</v>
      </c>
      <c r="B132" s="129"/>
      <c r="C132" s="114">
        <v>97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97</v>
      </c>
      <c r="I132" s="131"/>
    </row>
    <row r="133" spans="1:9" ht="22" customHeight="1" thickBot="1" x14ac:dyDescent="0.25">
      <c r="A133" s="132" t="s">
        <v>97</v>
      </c>
      <c r="B133" s="133"/>
      <c r="C133" s="116">
        <v>7527491300</v>
      </c>
      <c r="D133" s="87">
        <v>655578900</v>
      </c>
      <c r="E133" s="116">
        <v>60934500</v>
      </c>
      <c r="F133" s="117">
        <v>1200600</v>
      </c>
      <c r="G133" s="69">
        <v>8800</v>
      </c>
      <c r="H133" s="134">
        <v>8245214100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8" man="1"/>
    <brk id="110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670F8-ED7B-4081-8595-AE52F78B1615}">
  <dimension ref="A1:I175"/>
  <sheetViews>
    <sheetView tabSelected="1" zoomScale="70" zoomScaleNormal="70" zoomScaleSheetLayoutView="10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336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114704</v>
      </c>
      <c r="F10" s="19">
        <v>0</v>
      </c>
      <c r="G10" s="19">
        <v>114564</v>
      </c>
      <c r="H10" s="19">
        <v>140</v>
      </c>
      <c r="I10" s="20">
        <f t="shared" ref="I10:I17" si="0">SUM(G10:H10)</f>
        <v>114704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1188</v>
      </c>
      <c r="F11" s="23">
        <v>0</v>
      </c>
      <c r="G11" s="23">
        <v>1176</v>
      </c>
      <c r="H11" s="23">
        <v>12</v>
      </c>
      <c r="I11" s="24">
        <f t="shared" si="0"/>
        <v>1188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27823</v>
      </c>
      <c r="F12" s="23">
        <v>0</v>
      </c>
      <c r="G12" s="23">
        <v>27820</v>
      </c>
      <c r="H12" s="23">
        <v>3</v>
      </c>
      <c r="I12" s="24">
        <f t="shared" si="0"/>
        <v>27823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20903</v>
      </c>
      <c r="F13" s="23">
        <v>0</v>
      </c>
      <c r="G13" s="23">
        <v>20902</v>
      </c>
      <c r="H13" s="23">
        <v>1</v>
      </c>
      <c r="I13" s="24">
        <f t="shared" si="0"/>
        <v>20903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164618</v>
      </c>
      <c r="F14" s="23">
        <f>SUM(F10:F13)</f>
        <v>0</v>
      </c>
      <c r="G14" s="23">
        <f>SUM(G10:G13)</f>
        <v>164462</v>
      </c>
      <c r="H14" s="23">
        <f>SUM(H10:H13)</f>
        <v>156</v>
      </c>
      <c r="I14" s="24">
        <f t="shared" si="0"/>
        <v>164618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322793</v>
      </c>
      <c r="F15" s="23">
        <v>6249</v>
      </c>
      <c r="G15" s="23">
        <v>328830</v>
      </c>
      <c r="H15" s="23">
        <v>212</v>
      </c>
      <c r="I15" s="24">
        <f t="shared" si="0"/>
        <v>329042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391298</v>
      </c>
      <c r="F16" s="23">
        <v>15485</v>
      </c>
      <c r="G16" s="23">
        <v>406746</v>
      </c>
      <c r="H16" s="23">
        <v>37</v>
      </c>
      <c r="I16" s="24">
        <f t="shared" si="0"/>
        <v>406783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714091</v>
      </c>
      <c r="F17" s="23">
        <f>SUM(F15:F16)</f>
        <v>21734</v>
      </c>
      <c r="G17" s="23">
        <f>SUM(G15:G16)</f>
        <v>735576</v>
      </c>
      <c r="H17" s="22">
        <f>SUM(H15:H16)</f>
        <v>249</v>
      </c>
      <c r="I17" s="24">
        <f t="shared" si="0"/>
        <v>735825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870</v>
      </c>
      <c r="F19" s="23">
        <v>23</v>
      </c>
      <c r="G19" s="23">
        <v>893</v>
      </c>
      <c r="H19" s="23">
        <v>0</v>
      </c>
      <c r="I19" s="24">
        <f t="shared" ref="I19:I25" si="1">SUM(G19:H19)</f>
        <v>893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13286</v>
      </c>
      <c r="F20" s="23">
        <v>141</v>
      </c>
      <c r="G20" s="23">
        <v>13427</v>
      </c>
      <c r="H20" s="23">
        <v>0</v>
      </c>
      <c r="I20" s="24">
        <f t="shared" si="1"/>
        <v>13427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14156</v>
      </c>
      <c r="F21" s="23">
        <f>SUM(F19:F20)</f>
        <v>164</v>
      </c>
      <c r="G21" s="23">
        <f>SUM(G19:G20)</f>
        <v>14320</v>
      </c>
      <c r="H21" s="22">
        <f>SUM(H19:H20)</f>
        <v>0</v>
      </c>
      <c r="I21" s="24">
        <f t="shared" si="1"/>
        <v>14320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886</v>
      </c>
      <c r="F22" s="23">
        <v>0</v>
      </c>
      <c r="G22" s="23">
        <v>886</v>
      </c>
      <c r="H22" s="23">
        <v>0</v>
      </c>
      <c r="I22" s="24">
        <f t="shared" si="1"/>
        <v>886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31</v>
      </c>
      <c r="F23" s="23">
        <v>0</v>
      </c>
      <c r="G23" s="23">
        <v>31</v>
      </c>
      <c r="H23" s="23">
        <v>0</v>
      </c>
      <c r="I23" s="24">
        <f t="shared" si="1"/>
        <v>31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2</v>
      </c>
      <c r="F24" s="23">
        <v>0</v>
      </c>
      <c r="G24" s="23">
        <v>2</v>
      </c>
      <c r="H24" s="23">
        <v>0</v>
      </c>
      <c r="I24" s="24">
        <f t="shared" si="1"/>
        <v>2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265</v>
      </c>
      <c r="F25" s="23">
        <v>0</v>
      </c>
      <c r="G25" s="23">
        <v>265</v>
      </c>
      <c r="H25" s="23">
        <v>0</v>
      </c>
      <c r="I25" s="24">
        <f t="shared" si="1"/>
        <v>265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2134</v>
      </c>
      <c r="F26" s="23">
        <v>0</v>
      </c>
      <c r="G26" s="29" t="s">
        <v>24</v>
      </c>
      <c r="H26" s="29" t="s">
        <v>24</v>
      </c>
      <c r="I26" s="24">
        <v>2134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9727</v>
      </c>
      <c r="F27" s="23">
        <v>0</v>
      </c>
      <c r="G27" s="29" t="s">
        <v>24</v>
      </c>
      <c r="H27" s="29" t="s">
        <v>24</v>
      </c>
      <c r="I27" s="24">
        <v>9727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11861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11861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689710</v>
      </c>
      <c r="F29" s="23">
        <v>0</v>
      </c>
      <c r="G29" s="29" t="s">
        <v>34</v>
      </c>
      <c r="H29" s="29" t="s">
        <v>34</v>
      </c>
      <c r="I29" s="24">
        <v>689710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240366</v>
      </c>
      <c r="F30" s="23">
        <v>0</v>
      </c>
      <c r="G30" s="29" t="s">
        <v>34</v>
      </c>
      <c r="H30" s="29" t="s">
        <v>34</v>
      </c>
      <c r="I30" s="24">
        <v>240366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29170</v>
      </c>
      <c r="F31" s="23">
        <v>0</v>
      </c>
      <c r="G31" s="29" t="s">
        <v>34</v>
      </c>
      <c r="H31" s="29" t="s">
        <v>34</v>
      </c>
      <c r="I31" s="24">
        <v>29170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71534</v>
      </c>
      <c r="F32" s="23">
        <v>0</v>
      </c>
      <c r="G32" s="29" t="s">
        <v>34</v>
      </c>
      <c r="H32" s="29" t="s">
        <v>34</v>
      </c>
      <c r="I32" s="24">
        <v>71534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17491</v>
      </c>
      <c r="F33" s="23">
        <v>57</v>
      </c>
      <c r="G33" s="23">
        <v>17547</v>
      </c>
      <c r="H33" s="23">
        <v>1</v>
      </c>
      <c r="I33" s="24">
        <f>SUM(G33:H33)</f>
        <v>17548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2441</v>
      </c>
      <c r="F34" s="23">
        <v>23</v>
      </c>
      <c r="G34" s="23">
        <v>2464</v>
      </c>
      <c r="H34" s="23">
        <v>0</v>
      </c>
      <c r="I34" s="24">
        <f>SUM(G34:H34)</f>
        <v>2464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3</v>
      </c>
      <c r="F36" s="23">
        <v>0</v>
      </c>
      <c r="G36" s="23">
        <v>3</v>
      </c>
      <c r="H36" s="23">
        <v>0</v>
      </c>
      <c r="I36" s="24">
        <f>SUM(G36:H36)</f>
        <v>3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19935</v>
      </c>
      <c r="F37" s="23">
        <f>SUM(F33:F36)</f>
        <v>80</v>
      </c>
      <c r="G37" s="23">
        <f>SUM(G33:G36)</f>
        <v>20014</v>
      </c>
      <c r="H37" s="23">
        <f>SUM(H33:H36)</f>
        <v>1</v>
      </c>
      <c r="I37" s="24">
        <f>SUM(G37:H37)</f>
        <v>20015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22087</v>
      </c>
      <c r="F38" s="23">
        <v>0</v>
      </c>
      <c r="G38" s="29" t="s">
        <v>34</v>
      </c>
      <c r="H38" s="29" t="s">
        <v>34</v>
      </c>
      <c r="I38" s="24">
        <v>22087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8097</v>
      </c>
      <c r="F39" s="23">
        <v>0</v>
      </c>
      <c r="G39" s="23">
        <v>8096</v>
      </c>
      <c r="H39" s="23">
        <v>1</v>
      </c>
      <c r="I39" s="24">
        <f>SUM(G39:H39)</f>
        <v>8097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514</v>
      </c>
      <c r="F40" s="23">
        <v>0</v>
      </c>
      <c r="G40" s="23">
        <v>514</v>
      </c>
      <c r="H40" s="23">
        <v>0</v>
      </c>
      <c r="I40" s="24">
        <f>SUM(G40:H40)</f>
        <v>514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458258</v>
      </c>
      <c r="F41" s="23">
        <v>0</v>
      </c>
      <c r="G41" s="29" t="s">
        <v>34</v>
      </c>
      <c r="H41" s="29" t="s">
        <v>34</v>
      </c>
      <c r="I41" s="24">
        <v>458258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440483</v>
      </c>
      <c r="F42" s="23">
        <v>0</v>
      </c>
      <c r="G42" s="23">
        <v>440470</v>
      </c>
      <c r="H42" s="23">
        <v>13</v>
      </c>
      <c r="I42" s="24">
        <f>SUM(G42:H42)</f>
        <v>440483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15366</v>
      </c>
      <c r="F43" s="23">
        <v>0</v>
      </c>
      <c r="G43" s="29" t="s">
        <v>34</v>
      </c>
      <c r="H43" s="29" t="s">
        <v>34</v>
      </c>
      <c r="I43" s="24">
        <v>15366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6648</v>
      </c>
      <c r="F44" s="23">
        <v>0</v>
      </c>
      <c r="G44" s="29" t="s">
        <v>34</v>
      </c>
      <c r="H44" s="42" t="s">
        <v>34</v>
      </c>
      <c r="I44" s="24">
        <v>6648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224</v>
      </c>
      <c r="F45" s="43">
        <v>0</v>
      </c>
      <c r="G45" s="29" t="s">
        <v>34</v>
      </c>
      <c r="H45" s="42" t="s">
        <v>34</v>
      </c>
      <c r="I45" s="24">
        <v>224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1</v>
      </c>
      <c r="F46" s="43">
        <v>0</v>
      </c>
      <c r="G46" s="29" t="s">
        <v>34</v>
      </c>
      <c r="H46" s="42" t="s">
        <v>34</v>
      </c>
      <c r="I46" s="24">
        <v>1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785</v>
      </c>
      <c r="F47" s="43">
        <v>0</v>
      </c>
      <c r="G47" s="23">
        <v>785</v>
      </c>
      <c r="H47" s="25">
        <v>0</v>
      </c>
      <c r="I47" s="24">
        <f>SUM(G47:H47)</f>
        <v>785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46741</v>
      </c>
      <c r="F48" s="43">
        <v>0</v>
      </c>
      <c r="G48" s="29" t="s">
        <v>34</v>
      </c>
      <c r="H48" s="42" t="s">
        <v>34</v>
      </c>
      <c r="I48" s="24">
        <v>46741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26391</v>
      </c>
      <c r="F49" s="43">
        <v>0</v>
      </c>
      <c r="G49" s="29" t="s">
        <v>34</v>
      </c>
      <c r="H49" s="42" t="s">
        <v>34</v>
      </c>
      <c r="I49" s="24">
        <v>26391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21</v>
      </c>
      <c r="F50" s="43">
        <v>0</v>
      </c>
      <c r="G50" s="29" t="s">
        <v>34</v>
      </c>
      <c r="H50" s="42" t="s">
        <v>34</v>
      </c>
      <c r="I50" s="24">
        <v>21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1</v>
      </c>
      <c r="F51" s="43">
        <v>0</v>
      </c>
      <c r="G51" s="29" t="s">
        <v>34</v>
      </c>
      <c r="H51" s="42" t="s">
        <v>34</v>
      </c>
      <c r="I51" s="24">
        <v>1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12527</v>
      </c>
      <c r="F52" s="43">
        <v>0</v>
      </c>
      <c r="G52" s="23">
        <v>12527</v>
      </c>
      <c r="H52" s="25">
        <v>0</v>
      </c>
      <c r="I52" s="24">
        <f>SUM(G52:H52)</f>
        <v>12527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686</v>
      </c>
      <c r="F53" s="43">
        <v>0</v>
      </c>
      <c r="G53" s="29" t="s">
        <v>34</v>
      </c>
      <c r="H53" s="42" t="s">
        <v>34</v>
      </c>
      <c r="I53" s="24">
        <v>686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7年 3月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416</v>
      </c>
      <c r="F61" s="53">
        <v>0</v>
      </c>
      <c r="G61" s="29" t="s">
        <v>34</v>
      </c>
      <c r="H61" s="42" t="s">
        <v>34</v>
      </c>
      <c r="I61" s="24">
        <v>416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6557</v>
      </c>
      <c r="F62" s="53">
        <v>96</v>
      </c>
      <c r="G62" s="29" t="s">
        <v>34</v>
      </c>
      <c r="H62" s="42" t="s">
        <v>34</v>
      </c>
      <c r="I62" s="24">
        <v>6653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251</v>
      </c>
      <c r="F63" s="53">
        <v>6</v>
      </c>
      <c r="G63" s="29" t="s">
        <v>34</v>
      </c>
      <c r="H63" s="42" t="s">
        <v>34</v>
      </c>
      <c r="I63" s="24">
        <v>257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7224</v>
      </c>
      <c r="F64" s="23">
        <f>SUM(F61:F63)</f>
        <v>102</v>
      </c>
      <c r="G64" s="29" t="s">
        <v>34</v>
      </c>
      <c r="H64" s="29" t="s">
        <v>34</v>
      </c>
      <c r="I64" s="24">
        <f>SUM(I61:I63)</f>
        <v>7326</v>
      </c>
    </row>
    <row r="65" spans="1:9" ht="23.15" customHeight="1" x14ac:dyDescent="0.2">
      <c r="A65" s="191" t="s">
        <v>60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419</v>
      </c>
      <c r="F66" s="23">
        <v>0</v>
      </c>
      <c r="G66" s="23">
        <v>419</v>
      </c>
      <c r="H66" s="23">
        <v>0</v>
      </c>
      <c r="I66" s="24">
        <f t="shared" si="2"/>
        <v>419</v>
      </c>
    </row>
    <row r="67" spans="1:9" ht="23.15" customHeight="1" x14ac:dyDescent="0.2">
      <c r="A67" s="193"/>
      <c r="B67" s="206"/>
      <c r="C67" s="209" t="s">
        <v>63</v>
      </c>
      <c r="D67" s="54" t="s">
        <v>62</v>
      </c>
      <c r="E67" s="26">
        <v>3</v>
      </c>
      <c r="F67" s="23">
        <v>0</v>
      </c>
      <c r="G67" s="23">
        <v>3</v>
      </c>
      <c r="H67" s="23">
        <v>0</v>
      </c>
      <c r="I67" s="24">
        <f t="shared" si="2"/>
        <v>3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6459</v>
      </c>
      <c r="F68" s="23">
        <v>89</v>
      </c>
      <c r="G68" s="23">
        <v>6548</v>
      </c>
      <c r="H68" s="23">
        <v>0</v>
      </c>
      <c r="I68" s="24">
        <f t="shared" si="2"/>
        <v>6548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231</v>
      </c>
      <c r="F70" s="23">
        <v>6</v>
      </c>
      <c r="G70" s="23">
        <v>237</v>
      </c>
      <c r="H70" s="23">
        <v>0</v>
      </c>
      <c r="I70" s="24">
        <f t="shared" si="2"/>
        <v>237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7112</v>
      </c>
      <c r="F71" s="23">
        <f>SUM(F65:F70)</f>
        <v>95</v>
      </c>
      <c r="G71" s="23">
        <f>SUM(G65:G70)</f>
        <v>7207</v>
      </c>
      <c r="H71" s="23">
        <f>SUM(H65:H70)</f>
        <v>0</v>
      </c>
      <c r="I71" s="24">
        <f t="shared" si="2"/>
        <v>7207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440</v>
      </c>
      <c r="F72" s="56">
        <v>0</v>
      </c>
      <c r="G72" s="23">
        <v>440</v>
      </c>
      <c r="H72" s="23">
        <v>0</v>
      </c>
      <c r="I72" s="24">
        <f t="shared" si="2"/>
        <v>440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6619</v>
      </c>
      <c r="F73" s="56">
        <v>108</v>
      </c>
      <c r="G73" s="23">
        <v>6726</v>
      </c>
      <c r="H73" s="23">
        <v>1</v>
      </c>
      <c r="I73" s="24">
        <f t="shared" si="2"/>
        <v>6727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271</v>
      </c>
      <c r="F74" s="56">
        <v>6</v>
      </c>
      <c r="G74" s="23">
        <v>277</v>
      </c>
      <c r="H74" s="23">
        <v>0</v>
      </c>
      <c r="I74" s="24">
        <f t="shared" si="2"/>
        <v>277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34</v>
      </c>
      <c r="F75" s="56">
        <v>0</v>
      </c>
      <c r="G75" s="23">
        <v>34</v>
      </c>
      <c r="H75" s="23">
        <v>0</v>
      </c>
      <c r="I75" s="24">
        <f t="shared" si="2"/>
        <v>34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7364</v>
      </c>
      <c r="F76" s="56">
        <f>SUM(F72:F75)</f>
        <v>114</v>
      </c>
      <c r="G76" s="56">
        <f>SUM(G72:G75)</f>
        <v>7477</v>
      </c>
      <c r="H76" s="56">
        <f>SUM(H72:H75)</f>
        <v>1</v>
      </c>
      <c r="I76" s="24">
        <f t="shared" si="2"/>
        <v>7478</v>
      </c>
    </row>
    <row r="77" spans="1:9" ht="23.15" customHeight="1" x14ac:dyDescent="0.2">
      <c r="A77" s="191" t="s">
        <v>69</v>
      </c>
      <c r="B77" s="205"/>
      <c r="C77" s="157" t="s">
        <v>66</v>
      </c>
      <c r="D77" s="158"/>
      <c r="E77" s="26">
        <v>3097</v>
      </c>
      <c r="F77" s="23">
        <v>0</v>
      </c>
      <c r="G77" s="29" t="s">
        <v>34</v>
      </c>
      <c r="H77" s="29" t="s">
        <v>34</v>
      </c>
      <c r="I77" s="24">
        <v>3097</v>
      </c>
    </row>
    <row r="78" spans="1:9" ht="23.15" customHeight="1" x14ac:dyDescent="0.2">
      <c r="A78" s="193"/>
      <c r="B78" s="206"/>
      <c r="C78" s="157" t="s">
        <v>21</v>
      </c>
      <c r="D78" s="158"/>
      <c r="E78" s="26">
        <v>44127</v>
      </c>
      <c r="F78" s="23">
        <v>1065</v>
      </c>
      <c r="G78" s="29" t="s">
        <v>34</v>
      </c>
      <c r="H78" s="29" t="s">
        <v>34</v>
      </c>
      <c r="I78" s="24">
        <v>45192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1771</v>
      </c>
      <c r="F79" s="23">
        <v>29</v>
      </c>
      <c r="G79" s="29" t="s">
        <v>34</v>
      </c>
      <c r="H79" s="29" t="s">
        <v>34</v>
      </c>
      <c r="I79" s="24">
        <v>1800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229</v>
      </c>
      <c r="F80" s="58">
        <v>0</v>
      </c>
      <c r="G80" s="29" t="s">
        <v>34</v>
      </c>
      <c r="H80" s="29" t="s">
        <v>34</v>
      </c>
      <c r="I80" s="59">
        <v>229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49224</v>
      </c>
      <c r="F81" s="23">
        <f>SUM(F77:F80)</f>
        <v>1094</v>
      </c>
      <c r="G81" s="29" t="s">
        <v>34</v>
      </c>
      <c r="H81" s="29" t="s">
        <v>34</v>
      </c>
      <c r="I81" s="24">
        <f>SUM(I77:I80)</f>
        <v>50318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33393</v>
      </c>
      <c r="F82" s="23">
        <v>0</v>
      </c>
      <c r="G82" s="29" t="s">
        <v>34</v>
      </c>
      <c r="H82" s="29" t="s">
        <v>34</v>
      </c>
      <c r="I82" s="24">
        <v>33393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33393</v>
      </c>
      <c r="F83" s="23">
        <v>0</v>
      </c>
      <c r="G83" s="29" t="s">
        <v>34</v>
      </c>
      <c r="H83" s="29" t="s">
        <v>34</v>
      </c>
      <c r="I83" s="24">
        <v>33393</v>
      </c>
    </row>
    <row r="84" spans="1:9" ht="23.15" customHeight="1" x14ac:dyDescent="0.2">
      <c r="A84" s="195"/>
      <c r="B84" s="194"/>
      <c r="C84" s="198" t="s">
        <v>73</v>
      </c>
      <c r="D84" s="197"/>
      <c r="E84" s="26">
        <v>12809</v>
      </c>
      <c r="F84" s="23">
        <v>0</v>
      </c>
      <c r="G84" s="29" t="s">
        <v>34</v>
      </c>
      <c r="H84" s="29" t="s">
        <v>34</v>
      </c>
      <c r="I84" s="24">
        <v>12809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1425</v>
      </c>
      <c r="F85" s="23">
        <v>0</v>
      </c>
      <c r="G85" s="29" t="s">
        <v>34</v>
      </c>
      <c r="H85" s="29" t="s">
        <v>34</v>
      </c>
      <c r="I85" s="24">
        <v>1425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47627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47627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383943</v>
      </c>
      <c r="F87" s="56">
        <v>0</v>
      </c>
      <c r="G87" s="29" t="s">
        <v>34</v>
      </c>
      <c r="H87" s="29" t="s">
        <v>34</v>
      </c>
      <c r="I87" s="24">
        <v>383943</v>
      </c>
    </row>
    <row r="88" spans="1:9" ht="23.15" customHeight="1" thickBot="1" x14ac:dyDescent="0.25">
      <c r="A88" s="172" t="s">
        <v>76</v>
      </c>
      <c r="B88" s="173"/>
      <c r="C88" s="173"/>
      <c r="D88" s="174"/>
      <c r="E88" s="65">
        <f>SUM(E14,E17,E18,E21,E22,E76)</f>
        <v>901115</v>
      </c>
      <c r="F88" s="65">
        <f>SUM(F14,F17,F18,F21,F22,F76)</f>
        <v>22012</v>
      </c>
      <c r="G88" s="65">
        <f>SUM(G14,G17,G21,G22,G76)</f>
        <v>922721</v>
      </c>
      <c r="H88" s="65">
        <f>SUM(H14,H17,H21,H22,H76)</f>
        <v>406</v>
      </c>
      <c r="I88" s="69">
        <f>SUM(I14,I17,I18,I21,I22,I76)</f>
        <v>923127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2171553</v>
      </c>
      <c r="F89" s="66">
        <f>SUM(F14,F17,F18,F21,F22,F28,F29,F37,F38,F39,F40,F41,F48,F50,F51,F52,F53,F54,F76)</f>
        <v>22092</v>
      </c>
      <c r="G89" s="67" t="s">
        <v>34</v>
      </c>
      <c r="H89" s="67" t="s">
        <v>34</v>
      </c>
      <c r="I89" s="69">
        <f>SUM(I14,I17,I18,I21,I22,I28,I29,I37,I38,I39,I40,I41,I48,I50,I51,I52,I53,I54,I76)</f>
        <v>2193645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443187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0.11353672377574252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51873</v>
      </c>
      <c r="F95" s="65">
        <v>0</v>
      </c>
      <c r="G95" s="65">
        <v>51873</v>
      </c>
      <c r="H95" s="67" t="s">
        <v>24</v>
      </c>
      <c r="I95" s="69">
        <f>SUM(G95:H95)</f>
        <v>51873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653183</v>
      </c>
      <c r="F96" s="79">
        <v>4889</v>
      </c>
      <c r="G96" s="79">
        <v>658072</v>
      </c>
      <c r="H96" s="80" t="s">
        <v>34</v>
      </c>
      <c r="I96" s="81">
        <f t="shared" ref="I96" si="3">SUM(G96:H96)</f>
        <v>658072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7391</v>
      </c>
      <c r="F97" s="85">
        <v>38</v>
      </c>
      <c r="G97" s="85">
        <v>7429</v>
      </c>
      <c r="H97" s="86" t="s">
        <v>34</v>
      </c>
      <c r="I97" s="87">
        <f>SUM(G97:H97)</f>
        <v>7429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166577</v>
      </c>
      <c r="F101" s="79">
        <f>F10+F95</f>
        <v>0</v>
      </c>
      <c r="G101" s="79">
        <f>G10+G95</f>
        <v>166437</v>
      </c>
      <c r="H101" s="79">
        <f>H10</f>
        <v>140</v>
      </c>
      <c r="I101" s="81">
        <f>I10+I95</f>
        <v>166577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1188</v>
      </c>
      <c r="F102" s="22">
        <f>F11</f>
        <v>0</v>
      </c>
      <c r="G102" s="22">
        <f>G11</f>
        <v>1176</v>
      </c>
      <c r="H102" s="22">
        <f>H11</f>
        <v>12</v>
      </c>
      <c r="I102" s="24">
        <f>I11</f>
        <v>1188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167765</v>
      </c>
      <c r="F103" s="91">
        <f>F101+F102</f>
        <v>0</v>
      </c>
      <c r="G103" s="91">
        <f>G101+G102</f>
        <v>167613</v>
      </c>
      <c r="H103" s="91">
        <f t="shared" ref="H103:I103" si="4">H101+H102</f>
        <v>152</v>
      </c>
      <c r="I103" s="50">
        <f t="shared" si="4"/>
        <v>167765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975976</v>
      </c>
      <c r="F104" s="79">
        <f>F15+F96</f>
        <v>11138</v>
      </c>
      <c r="G104" s="79">
        <f>G15+G96</f>
        <v>986902</v>
      </c>
      <c r="H104" s="79">
        <f>H15</f>
        <v>212</v>
      </c>
      <c r="I104" s="81">
        <f>I15+I96</f>
        <v>987114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391298</v>
      </c>
      <c r="F105" s="93">
        <f>F16</f>
        <v>15485</v>
      </c>
      <c r="G105" s="93">
        <f>G16</f>
        <v>406746</v>
      </c>
      <c r="H105" s="94">
        <f>H16</f>
        <v>37</v>
      </c>
      <c r="I105" s="95">
        <f>I16</f>
        <v>406783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1367274</v>
      </c>
      <c r="F106" s="91">
        <f t="shared" ref="F106:I106" si="5">F104+F105</f>
        <v>26623</v>
      </c>
      <c r="G106" s="91">
        <f t="shared" si="5"/>
        <v>1393648</v>
      </c>
      <c r="H106" s="97">
        <f t="shared" si="5"/>
        <v>249</v>
      </c>
      <c r="I106" s="50">
        <f t="shared" si="5"/>
        <v>1393897</v>
      </c>
    </row>
    <row r="107" spans="1:9" ht="23.15" customHeight="1" thickBot="1" x14ac:dyDescent="0.25">
      <c r="A107" s="172" t="s">
        <v>76</v>
      </c>
      <c r="B107" s="173"/>
      <c r="C107" s="173"/>
      <c r="D107" s="174"/>
      <c r="E107" s="65">
        <f>E88+E95+E96</f>
        <v>1606171</v>
      </c>
      <c r="F107" s="65">
        <f>F88+F95+F96</f>
        <v>26901</v>
      </c>
      <c r="G107" s="65">
        <f>G88+G95+G96</f>
        <v>1632666</v>
      </c>
      <c r="H107" s="65">
        <f>H88</f>
        <v>406</v>
      </c>
      <c r="I107" s="69">
        <f>I88+I95+I96</f>
        <v>1633072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2876609</v>
      </c>
      <c r="F108" s="66">
        <f>F89+F95+F96</f>
        <v>26981</v>
      </c>
      <c r="G108" s="67" t="s">
        <v>34</v>
      </c>
      <c r="H108" s="67" t="s">
        <v>34</v>
      </c>
      <c r="I108" s="69">
        <f>I89+I95+I96</f>
        <v>2903590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0.70816853756052278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7年 3月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689710</v>
      </c>
      <c r="F124" s="90">
        <f>F29</f>
        <v>0</v>
      </c>
      <c r="G124" s="80" t="s">
        <v>34</v>
      </c>
      <c r="H124" s="80" t="s">
        <v>34</v>
      </c>
      <c r="I124" s="81">
        <f>I29</f>
        <v>689710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337</v>
      </c>
      <c r="F125" s="23">
        <v>0</v>
      </c>
      <c r="G125" s="29" t="s">
        <v>34</v>
      </c>
      <c r="H125" s="29" t="s">
        <v>34</v>
      </c>
      <c r="I125" s="24">
        <v>337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689373</v>
      </c>
      <c r="F126" s="97">
        <f>F124-F125</f>
        <v>0</v>
      </c>
      <c r="G126" s="48" t="s">
        <v>34</v>
      </c>
      <c r="H126" s="48" t="s">
        <v>34</v>
      </c>
      <c r="I126" s="50">
        <f>I124-I125</f>
        <v>689373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1491572</v>
      </c>
      <c r="D131" s="112">
        <v>128363</v>
      </c>
      <c r="E131" s="113">
        <v>13972</v>
      </c>
      <c r="F131" s="111">
        <v>493</v>
      </c>
      <c r="G131" s="112">
        <v>3</v>
      </c>
      <c r="H131" s="146">
        <f>SUM(C131:G131)</f>
        <v>1634403</v>
      </c>
      <c r="I131" s="147"/>
    </row>
    <row r="132" spans="1:9" ht="22" customHeight="1" thickBot="1" x14ac:dyDescent="0.25">
      <c r="A132" s="128" t="s">
        <v>96</v>
      </c>
      <c r="B132" s="129"/>
      <c r="C132" s="114">
        <v>132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132</v>
      </c>
      <c r="I132" s="131"/>
    </row>
    <row r="133" spans="1:9" ht="22" customHeight="1" thickBot="1" x14ac:dyDescent="0.25">
      <c r="A133" s="132" t="s">
        <v>97</v>
      </c>
      <c r="B133" s="133"/>
      <c r="C133" s="116">
        <v>9260785600</v>
      </c>
      <c r="D133" s="87">
        <v>736934200</v>
      </c>
      <c r="E133" s="116">
        <v>67415000</v>
      </c>
      <c r="F133" s="117">
        <v>1429700</v>
      </c>
      <c r="G133" s="69">
        <v>13200</v>
      </c>
      <c r="H133" s="134">
        <v>10066577700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  <row r="171" spans="1:9" ht="22" customHeight="1" x14ac:dyDescent="0.2">
      <c r="A171" s="99"/>
      <c r="B171" s="99"/>
      <c r="C171" s="100"/>
      <c r="D171" s="100"/>
      <c r="E171" s="100"/>
      <c r="F171" s="100"/>
      <c r="G171" s="100"/>
      <c r="H171" s="100"/>
      <c r="I171" s="100"/>
    </row>
    <row r="172" spans="1:9" ht="10" customHeight="1" x14ac:dyDescent="0.2">
      <c r="F172" s="12"/>
      <c r="G172" s="12"/>
      <c r="H172" s="12"/>
      <c r="I172" s="12"/>
    </row>
    <row r="173" spans="1:9" ht="28" hidden="1" x14ac:dyDescent="0.4">
      <c r="A173" s="175"/>
      <c r="B173" s="175"/>
      <c r="C173" s="175"/>
      <c r="D173" s="175"/>
      <c r="E173" s="175"/>
      <c r="F173" s="175"/>
      <c r="G173" s="175"/>
      <c r="H173" s="175"/>
      <c r="I173" s="175"/>
    </row>
    <row r="174" spans="1:9" ht="12.75" hidden="1" customHeight="1" x14ac:dyDescent="0.4">
      <c r="A174" s="3"/>
      <c r="B174" s="3"/>
      <c r="C174" s="3"/>
      <c r="D174" s="3"/>
      <c r="E174" s="3"/>
      <c r="F174" s="3"/>
      <c r="G174" s="3"/>
      <c r="H174" s="3"/>
      <c r="I174" s="3"/>
    </row>
    <row r="175" spans="1:9" ht="18" hidden="1" customHeight="1" x14ac:dyDescent="0.3">
      <c r="A175" s="4"/>
      <c r="B175" s="5"/>
      <c r="C175" s="5"/>
      <c r="F175" s="6"/>
      <c r="G175" s="6"/>
      <c r="H175" s="7"/>
      <c r="I175" s="127"/>
    </row>
  </sheetData>
  <mergeCells count="111">
    <mergeCell ref="A132:B132"/>
    <mergeCell ref="H132:I132"/>
    <mergeCell ref="A133:B133"/>
    <mergeCell ref="H133:I133"/>
    <mergeCell ref="A173:I17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r:id="rId1"/>
  <headerFooter alignWithMargins="0"/>
  <rowBreaks count="3" manualBreakCount="3">
    <brk id="54" max="8" man="1"/>
    <brk id="110" max="8" man="1"/>
    <brk id="172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0"/>
  <sheetViews>
    <sheetView tabSelected="1" topLeftCell="A107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2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7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80493</v>
      </c>
      <c r="F10" s="19">
        <v>0</v>
      </c>
      <c r="G10" s="19">
        <v>80490</v>
      </c>
      <c r="H10" s="19">
        <v>3</v>
      </c>
      <c r="I10" s="20">
        <f t="shared" ref="I10:I17" si="0">SUM(G10:H10)</f>
        <v>80493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602</v>
      </c>
      <c r="F11" s="23">
        <v>0</v>
      </c>
      <c r="G11" s="23">
        <v>602</v>
      </c>
      <c r="H11" s="23">
        <v>0</v>
      </c>
      <c r="I11" s="24">
        <f t="shared" si="0"/>
        <v>602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34724</v>
      </c>
      <c r="F12" s="23">
        <v>0</v>
      </c>
      <c r="G12" s="23">
        <v>34724</v>
      </c>
      <c r="H12" s="23">
        <v>0</v>
      </c>
      <c r="I12" s="24">
        <f t="shared" si="0"/>
        <v>34724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41971</v>
      </c>
      <c r="F13" s="23">
        <v>0</v>
      </c>
      <c r="G13" s="23">
        <v>41971</v>
      </c>
      <c r="H13" s="23">
        <v>0</v>
      </c>
      <c r="I13" s="24">
        <f t="shared" si="0"/>
        <v>41971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157790</v>
      </c>
      <c r="F14" s="23">
        <f>SUM(F10:F13)</f>
        <v>0</v>
      </c>
      <c r="G14" s="23">
        <f>SUM(G10:G13)</f>
        <v>157787</v>
      </c>
      <c r="H14" s="23">
        <f>SUM(H10:H13)</f>
        <v>3</v>
      </c>
      <c r="I14" s="24">
        <f t="shared" si="0"/>
        <v>157790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279080</v>
      </c>
      <c r="F15" s="23">
        <v>5026</v>
      </c>
      <c r="G15" s="23">
        <v>284074</v>
      </c>
      <c r="H15" s="23">
        <v>32</v>
      </c>
      <c r="I15" s="24">
        <f t="shared" si="0"/>
        <v>284106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305512</v>
      </c>
      <c r="F16" s="23">
        <v>11825</v>
      </c>
      <c r="G16" s="23">
        <v>317332</v>
      </c>
      <c r="H16" s="23">
        <v>5</v>
      </c>
      <c r="I16" s="24">
        <f t="shared" si="0"/>
        <v>317337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584592</v>
      </c>
      <c r="F17" s="23">
        <f>SUM(F15:F16)</f>
        <v>16851</v>
      </c>
      <c r="G17" s="23">
        <f>SUM(G15:G16)</f>
        <v>601406</v>
      </c>
      <c r="H17" s="22">
        <f>SUM(H15:H16)</f>
        <v>37</v>
      </c>
      <c r="I17" s="24">
        <f t="shared" si="0"/>
        <v>601443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831</v>
      </c>
      <c r="F19" s="23">
        <v>9</v>
      </c>
      <c r="G19" s="23">
        <v>840</v>
      </c>
      <c r="H19" s="23">
        <v>0</v>
      </c>
      <c r="I19" s="24">
        <f t="shared" ref="I19:I25" si="1">SUM(G19:H19)</f>
        <v>840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12307</v>
      </c>
      <c r="F20" s="23">
        <v>172</v>
      </c>
      <c r="G20" s="23">
        <v>12479</v>
      </c>
      <c r="H20" s="23">
        <v>0</v>
      </c>
      <c r="I20" s="24">
        <f t="shared" si="1"/>
        <v>12479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13138</v>
      </c>
      <c r="F21" s="23">
        <f>SUM(F19:F20)</f>
        <v>181</v>
      </c>
      <c r="G21" s="23">
        <f>SUM(G19:G20)</f>
        <v>13319</v>
      </c>
      <c r="H21" s="22">
        <f>SUM(H19:H20)</f>
        <v>0</v>
      </c>
      <c r="I21" s="24">
        <f t="shared" si="1"/>
        <v>13319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1068</v>
      </c>
      <c r="F22" s="23">
        <v>0</v>
      </c>
      <c r="G22" s="23">
        <v>1068</v>
      </c>
      <c r="H22" s="23">
        <v>0</v>
      </c>
      <c r="I22" s="24">
        <f t="shared" si="1"/>
        <v>1068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23</v>
      </c>
      <c r="F23" s="23">
        <v>0</v>
      </c>
      <c r="G23" s="23">
        <v>23</v>
      </c>
      <c r="H23" s="23">
        <v>0</v>
      </c>
      <c r="I23" s="24">
        <f t="shared" si="1"/>
        <v>23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1</v>
      </c>
      <c r="F24" s="23">
        <v>0</v>
      </c>
      <c r="G24" s="23">
        <v>1</v>
      </c>
      <c r="H24" s="23">
        <v>0</v>
      </c>
      <c r="I24" s="24">
        <f t="shared" si="1"/>
        <v>1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285</v>
      </c>
      <c r="F25" s="23">
        <v>0</v>
      </c>
      <c r="G25" s="23">
        <v>285</v>
      </c>
      <c r="H25" s="23">
        <v>0</v>
      </c>
      <c r="I25" s="24">
        <f t="shared" si="1"/>
        <v>285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1061</v>
      </c>
      <c r="F26" s="23">
        <v>0</v>
      </c>
      <c r="G26" s="29" t="s">
        <v>24</v>
      </c>
      <c r="H26" s="29" t="s">
        <v>24</v>
      </c>
      <c r="I26" s="24">
        <v>1061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13651</v>
      </c>
      <c r="F27" s="23">
        <v>0</v>
      </c>
      <c r="G27" s="29" t="s">
        <v>24</v>
      </c>
      <c r="H27" s="29" t="s">
        <v>24</v>
      </c>
      <c r="I27" s="24">
        <v>13651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14712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14712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401957</v>
      </c>
      <c r="F29" s="23">
        <v>1</v>
      </c>
      <c r="G29" s="29" t="s">
        <v>34</v>
      </c>
      <c r="H29" s="29" t="s">
        <v>34</v>
      </c>
      <c r="I29" s="24">
        <v>401958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143397</v>
      </c>
      <c r="F30" s="23">
        <v>0</v>
      </c>
      <c r="G30" s="29" t="s">
        <v>34</v>
      </c>
      <c r="H30" s="29" t="s">
        <v>34</v>
      </c>
      <c r="I30" s="24">
        <v>143397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15686</v>
      </c>
      <c r="F31" s="23">
        <v>0</v>
      </c>
      <c r="G31" s="29" t="s">
        <v>34</v>
      </c>
      <c r="H31" s="29" t="s">
        <v>34</v>
      </c>
      <c r="I31" s="24">
        <v>15686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53550</v>
      </c>
      <c r="F32" s="23">
        <v>0</v>
      </c>
      <c r="G32" s="29" t="s">
        <v>34</v>
      </c>
      <c r="H32" s="29" t="s">
        <v>34</v>
      </c>
      <c r="I32" s="24">
        <v>53550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11329</v>
      </c>
      <c r="F33" s="23">
        <v>38</v>
      </c>
      <c r="G33" s="23">
        <v>11366</v>
      </c>
      <c r="H33" s="23">
        <v>1</v>
      </c>
      <c r="I33" s="24">
        <f>SUM(G33:H33)</f>
        <v>11367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3257</v>
      </c>
      <c r="F34" s="23">
        <v>8</v>
      </c>
      <c r="G34" s="23">
        <v>3264</v>
      </c>
      <c r="H34" s="23">
        <v>1</v>
      </c>
      <c r="I34" s="24">
        <f>SUM(G34:H34)</f>
        <v>3265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0</v>
      </c>
      <c r="F36" s="23">
        <v>0</v>
      </c>
      <c r="G36" s="23">
        <v>0</v>
      </c>
      <c r="H36" s="23">
        <v>0</v>
      </c>
      <c r="I36" s="24">
        <f>SUM(G36:H36)</f>
        <v>0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14586</v>
      </c>
      <c r="F37" s="23">
        <f>SUM(F33:F36)</f>
        <v>46</v>
      </c>
      <c r="G37" s="23">
        <f>SUM(G33:G36)</f>
        <v>14630</v>
      </c>
      <c r="H37" s="23">
        <f>SUM(H33:H36)</f>
        <v>2</v>
      </c>
      <c r="I37" s="24">
        <f>SUM(G37:H37)</f>
        <v>14632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28109</v>
      </c>
      <c r="F38" s="23">
        <v>0</v>
      </c>
      <c r="G38" s="29" t="s">
        <v>34</v>
      </c>
      <c r="H38" s="29" t="s">
        <v>34</v>
      </c>
      <c r="I38" s="24">
        <v>28109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5070</v>
      </c>
      <c r="F39" s="23">
        <v>0</v>
      </c>
      <c r="G39" s="23">
        <v>5063</v>
      </c>
      <c r="H39" s="23">
        <v>7</v>
      </c>
      <c r="I39" s="24">
        <f>SUM(G39:H39)</f>
        <v>5070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521</v>
      </c>
      <c r="F40" s="23">
        <v>0</v>
      </c>
      <c r="G40" s="23">
        <v>521</v>
      </c>
      <c r="H40" s="23">
        <v>0</v>
      </c>
      <c r="I40" s="24">
        <f>SUM(G40:H40)</f>
        <v>521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114601</v>
      </c>
      <c r="F41" s="23">
        <v>1</v>
      </c>
      <c r="G41" s="29" t="s">
        <v>34</v>
      </c>
      <c r="H41" s="29" t="s">
        <v>34</v>
      </c>
      <c r="I41" s="24">
        <v>114602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109795</v>
      </c>
      <c r="F42" s="23">
        <v>1</v>
      </c>
      <c r="G42" s="23">
        <v>109795</v>
      </c>
      <c r="H42" s="23">
        <v>1</v>
      </c>
      <c r="I42" s="24">
        <f>SUM(G42:H42)</f>
        <v>109796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4110</v>
      </c>
      <c r="F43" s="23">
        <v>0</v>
      </c>
      <c r="G43" s="29" t="s">
        <v>34</v>
      </c>
      <c r="H43" s="29" t="s">
        <v>34</v>
      </c>
      <c r="I43" s="24">
        <v>4110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2374</v>
      </c>
      <c r="F44" s="23">
        <v>0</v>
      </c>
      <c r="G44" s="29" t="s">
        <v>34</v>
      </c>
      <c r="H44" s="42" t="s">
        <v>34</v>
      </c>
      <c r="I44" s="24">
        <v>2374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37</v>
      </c>
      <c r="F45" s="43">
        <v>0</v>
      </c>
      <c r="G45" s="29" t="s">
        <v>34</v>
      </c>
      <c r="H45" s="42" t="s">
        <v>34</v>
      </c>
      <c r="I45" s="24">
        <v>37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1</v>
      </c>
      <c r="F46" s="43">
        <v>0</v>
      </c>
      <c r="G46" s="29" t="s">
        <v>34</v>
      </c>
      <c r="H46" s="42" t="s">
        <v>34</v>
      </c>
      <c r="I46" s="24">
        <v>1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436</v>
      </c>
      <c r="F47" s="43">
        <v>0</v>
      </c>
      <c r="G47" s="23">
        <v>436</v>
      </c>
      <c r="H47" s="25">
        <v>0</v>
      </c>
      <c r="I47" s="24">
        <f>SUM(G47:H47)</f>
        <v>436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81840</v>
      </c>
      <c r="F48" s="43">
        <v>0</v>
      </c>
      <c r="G48" s="29" t="s">
        <v>34</v>
      </c>
      <c r="H48" s="42" t="s">
        <v>34</v>
      </c>
      <c r="I48" s="24">
        <v>81840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45818</v>
      </c>
      <c r="F49" s="43">
        <v>0</v>
      </c>
      <c r="G49" s="29" t="s">
        <v>34</v>
      </c>
      <c r="H49" s="42" t="s">
        <v>34</v>
      </c>
      <c r="I49" s="24">
        <v>45818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12</v>
      </c>
      <c r="F50" s="43">
        <v>0</v>
      </c>
      <c r="G50" s="29" t="s">
        <v>34</v>
      </c>
      <c r="H50" s="42" t="s">
        <v>34</v>
      </c>
      <c r="I50" s="24">
        <v>12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34</v>
      </c>
      <c r="H51" s="42" t="s">
        <v>34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11218</v>
      </c>
      <c r="F52" s="43">
        <v>0</v>
      </c>
      <c r="G52" s="23">
        <v>11218</v>
      </c>
      <c r="H52" s="25">
        <v>0</v>
      </c>
      <c r="I52" s="24">
        <f>SUM(G52:H52)</f>
        <v>11218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573</v>
      </c>
      <c r="F53" s="43">
        <v>0</v>
      </c>
      <c r="G53" s="29" t="s">
        <v>34</v>
      </c>
      <c r="H53" s="42" t="s">
        <v>34</v>
      </c>
      <c r="I53" s="24">
        <v>573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34</v>
      </c>
      <c r="H54" s="49" t="s">
        <v>34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4月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729</v>
      </c>
      <c r="F61" s="53">
        <v>0</v>
      </c>
      <c r="G61" s="29" t="s">
        <v>34</v>
      </c>
      <c r="H61" s="42" t="s">
        <v>34</v>
      </c>
      <c r="I61" s="24">
        <v>729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4497</v>
      </c>
      <c r="F62" s="53">
        <v>49</v>
      </c>
      <c r="G62" s="29" t="s">
        <v>34</v>
      </c>
      <c r="H62" s="42" t="s">
        <v>34</v>
      </c>
      <c r="I62" s="24">
        <v>4546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244</v>
      </c>
      <c r="F63" s="53">
        <v>4</v>
      </c>
      <c r="G63" s="29" t="s">
        <v>34</v>
      </c>
      <c r="H63" s="42" t="s">
        <v>34</v>
      </c>
      <c r="I63" s="24">
        <v>248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5470</v>
      </c>
      <c r="F64" s="23">
        <f>SUM(F61:F63)</f>
        <v>53</v>
      </c>
      <c r="G64" s="29" t="s">
        <v>34</v>
      </c>
      <c r="H64" s="29" t="s">
        <v>34</v>
      </c>
      <c r="I64" s="24">
        <f>SUM(I61:I63)</f>
        <v>5523</v>
      </c>
    </row>
    <row r="65" spans="1:9" ht="23.15" customHeight="1" x14ac:dyDescent="0.2">
      <c r="A65" s="191" t="s">
        <v>60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711</v>
      </c>
      <c r="F66" s="23">
        <v>0</v>
      </c>
      <c r="G66" s="23">
        <v>711</v>
      </c>
      <c r="H66" s="23">
        <v>0</v>
      </c>
      <c r="I66" s="24">
        <f t="shared" si="2"/>
        <v>711</v>
      </c>
    </row>
    <row r="67" spans="1:9" ht="23.15" customHeight="1" x14ac:dyDescent="0.2">
      <c r="A67" s="193"/>
      <c r="B67" s="206"/>
      <c r="C67" s="209" t="s">
        <v>63</v>
      </c>
      <c r="D67" s="54" t="s">
        <v>62</v>
      </c>
      <c r="E67" s="26">
        <v>3</v>
      </c>
      <c r="F67" s="23">
        <v>0</v>
      </c>
      <c r="G67" s="23">
        <v>3</v>
      </c>
      <c r="H67" s="23">
        <v>0</v>
      </c>
      <c r="I67" s="24">
        <f t="shared" si="2"/>
        <v>3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4494</v>
      </c>
      <c r="F68" s="23">
        <v>46</v>
      </c>
      <c r="G68" s="23">
        <v>4540</v>
      </c>
      <c r="H68" s="23">
        <v>0</v>
      </c>
      <c r="I68" s="24">
        <f t="shared" si="2"/>
        <v>4540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231</v>
      </c>
      <c r="F70" s="23">
        <v>3</v>
      </c>
      <c r="G70" s="23">
        <v>234</v>
      </c>
      <c r="H70" s="23">
        <v>0</v>
      </c>
      <c r="I70" s="24">
        <f t="shared" si="2"/>
        <v>234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5439</v>
      </c>
      <c r="F71" s="23">
        <f>SUM(F65:F70)</f>
        <v>49</v>
      </c>
      <c r="G71" s="23">
        <f>SUM(G65:G70)</f>
        <v>5488</v>
      </c>
      <c r="H71" s="23">
        <f>SUM(H65:H70)</f>
        <v>0</v>
      </c>
      <c r="I71" s="24">
        <f t="shared" si="2"/>
        <v>5488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774</v>
      </c>
      <c r="F72" s="56">
        <v>0</v>
      </c>
      <c r="G72" s="23">
        <v>774</v>
      </c>
      <c r="H72" s="23">
        <v>0</v>
      </c>
      <c r="I72" s="24">
        <f t="shared" si="2"/>
        <v>774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4551</v>
      </c>
      <c r="F73" s="56">
        <v>49</v>
      </c>
      <c r="G73" s="23">
        <v>4600</v>
      </c>
      <c r="H73" s="23">
        <v>0</v>
      </c>
      <c r="I73" s="24">
        <f t="shared" si="2"/>
        <v>4600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266</v>
      </c>
      <c r="F74" s="56">
        <v>4</v>
      </c>
      <c r="G74" s="23">
        <v>270</v>
      </c>
      <c r="H74" s="23">
        <v>0</v>
      </c>
      <c r="I74" s="24">
        <f t="shared" si="2"/>
        <v>270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27</v>
      </c>
      <c r="F75" s="56">
        <v>0</v>
      </c>
      <c r="G75" s="23">
        <v>27</v>
      </c>
      <c r="H75" s="23">
        <v>0</v>
      </c>
      <c r="I75" s="24">
        <f t="shared" si="2"/>
        <v>27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5618</v>
      </c>
      <c r="F76" s="56">
        <f>SUM(F72:F75)</f>
        <v>53</v>
      </c>
      <c r="G76" s="56">
        <f>SUM(G72:G75)</f>
        <v>5671</v>
      </c>
      <c r="H76" s="56">
        <f>SUM(H72:H75)</f>
        <v>0</v>
      </c>
      <c r="I76" s="24">
        <f t="shared" si="2"/>
        <v>5671</v>
      </c>
    </row>
    <row r="77" spans="1:9" ht="23.15" customHeight="1" x14ac:dyDescent="0.2">
      <c r="A77" s="191" t="s">
        <v>69</v>
      </c>
      <c r="B77" s="205"/>
      <c r="C77" s="157" t="s">
        <v>66</v>
      </c>
      <c r="D77" s="158"/>
      <c r="E77" s="26">
        <v>7001</v>
      </c>
      <c r="F77" s="23">
        <v>0</v>
      </c>
      <c r="G77" s="29" t="s">
        <v>34</v>
      </c>
      <c r="H77" s="29" t="s">
        <v>34</v>
      </c>
      <c r="I77" s="24">
        <v>7001</v>
      </c>
    </row>
    <row r="78" spans="1:9" ht="23.15" customHeight="1" x14ac:dyDescent="0.2">
      <c r="A78" s="193"/>
      <c r="B78" s="206"/>
      <c r="C78" s="157" t="s">
        <v>21</v>
      </c>
      <c r="D78" s="158"/>
      <c r="E78" s="26">
        <v>39269</v>
      </c>
      <c r="F78" s="23">
        <v>878</v>
      </c>
      <c r="G78" s="29" t="s">
        <v>34</v>
      </c>
      <c r="H78" s="29" t="s">
        <v>34</v>
      </c>
      <c r="I78" s="24">
        <v>40147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1858</v>
      </c>
      <c r="F79" s="23">
        <v>50</v>
      </c>
      <c r="G79" s="29" t="s">
        <v>34</v>
      </c>
      <c r="H79" s="29" t="s">
        <v>34</v>
      </c>
      <c r="I79" s="24">
        <v>1908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290</v>
      </c>
      <c r="F80" s="58">
        <v>0</v>
      </c>
      <c r="G80" s="29" t="s">
        <v>34</v>
      </c>
      <c r="H80" s="29" t="s">
        <v>34</v>
      </c>
      <c r="I80" s="59">
        <v>290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48418</v>
      </c>
      <c r="F81" s="23">
        <f>SUM(F77:F80)</f>
        <v>928</v>
      </c>
      <c r="G81" s="29" t="s">
        <v>34</v>
      </c>
      <c r="H81" s="29" t="s">
        <v>34</v>
      </c>
      <c r="I81" s="24">
        <f>SUM(I77:I80)</f>
        <v>49346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22841</v>
      </c>
      <c r="F82" s="23">
        <v>0</v>
      </c>
      <c r="G82" s="29" t="s">
        <v>34</v>
      </c>
      <c r="H82" s="29" t="s">
        <v>34</v>
      </c>
      <c r="I82" s="24">
        <v>22841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22841</v>
      </c>
      <c r="F83" s="23">
        <v>0</v>
      </c>
      <c r="G83" s="29" t="s">
        <v>34</v>
      </c>
      <c r="H83" s="29" t="s">
        <v>34</v>
      </c>
      <c r="I83" s="24">
        <v>22841</v>
      </c>
    </row>
    <row r="84" spans="1:9" ht="23.15" customHeight="1" x14ac:dyDescent="0.2">
      <c r="A84" s="195"/>
      <c r="B84" s="194"/>
      <c r="C84" s="198" t="s">
        <v>73</v>
      </c>
      <c r="D84" s="197"/>
      <c r="E84" s="26">
        <v>7944</v>
      </c>
      <c r="F84" s="23">
        <v>0</v>
      </c>
      <c r="G84" s="29" t="s">
        <v>34</v>
      </c>
      <c r="H84" s="29" t="s">
        <v>34</v>
      </c>
      <c r="I84" s="24">
        <v>7944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501</v>
      </c>
      <c r="F85" s="23">
        <v>0</v>
      </c>
      <c r="G85" s="29" t="s">
        <v>34</v>
      </c>
      <c r="H85" s="29" t="s">
        <v>34</v>
      </c>
      <c r="I85" s="24">
        <v>501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31286</v>
      </c>
      <c r="F86" s="56">
        <f>SUM(F82,F84,F85)</f>
        <v>0</v>
      </c>
      <c r="G86" s="29" t="s">
        <v>34</v>
      </c>
      <c r="H86" s="62" t="s">
        <v>34</v>
      </c>
      <c r="I86" s="63">
        <f>SUM(I82,I84,I85)</f>
        <v>31286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325642</v>
      </c>
      <c r="F87" s="56">
        <v>0</v>
      </c>
      <c r="G87" s="29" t="s">
        <v>34</v>
      </c>
      <c r="H87" s="29" t="s">
        <v>34</v>
      </c>
      <c r="I87" s="24">
        <v>325642</v>
      </c>
    </row>
    <row r="88" spans="1:9" ht="23.15" customHeight="1" thickBot="1" x14ac:dyDescent="0.25">
      <c r="A88" s="172" t="s">
        <v>76</v>
      </c>
      <c r="B88" s="173"/>
      <c r="C88" s="173"/>
      <c r="D88" s="174"/>
      <c r="E88" s="65">
        <f>SUM(E14,E17,E18,E21,E22,E76)</f>
        <v>762206</v>
      </c>
      <c r="F88" s="65">
        <f>SUM(F14,F17,F18,F21,F22,F76)</f>
        <v>17085</v>
      </c>
      <c r="G88" s="65">
        <f>SUM(G14,G17,G21,G22,G76)</f>
        <v>779251</v>
      </c>
      <c r="H88" s="65">
        <f>SUM(H14,H17,H21,H22,H76)</f>
        <v>40</v>
      </c>
      <c r="I88" s="69">
        <f>SUM(I14,I17,I18,I21,I22,I76)</f>
        <v>779291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1435405</v>
      </c>
      <c r="F89" s="66">
        <f>SUM(F14,F17,F18,F21,F22,F28,F29,F37,F38,F39,F40,F41,F48,F50,F51,F52,F53,F54,F76)</f>
        <v>17133</v>
      </c>
      <c r="G89" s="67" t="s">
        <v>34</v>
      </c>
      <c r="H89" s="67" t="s">
        <v>34</v>
      </c>
      <c r="I89" s="69">
        <f>SUM(I14,I17,I18,I21,I22,I28,I29,I37,I38,I39,I40,I41,I48,I50,I51,I52,I53,I54,I76)</f>
        <v>1452538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34</v>
      </c>
      <c r="F90" s="67" t="s">
        <v>34</v>
      </c>
      <c r="G90" s="67" t="s">
        <v>34</v>
      </c>
      <c r="H90" s="67" t="s">
        <v>34</v>
      </c>
      <c r="I90" s="69">
        <f>SUM(I11,I13,I16,I18,I20,I22)</f>
        <v>373457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0.13213301665251956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66</v>
      </c>
      <c r="B95" s="190"/>
      <c r="C95" s="75" t="s">
        <v>81</v>
      </c>
      <c r="D95" s="76" t="s">
        <v>15</v>
      </c>
      <c r="E95" s="77">
        <v>20784</v>
      </c>
      <c r="F95" s="65">
        <v>0</v>
      </c>
      <c r="G95" s="65">
        <v>20784</v>
      </c>
      <c r="H95" s="67" t="s">
        <v>24</v>
      </c>
      <c r="I95" s="69">
        <f>SUM(G95:H95)</f>
        <v>20784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408572</v>
      </c>
      <c r="F96" s="79">
        <v>2936</v>
      </c>
      <c r="G96" s="79">
        <v>411508</v>
      </c>
      <c r="H96" s="80" t="s">
        <v>34</v>
      </c>
      <c r="I96" s="81">
        <f t="shared" ref="I96" si="3">SUM(G96:H96)</f>
        <v>411508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783</v>
      </c>
      <c r="F97" s="85">
        <v>4</v>
      </c>
      <c r="G97" s="85">
        <v>787</v>
      </c>
      <c r="H97" s="86" t="s">
        <v>34</v>
      </c>
      <c r="I97" s="87">
        <f>SUM(G97:H97)</f>
        <v>787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81</v>
      </c>
      <c r="D101" s="89" t="s">
        <v>15</v>
      </c>
      <c r="E101" s="90">
        <f>E10+E95</f>
        <v>101277</v>
      </c>
      <c r="F101" s="79">
        <f>F10+F95</f>
        <v>0</v>
      </c>
      <c r="G101" s="79">
        <f>G10+G95</f>
        <v>101274</v>
      </c>
      <c r="H101" s="79">
        <f>H10</f>
        <v>3</v>
      </c>
      <c r="I101" s="81">
        <f>I10+I95</f>
        <v>101277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602</v>
      </c>
      <c r="F102" s="22">
        <f>F11</f>
        <v>0</v>
      </c>
      <c r="G102" s="22">
        <f>G11</f>
        <v>602</v>
      </c>
      <c r="H102" s="22">
        <f>H11</f>
        <v>0</v>
      </c>
      <c r="I102" s="24">
        <f>I11</f>
        <v>602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101879</v>
      </c>
      <c r="F103" s="91">
        <f>F101+F102</f>
        <v>0</v>
      </c>
      <c r="G103" s="91">
        <f>G101+G102</f>
        <v>101876</v>
      </c>
      <c r="H103" s="91">
        <f t="shared" ref="H103:I103" si="4">H101+H102</f>
        <v>3</v>
      </c>
      <c r="I103" s="50">
        <f t="shared" si="4"/>
        <v>101879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687652</v>
      </c>
      <c r="F104" s="79">
        <f>F15+F96</f>
        <v>7962</v>
      </c>
      <c r="G104" s="79">
        <f>G15+G96</f>
        <v>695582</v>
      </c>
      <c r="H104" s="79">
        <f>H15</f>
        <v>32</v>
      </c>
      <c r="I104" s="81">
        <f>I15+I96</f>
        <v>695614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305512</v>
      </c>
      <c r="F105" s="93">
        <f>F16</f>
        <v>11825</v>
      </c>
      <c r="G105" s="93">
        <f>G16</f>
        <v>317332</v>
      </c>
      <c r="H105" s="94">
        <f>H16</f>
        <v>5</v>
      </c>
      <c r="I105" s="95">
        <f>I16</f>
        <v>317337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993164</v>
      </c>
      <c r="F106" s="91">
        <f t="shared" ref="F106:I106" si="5">F104+F105</f>
        <v>19787</v>
      </c>
      <c r="G106" s="91">
        <f t="shared" si="5"/>
        <v>1012914</v>
      </c>
      <c r="H106" s="97">
        <f t="shared" si="5"/>
        <v>37</v>
      </c>
      <c r="I106" s="50">
        <f t="shared" si="5"/>
        <v>1012951</v>
      </c>
    </row>
    <row r="107" spans="1:9" ht="23.15" customHeight="1" thickBot="1" x14ac:dyDescent="0.25">
      <c r="A107" s="172" t="s">
        <v>76</v>
      </c>
      <c r="B107" s="173"/>
      <c r="C107" s="173"/>
      <c r="D107" s="174"/>
      <c r="E107" s="65">
        <f>E88+E95+E96</f>
        <v>1191562</v>
      </c>
      <c r="F107" s="65">
        <f>F88+F95+F96</f>
        <v>20021</v>
      </c>
      <c r="G107" s="65">
        <f>G88+G95+G96</f>
        <v>1211543</v>
      </c>
      <c r="H107" s="65">
        <f>H88</f>
        <v>40</v>
      </c>
      <c r="I107" s="69">
        <f>I88+I95+I96</f>
        <v>1211583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1864761</v>
      </c>
      <c r="F108" s="66">
        <f>F89+F95+F96</f>
        <v>20069</v>
      </c>
      <c r="G108" s="67" t="s">
        <v>34</v>
      </c>
      <c r="H108" s="67" t="s">
        <v>34</v>
      </c>
      <c r="I108" s="69">
        <f>I89+I95+I96</f>
        <v>1884830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0.68672028558143483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4月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85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7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401957</v>
      </c>
      <c r="F124" s="90">
        <f>F29</f>
        <v>1</v>
      </c>
      <c r="G124" s="80" t="s">
        <v>34</v>
      </c>
      <c r="H124" s="80" t="s">
        <v>34</v>
      </c>
      <c r="I124" s="81">
        <f>I29</f>
        <v>401958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308</v>
      </c>
      <c r="F125" s="23">
        <v>0</v>
      </c>
      <c r="G125" s="29" t="s">
        <v>34</v>
      </c>
      <c r="H125" s="29" t="s">
        <v>34</v>
      </c>
      <c r="I125" s="24">
        <v>308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401649</v>
      </c>
      <c r="F126" s="97">
        <f>F124-F125</f>
        <v>1</v>
      </c>
      <c r="G126" s="48" t="s">
        <v>34</v>
      </c>
      <c r="H126" s="48" t="s">
        <v>34</v>
      </c>
      <c r="I126" s="50">
        <f>I124-I125</f>
        <v>401650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89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1124153</v>
      </c>
      <c r="D131" s="112">
        <v>74908</v>
      </c>
      <c r="E131" s="113">
        <v>11261</v>
      </c>
      <c r="F131" s="111">
        <v>410</v>
      </c>
      <c r="G131" s="112">
        <v>0</v>
      </c>
      <c r="H131" s="146">
        <f>SUM(C131:G131)</f>
        <v>1210732</v>
      </c>
      <c r="I131" s="147"/>
    </row>
    <row r="132" spans="1:9" ht="22" customHeight="1" thickBot="1" x14ac:dyDescent="0.25">
      <c r="A132" s="128" t="s">
        <v>96</v>
      </c>
      <c r="B132" s="129"/>
      <c r="C132" s="114">
        <v>277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277</v>
      </c>
      <c r="I132" s="131"/>
    </row>
    <row r="133" spans="1:9" ht="22" customHeight="1" thickBot="1" x14ac:dyDescent="0.25">
      <c r="A133" s="132" t="s">
        <v>97</v>
      </c>
      <c r="B133" s="133"/>
      <c r="C133" s="116">
        <v>7202072300</v>
      </c>
      <c r="D133" s="87">
        <v>424465900</v>
      </c>
      <c r="E133" s="116">
        <v>56248400</v>
      </c>
      <c r="F133" s="117">
        <v>1189000</v>
      </c>
      <c r="G133" s="69">
        <v>0</v>
      </c>
      <c r="H133" s="134">
        <v>7683975600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98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99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100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101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85508</v>
      </c>
      <c r="F10" s="19">
        <v>0</v>
      </c>
      <c r="G10" s="19">
        <v>85504</v>
      </c>
      <c r="H10" s="19">
        <v>4</v>
      </c>
      <c r="I10" s="20">
        <f t="shared" ref="I10:I17" si="0">SUM(G10:H10)</f>
        <v>85508</v>
      </c>
    </row>
    <row r="11" spans="1:9" ht="23.15" customHeight="1" x14ac:dyDescent="0.2">
      <c r="A11" s="185"/>
      <c r="B11" s="186"/>
      <c r="C11" s="188"/>
      <c r="D11" s="21" t="s">
        <v>102</v>
      </c>
      <c r="E11" s="22">
        <v>638</v>
      </c>
      <c r="F11" s="23">
        <v>0</v>
      </c>
      <c r="G11" s="23">
        <v>638</v>
      </c>
      <c r="H11" s="23">
        <v>0</v>
      </c>
      <c r="I11" s="24">
        <f t="shared" si="0"/>
        <v>638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26354</v>
      </c>
      <c r="F12" s="23">
        <v>0</v>
      </c>
      <c r="G12" s="23">
        <v>26354</v>
      </c>
      <c r="H12" s="23">
        <v>0</v>
      </c>
      <c r="I12" s="24">
        <f t="shared" si="0"/>
        <v>26354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27886</v>
      </c>
      <c r="F13" s="23">
        <v>0</v>
      </c>
      <c r="G13" s="23">
        <v>27885</v>
      </c>
      <c r="H13" s="23">
        <v>1</v>
      </c>
      <c r="I13" s="24">
        <f t="shared" si="0"/>
        <v>27886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140386</v>
      </c>
      <c r="F14" s="23">
        <f>SUM(F10:F13)</f>
        <v>0</v>
      </c>
      <c r="G14" s="23">
        <f>SUM(G10:G13)</f>
        <v>140381</v>
      </c>
      <c r="H14" s="23">
        <f>SUM(H10:H13)</f>
        <v>5</v>
      </c>
      <c r="I14" s="24">
        <f t="shared" si="0"/>
        <v>140386</v>
      </c>
    </row>
    <row r="15" spans="1:9" ht="23.15" customHeight="1" x14ac:dyDescent="0.2">
      <c r="A15" s="244" t="s">
        <v>103</v>
      </c>
      <c r="B15" s="238"/>
      <c r="C15" s="239"/>
      <c r="D15" s="21" t="s">
        <v>18</v>
      </c>
      <c r="E15" s="26">
        <v>265005</v>
      </c>
      <c r="F15" s="23">
        <v>4746</v>
      </c>
      <c r="G15" s="23">
        <v>269693</v>
      </c>
      <c r="H15" s="23">
        <v>58</v>
      </c>
      <c r="I15" s="24">
        <f t="shared" si="0"/>
        <v>269751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305552</v>
      </c>
      <c r="F16" s="23">
        <v>11463</v>
      </c>
      <c r="G16" s="23">
        <v>316998</v>
      </c>
      <c r="H16" s="23">
        <v>17</v>
      </c>
      <c r="I16" s="24">
        <f t="shared" si="0"/>
        <v>317015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570557</v>
      </c>
      <c r="F17" s="23">
        <f>SUM(F15:F16)</f>
        <v>16209</v>
      </c>
      <c r="G17" s="23">
        <f>SUM(G15:G16)</f>
        <v>586691</v>
      </c>
      <c r="H17" s="22">
        <f>SUM(H15:H16)</f>
        <v>75</v>
      </c>
      <c r="I17" s="24">
        <f t="shared" si="0"/>
        <v>586766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710</v>
      </c>
      <c r="F19" s="23">
        <v>14</v>
      </c>
      <c r="G19" s="23">
        <v>724</v>
      </c>
      <c r="H19" s="23">
        <v>0</v>
      </c>
      <c r="I19" s="24">
        <f t="shared" ref="I19:I25" si="1">SUM(G19:H19)</f>
        <v>724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10641</v>
      </c>
      <c r="F20" s="23">
        <v>139</v>
      </c>
      <c r="G20" s="23">
        <v>10780</v>
      </c>
      <c r="H20" s="23">
        <v>0</v>
      </c>
      <c r="I20" s="24">
        <f t="shared" si="1"/>
        <v>10780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11351</v>
      </c>
      <c r="F21" s="23">
        <f>SUM(F19:F20)</f>
        <v>153</v>
      </c>
      <c r="G21" s="23">
        <f>SUM(G19:G20)</f>
        <v>11504</v>
      </c>
      <c r="H21" s="22">
        <f>SUM(H19:H20)</f>
        <v>0</v>
      </c>
      <c r="I21" s="24">
        <f t="shared" si="1"/>
        <v>11504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1011</v>
      </c>
      <c r="F22" s="23">
        <v>0</v>
      </c>
      <c r="G22" s="23">
        <v>1011</v>
      </c>
      <c r="H22" s="23">
        <v>0</v>
      </c>
      <c r="I22" s="24">
        <f t="shared" si="1"/>
        <v>1011</v>
      </c>
    </row>
    <row r="23" spans="1:9" ht="23.15" customHeight="1" x14ac:dyDescent="0.2">
      <c r="A23" s="31"/>
      <c r="B23" s="32"/>
      <c r="C23" s="209" t="s">
        <v>104</v>
      </c>
      <c r="D23" s="158"/>
      <c r="E23" s="22">
        <v>28</v>
      </c>
      <c r="F23" s="23">
        <v>0</v>
      </c>
      <c r="G23" s="23">
        <v>28</v>
      </c>
      <c r="H23" s="23">
        <v>0</v>
      </c>
      <c r="I23" s="24">
        <f t="shared" si="1"/>
        <v>28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2</v>
      </c>
      <c r="F24" s="23">
        <v>0</v>
      </c>
      <c r="G24" s="23">
        <v>2</v>
      </c>
      <c r="H24" s="23">
        <v>0</v>
      </c>
      <c r="I24" s="24">
        <f t="shared" si="1"/>
        <v>2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278</v>
      </c>
      <c r="F25" s="23">
        <v>0</v>
      </c>
      <c r="G25" s="23">
        <v>278</v>
      </c>
      <c r="H25" s="23">
        <v>0</v>
      </c>
      <c r="I25" s="24">
        <f t="shared" si="1"/>
        <v>278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1194</v>
      </c>
      <c r="F26" s="23">
        <v>0</v>
      </c>
      <c r="G26" s="29" t="s">
        <v>24</v>
      </c>
      <c r="H26" s="29" t="s">
        <v>24</v>
      </c>
      <c r="I26" s="24">
        <v>1194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10124</v>
      </c>
      <c r="F27" s="23">
        <v>0</v>
      </c>
      <c r="G27" s="29" t="s">
        <v>24</v>
      </c>
      <c r="H27" s="29" t="s">
        <v>24</v>
      </c>
      <c r="I27" s="24">
        <v>10124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11318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11318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405465</v>
      </c>
      <c r="F29" s="23">
        <v>0</v>
      </c>
      <c r="G29" s="29" t="s">
        <v>105</v>
      </c>
      <c r="H29" s="29" t="s">
        <v>105</v>
      </c>
      <c r="I29" s="24">
        <v>405465</v>
      </c>
    </row>
    <row r="30" spans="1:9" ht="23.15" customHeight="1" x14ac:dyDescent="0.2">
      <c r="A30" s="155"/>
      <c r="B30" s="156"/>
      <c r="C30" s="209" t="s">
        <v>27</v>
      </c>
      <c r="D30" s="158"/>
      <c r="E30" s="26">
        <v>143708</v>
      </c>
      <c r="F30" s="23">
        <v>0</v>
      </c>
      <c r="G30" s="29" t="s">
        <v>105</v>
      </c>
      <c r="H30" s="29" t="s">
        <v>105</v>
      </c>
      <c r="I30" s="24">
        <v>143708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16505</v>
      </c>
      <c r="F31" s="23">
        <v>0</v>
      </c>
      <c r="G31" s="29" t="s">
        <v>105</v>
      </c>
      <c r="H31" s="29" t="s">
        <v>105</v>
      </c>
      <c r="I31" s="24">
        <v>16505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49214</v>
      </c>
      <c r="F32" s="23">
        <v>0</v>
      </c>
      <c r="G32" s="29" t="s">
        <v>105</v>
      </c>
      <c r="H32" s="29" t="s">
        <v>105</v>
      </c>
      <c r="I32" s="24">
        <v>49214</v>
      </c>
    </row>
    <row r="33" spans="1:9" ht="23.15" customHeight="1" x14ac:dyDescent="0.2">
      <c r="A33" s="234" t="s">
        <v>35</v>
      </c>
      <c r="B33" s="235"/>
      <c r="C33" s="157" t="s">
        <v>36</v>
      </c>
      <c r="D33" s="158"/>
      <c r="E33" s="26">
        <v>11819</v>
      </c>
      <c r="F33" s="23">
        <v>45</v>
      </c>
      <c r="G33" s="23">
        <v>11864</v>
      </c>
      <c r="H33" s="23">
        <v>0</v>
      </c>
      <c r="I33" s="24">
        <f>SUM(G33:H33)</f>
        <v>11864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2874</v>
      </c>
      <c r="F34" s="23">
        <v>6</v>
      </c>
      <c r="G34" s="23">
        <v>2880</v>
      </c>
      <c r="H34" s="23">
        <v>0</v>
      </c>
      <c r="I34" s="24">
        <f>SUM(G34:H34)</f>
        <v>2880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0</v>
      </c>
      <c r="F36" s="23">
        <v>0</v>
      </c>
      <c r="G36" s="23">
        <v>0</v>
      </c>
      <c r="H36" s="23">
        <v>0</v>
      </c>
      <c r="I36" s="24">
        <f>SUM(G36:H36)</f>
        <v>0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14693</v>
      </c>
      <c r="F37" s="23">
        <f>SUM(F33:F36)</f>
        <v>51</v>
      </c>
      <c r="G37" s="23">
        <f>SUM(G33:G36)</f>
        <v>14744</v>
      </c>
      <c r="H37" s="23">
        <f>SUM(H33:H36)</f>
        <v>0</v>
      </c>
      <c r="I37" s="24">
        <f>SUM(G37:H37)</f>
        <v>14744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24075</v>
      </c>
      <c r="F38" s="23">
        <v>0</v>
      </c>
      <c r="G38" s="29" t="s">
        <v>106</v>
      </c>
      <c r="H38" s="29" t="s">
        <v>106</v>
      </c>
      <c r="I38" s="24">
        <v>24075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6198</v>
      </c>
      <c r="F39" s="23">
        <v>0</v>
      </c>
      <c r="G39" s="23">
        <v>6197</v>
      </c>
      <c r="H39" s="23">
        <v>1</v>
      </c>
      <c r="I39" s="24">
        <f>SUM(G39:H39)</f>
        <v>6198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537</v>
      </c>
      <c r="F40" s="23">
        <v>0</v>
      </c>
      <c r="G40" s="23">
        <v>537</v>
      </c>
      <c r="H40" s="23">
        <v>0</v>
      </c>
      <c r="I40" s="24">
        <f>SUM(G40:H40)</f>
        <v>537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136074</v>
      </c>
      <c r="F41" s="23">
        <v>0</v>
      </c>
      <c r="G41" s="29" t="s">
        <v>106</v>
      </c>
      <c r="H41" s="29" t="s">
        <v>106</v>
      </c>
      <c r="I41" s="24">
        <v>136074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127161</v>
      </c>
      <c r="F42" s="23">
        <v>0</v>
      </c>
      <c r="G42" s="23">
        <v>127155</v>
      </c>
      <c r="H42" s="23">
        <v>6</v>
      </c>
      <c r="I42" s="24">
        <f>SUM(G42:H42)</f>
        <v>127161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8033</v>
      </c>
      <c r="F43" s="23">
        <v>0</v>
      </c>
      <c r="G43" s="29" t="s">
        <v>106</v>
      </c>
      <c r="H43" s="29" t="s">
        <v>106</v>
      </c>
      <c r="I43" s="24">
        <v>8033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4585</v>
      </c>
      <c r="F44" s="23">
        <v>0</v>
      </c>
      <c r="G44" s="29" t="s">
        <v>106</v>
      </c>
      <c r="H44" s="42" t="s">
        <v>106</v>
      </c>
      <c r="I44" s="24">
        <v>4585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63</v>
      </c>
      <c r="F45" s="43">
        <v>0</v>
      </c>
      <c r="G45" s="29" t="s">
        <v>106</v>
      </c>
      <c r="H45" s="42" t="s">
        <v>106</v>
      </c>
      <c r="I45" s="24">
        <v>63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106</v>
      </c>
      <c r="H46" s="42" t="s">
        <v>106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484</v>
      </c>
      <c r="F47" s="43">
        <v>0</v>
      </c>
      <c r="G47" s="23">
        <v>484</v>
      </c>
      <c r="H47" s="25">
        <v>0</v>
      </c>
      <c r="I47" s="24">
        <f>SUM(G47:H47)</f>
        <v>484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63669</v>
      </c>
      <c r="F48" s="43">
        <v>0</v>
      </c>
      <c r="G48" s="29" t="s">
        <v>106</v>
      </c>
      <c r="H48" s="42" t="s">
        <v>106</v>
      </c>
      <c r="I48" s="24">
        <v>63669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36708</v>
      </c>
      <c r="F49" s="43">
        <v>0</v>
      </c>
      <c r="G49" s="29" t="s">
        <v>106</v>
      </c>
      <c r="H49" s="42" t="s">
        <v>106</v>
      </c>
      <c r="I49" s="24">
        <v>36708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36</v>
      </c>
      <c r="F50" s="43">
        <v>0</v>
      </c>
      <c r="G50" s="29" t="s">
        <v>106</v>
      </c>
      <c r="H50" s="42" t="s">
        <v>106</v>
      </c>
      <c r="I50" s="24">
        <v>36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106</v>
      </c>
      <c r="H51" s="42" t="s">
        <v>106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10386</v>
      </c>
      <c r="F52" s="43">
        <v>0</v>
      </c>
      <c r="G52" s="23">
        <v>10386</v>
      </c>
      <c r="H52" s="25">
        <v>0</v>
      </c>
      <c r="I52" s="24">
        <f>SUM(G52:H52)</f>
        <v>10386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713</v>
      </c>
      <c r="F53" s="43">
        <v>0</v>
      </c>
      <c r="G53" s="29" t="s">
        <v>106</v>
      </c>
      <c r="H53" s="42" t="s">
        <v>106</v>
      </c>
      <c r="I53" s="24">
        <v>713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106</v>
      </c>
      <c r="H54" s="49" t="s">
        <v>106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5月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7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528</v>
      </c>
      <c r="F61" s="53">
        <v>2</v>
      </c>
      <c r="G61" s="29" t="s">
        <v>105</v>
      </c>
      <c r="H61" s="42" t="s">
        <v>105</v>
      </c>
      <c r="I61" s="24">
        <v>530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4111</v>
      </c>
      <c r="F62" s="53">
        <v>61</v>
      </c>
      <c r="G62" s="29" t="s">
        <v>105</v>
      </c>
      <c r="H62" s="42" t="s">
        <v>105</v>
      </c>
      <c r="I62" s="24">
        <v>4172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205</v>
      </c>
      <c r="F63" s="53">
        <v>3</v>
      </c>
      <c r="G63" s="29" t="s">
        <v>105</v>
      </c>
      <c r="H63" s="42" t="s">
        <v>105</v>
      </c>
      <c r="I63" s="24">
        <v>208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4844</v>
      </c>
      <c r="F64" s="23">
        <f>SUM(F61:F63)</f>
        <v>66</v>
      </c>
      <c r="G64" s="29" t="s">
        <v>105</v>
      </c>
      <c r="H64" s="29" t="s">
        <v>105</v>
      </c>
      <c r="I64" s="24">
        <f>SUM(I61:I63)</f>
        <v>4910</v>
      </c>
    </row>
    <row r="65" spans="1:9" ht="23.15" customHeight="1" x14ac:dyDescent="0.2">
      <c r="A65" s="191" t="s">
        <v>107</v>
      </c>
      <c r="B65" s="205"/>
      <c r="C65" s="209" t="s">
        <v>61</v>
      </c>
      <c r="D65" s="54" t="s">
        <v>108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514</v>
      </c>
      <c r="F66" s="23">
        <v>0</v>
      </c>
      <c r="G66" s="23">
        <v>514</v>
      </c>
      <c r="H66" s="23">
        <v>0</v>
      </c>
      <c r="I66" s="24">
        <f t="shared" si="2"/>
        <v>514</v>
      </c>
    </row>
    <row r="67" spans="1:9" ht="23.15" customHeight="1" x14ac:dyDescent="0.2">
      <c r="A67" s="193"/>
      <c r="B67" s="206"/>
      <c r="C67" s="209" t="s">
        <v>109</v>
      </c>
      <c r="D67" s="54" t="s">
        <v>62</v>
      </c>
      <c r="E67" s="26">
        <v>0</v>
      </c>
      <c r="F67" s="23">
        <v>0</v>
      </c>
      <c r="G67" s="23">
        <v>0</v>
      </c>
      <c r="H67" s="23">
        <v>0</v>
      </c>
      <c r="I67" s="24">
        <f t="shared" si="2"/>
        <v>0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3985</v>
      </c>
      <c r="F68" s="23">
        <v>53</v>
      </c>
      <c r="G68" s="23">
        <v>4038</v>
      </c>
      <c r="H68" s="23">
        <v>0</v>
      </c>
      <c r="I68" s="24">
        <f t="shared" si="2"/>
        <v>4038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183</v>
      </c>
      <c r="F70" s="23">
        <v>3</v>
      </c>
      <c r="G70" s="23">
        <v>186</v>
      </c>
      <c r="H70" s="23">
        <v>0</v>
      </c>
      <c r="I70" s="24">
        <f t="shared" si="2"/>
        <v>186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4682</v>
      </c>
      <c r="F71" s="23">
        <f>SUM(F65:F70)</f>
        <v>56</v>
      </c>
      <c r="G71" s="23">
        <f>SUM(G65:G70)</f>
        <v>4738</v>
      </c>
      <c r="H71" s="23">
        <f>SUM(H65:H70)</f>
        <v>0</v>
      </c>
      <c r="I71" s="24">
        <f t="shared" si="2"/>
        <v>4738</v>
      </c>
    </row>
    <row r="72" spans="1:9" ht="23.15" customHeight="1" x14ac:dyDescent="0.2">
      <c r="A72" s="191" t="s">
        <v>110</v>
      </c>
      <c r="B72" s="205"/>
      <c r="C72" s="157" t="s">
        <v>111</v>
      </c>
      <c r="D72" s="158"/>
      <c r="E72" s="55">
        <v>565</v>
      </c>
      <c r="F72" s="56">
        <v>2</v>
      </c>
      <c r="G72" s="23">
        <v>567</v>
      </c>
      <c r="H72" s="23">
        <v>0</v>
      </c>
      <c r="I72" s="24">
        <f t="shared" si="2"/>
        <v>567</v>
      </c>
    </row>
    <row r="73" spans="1:9" ht="23.15" customHeight="1" x14ac:dyDescent="0.2">
      <c r="A73" s="193"/>
      <c r="B73" s="206"/>
      <c r="C73" s="157" t="s">
        <v>112</v>
      </c>
      <c r="D73" s="158"/>
      <c r="E73" s="55">
        <v>4170</v>
      </c>
      <c r="F73" s="56">
        <v>62</v>
      </c>
      <c r="G73" s="23">
        <v>4232</v>
      </c>
      <c r="H73" s="23">
        <v>0</v>
      </c>
      <c r="I73" s="24">
        <f t="shared" si="2"/>
        <v>4232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216</v>
      </c>
      <c r="F74" s="56">
        <v>3</v>
      </c>
      <c r="G74" s="23">
        <v>219</v>
      </c>
      <c r="H74" s="23">
        <v>0</v>
      </c>
      <c r="I74" s="24">
        <f t="shared" si="2"/>
        <v>219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31</v>
      </c>
      <c r="F75" s="56">
        <v>0</v>
      </c>
      <c r="G75" s="23">
        <v>31</v>
      </c>
      <c r="H75" s="23">
        <v>0</v>
      </c>
      <c r="I75" s="24">
        <f t="shared" si="2"/>
        <v>31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4982</v>
      </c>
      <c r="F76" s="56">
        <f>SUM(F72:F75)</f>
        <v>67</v>
      </c>
      <c r="G76" s="56">
        <f>SUM(G72:G75)</f>
        <v>5049</v>
      </c>
      <c r="H76" s="56">
        <f>SUM(H72:H75)</f>
        <v>0</v>
      </c>
      <c r="I76" s="24">
        <f t="shared" si="2"/>
        <v>5049</v>
      </c>
    </row>
    <row r="77" spans="1:9" ht="23.15" customHeight="1" x14ac:dyDescent="0.2">
      <c r="A77" s="191" t="s">
        <v>69</v>
      </c>
      <c r="B77" s="205"/>
      <c r="C77" s="157" t="s">
        <v>111</v>
      </c>
      <c r="D77" s="158"/>
      <c r="E77" s="26">
        <v>4719</v>
      </c>
      <c r="F77" s="23">
        <v>0</v>
      </c>
      <c r="G77" s="29" t="s">
        <v>106</v>
      </c>
      <c r="H77" s="29" t="s">
        <v>106</v>
      </c>
      <c r="I77" s="24">
        <v>4719</v>
      </c>
    </row>
    <row r="78" spans="1:9" ht="23.15" customHeight="1" x14ac:dyDescent="0.2">
      <c r="A78" s="193"/>
      <c r="B78" s="206"/>
      <c r="C78" s="157" t="s">
        <v>112</v>
      </c>
      <c r="D78" s="158"/>
      <c r="E78" s="26">
        <v>37318</v>
      </c>
      <c r="F78" s="23">
        <v>908</v>
      </c>
      <c r="G78" s="29" t="s">
        <v>106</v>
      </c>
      <c r="H78" s="29" t="s">
        <v>106</v>
      </c>
      <c r="I78" s="24">
        <v>38226</v>
      </c>
    </row>
    <row r="79" spans="1:9" ht="23.15" customHeight="1" x14ac:dyDescent="0.2">
      <c r="A79" s="193"/>
      <c r="B79" s="206"/>
      <c r="C79" s="157" t="s">
        <v>113</v>
      </c>
      <c r="D79" s="158"/>
      <c r="E79" s="26">
        <v>1513</v>
      </c>
      <c r="F79" s="23">
        <v>33</v>
      </c>
      <c r="G79" s="29" t="s">
        <v>106</v>
      </c>
      <c r="H79" s="29" t="s">
        <v>106</v>
      </c>
      <c r="I79" s="24">
        <v>1546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285</v>
      </c>
      <c r="F80" s="58">
        <v>0</v>
      </c>
      <c r="G80" s="29" t="s">
        <v>105</v>
      </c>
      <c r="H80" s="29" t="s">
        <v>105</v>
      </c>
      <c r="I80" s="59">
        <v>285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43835</v>
      </c>
      <c r="F81" s="23">
        <f>SUM(F77:F80)</f>
        <v>941</v>
      </c>
      <c r="G81" s="29" t="s">
        <v>106</v>
      </c>
      <c r="H81" s="29" t="s">
        <v>106</v>
      </c>
      <c r="I81" s="24">
        <f>SUM(I77:I80)</f>
        <v>44776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24629</v>
      </c>
      <c r="F82" s="23">
        <v>0</v>
      </c>
      <c r="G82" s="29" t="s">
        <v>106</v>
      </c>
      <c r="H82" s="29" t="s">
        <v>106</v>
      </c>
      <c r="I82" s="24">
        <v>24629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24629</v>
      </c>
      <c r="F83" s="23">
        <v>0</v>
      </c>
      <c r="G83" s="29" t="s">
        <v>106</v>
      </c>
      <c r="H83" s="29" t="s">
        <v>106</v>
      </c>
      <c r="I83" s="24">
        <v>24629</v>
      </c>
    </row>
    <row r="84" spans="1:9" ht="23.15" customHeight="1" x14ac:dyDescent="0.2">
      <c r="A84" s="195"/>
      <c r="B84" s="194"/>
      <c r="C84" s="198" t="s">
        <v>114</v>
      </c>
      <c r="D84" s="197"/>
      <c r="E84" s="26">
        <v>7960</v>
      </c>
      <c r="F84" s="23">
        <v>0</v>
      </c>
      <c r="G84" s="29" t="s">
        <v>106</v>
      </c>
      <c r="H84" s="29" t="s">
        <v>106</v>
      </c>
      <c r="I84" s="24">
        <v>7960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521</v>
      </c>
      <c r="F85" s="23">
        <v>0</v>
      </c>
      <c r="G85" s="29" t="s">
        <v>106</v>
      </c>
      <c r="H85" s="29" t="s">
        <v>106</v>
      </c>
      <c r="I85" s="24">
        <v>521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33110</v>
      </c>
      <c r="F86" s="56">
        <f>SUM(F82,F84,F85)</f>
        <v>0</v>
      </c>
      <c r="G86" s="29" t="s">
        <v>106</v>
      </c>
      <c r="H86" s="62" t="s">
        <v>106</v>
      </c>
      <c r="I86" s="63">
        <f>SUM(I82,I84,I85)</f>
        <v>33110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295421</v>
      </c>
      <c r="F87" s="56">
        <v>0</v>
      </c>
      <c r="G87" s="29" t="s">
        <v>106</v>
      </c>
      <c r="H87" s="29" t="s">
        <v>106</v>
      </c>
      <c r="I87" s="24">
        <v>295421</v>
      </c>
    </row>
    <row r="88" spans="1:9" ht="23.15" customHeight="1" thickBot="1" x14ac:dyDescent="0.25">
      <c r="A88" s="172" t="s">
        <v>115</v>
      </c>
      <c r="B88" s="173"/>
      <c r="C88" s="173"/>
      <c r="D88" s="174"/>
      <c r="E88" s="65">
        <f>SUM(E14,E17,E18,E21,E22,E76)</f>
        <v>728287</v>
      </c>
      <c r="F88" s="65">
        <f>SUM(F14,F17,F18,F21,F22,F76)</f>
        <v>16429</v>
      </c>
      <c r="G88" s="65">
        <f>SUM(G14,G17,G21,G22,G76)</f>
        <v>744636</v>
      </c>
      <c r="H88" s="65">
        <f>SUM(H14,H17,H21,H22,H76)</f>
        <v>80</v>
      </c>
      <c r="I88" s="69">
        <f>SUM(I14,I17,I18,I21,I22,I76)</f>
        <v>744716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1401451</v>
      </c>
      <c r="F89" s="66">
        <f>SUM(F14,F17,F18,F21,F22,F28,F29,F37,F38,F39,F40,F41,F48,F50,F51,F52,F53,F54,F76)</f>
        <v>16480</v>
      </c>
      <c r="G89" s="67" t="s">
        <v>106</v>
      </c>
      <c r="H89" s="67" t="s">
        <v>106</v>
      </c>
      <c r="I89" s="69">
        <f>SUM(I14,I17,I18,I21,I22,I28,I29,I37,I38,I39,I40,I41,I48,I50,I51,I52,I53,I54,I76)</f>
        <v>1417931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106</v>
      </c>
      <c r="F90" s="67" t="s">
        <v>106</v>
      </c>
      <c r="G90" s="67" t="s">
        <v>106</v>
      </c>
      <c r="H90" s="67" t="s">
        <v>105</v>
      </c>
      <c r="I90" s="69">
        <f>SUM(I11,I13,I16,I18,I20,I22)</f>
        <v>357330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0.12530713905913302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116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111</v>
      </c>
      <c r="B95" s="190"/>
      <c r="C95" s="75" t="s">
        <v>118</v>
      </c>
      <c r="D95" s="76" t="s">
        <v>15</v>
      </c>
      <c r="E95" s="77">
        <v>23518</v>
      </c>
      <c r="F95" s="65">
        <v>0</v>
      </c>
      <c r="G95" s="65">
        <v>23518</v>
      </c>
      <c r="H95" s="67" t="s">
        <v>24</v>
      </c>
      <c r="I95" s="69">
        <f>SUM(G95:H95)</f>
        <v>23518</v>
      </c>
    </row>
    <row r="96" spans="1:9" ht="23.15" customHeight="1" x14ac:dyDescent="0.2">
      <c r="A96" s="179" t="s">
        <v>21</v>
      </c>
      <c r="B96" s="180"/>
      <c r="C96" s="183" t="s">
        <v>18</v>
      </c>
      <c r="D96" s="184"/>
      <c r="E96" s="78">
        <v>421761</v>
      </c>
      <c r="F96" s="79">
        <v>3316</v>
      </c>
      <c r="G96" s="79">
        <v>425077</v>
      </c>
      <c r="H96" s="80" t="s">
        <v>106</v>
      </c>
      <c r="I96" s="81">
        <f t="shared" ref="I96" si="3">SUM(G96:H96)</f>
        <v>425077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992</v>
      </c>
      <c r="F97" s="85">
        <v>16</v>
      </c>
      <c r="G97" s="85">
        <v>1008</v>
      </c>
      <c r="H97" s="86" t="s">
        <v>106</v>
      </c>
      <c r="I97" s="87">
        <f>SUM(G97:H97)</f>
        <v>1008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116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</v>
      </c>
    </row>
    <row r="101" spans="1:9" ht="23.15" customHeight="1" x14ac:dyDescent="0.2">
      <c r="A101" s="179" t="s">
        <v>13</v>
      </c>
      <c r="B101" s="180"/>
      <c r="C101" s="187" t="s">
        <v>117</v>
      </c>
      <c r="D101" s="89" t="s">
        <v>15</v>
      </c>
      <c r="E101" s="90">
        <f>E10+E95</f>
        <v>109026</v>
      </c>
      <c r="F101" s="79">
        <f>F10+F95</f>
        <v>0</v>
      </c>
      <c r="G101" s="79">
        <f>G10+G95</f>
        <v>109022</v>
      </c>
      <c r="H101" s="79">
        <f>H10</f>
        <v>4</v>
      </c>
      <c r="I101" s="81">
        <f>I10+I95</f>
        <v>109026</v>
      </c>
    </row>
    <row r="102" spans="1:9" ht="23.15" customHeight="1" x14ac:dyDescent="0.2">
      <c r="A102" s="185"/>
      <c r="B102" s="186"/>
      <c r="C102" s="188"/>
      <c r="D102" s="21" t="s">
        <v>119</v>
      </c>
      <c r="E102" s="22">
        <f>E11</f>
        <v>638</v>
      </c>
      <c r="F102" s="22">
        <f>F11</f>
        <v>0</v>
      </c>
      <c r="G102" s="22">
        <f>G11</f>
        <v>638</v>
      </c>
      <c r="H102" s="22">
        <f>H11</f>
        <v>0</v>
      </c>
      <c r="I102" s="24">
        <f>I11</f>
        <v>638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109664</v>
      </c>
      <c r="F103" s="91">
        <f>F101+F102</f>
        <v>0</v>
      </c>
      <c r="G103" s="91">
        <f>G101+G102</f>
        <v>109660</v>
      </c>
      <c r="H103" s="91">
        <f t="shared" ref="H103:I103" si="4">H101+H102</f>
        <v>4</v>
      </c>
      <c r="I103" s="50">
        <f t="shared" si="4"/>
        <v>109664</v>
      </c>
    </row>
    <row r="104" spans="1:9" ht="23.15" customHeight="1" x14ac:dyDescent="0.2">
      <c r="A104" s="163" t="s">
        <v>21</v>
      </c>
      <c r="B104" s="164"/>
      <c r="C104" s="165"/>
      <c r="D104" s="89" t="s">
        <v>18</v>
      </c>
      <c r="E104" s="90">
        <f>E15+E96</f>
        <v>686766</v>
      </c>
      <c r="F104" s="79">
        <f>F15+F96</f>
        <v>8062</v>
      </c>
      <c r="G104" s="79">
        <f>G15+G96</f>
        <v>694770</v>
      </c>
      <c r="H104" s="79">
        <f>H15</f>
        <v>58</v>
      </c>
      <c r="I104" s="81">
        <f>I15+I96</f>
        <v>694828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305552</v>
      </c>
      <c r="F105" s="93">
        <f>F16</f>
        <v>11463</v>
      </c>
      <c r="G105" s="93">
        <f>G16</f>
        <v>316998</v>
      </c>
      <c r="H105" s="94">
        <f>H16</f>
        <v>17</v>
      </c>
      <c r="I105" s="95">
        <f>I16</f>
        <v>317015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992318</v>
      </c>
      <c r="F106" s="91">
        <f t="shared" ref="F106:I106" si="5">F104+F105</f>
        <v>19525</v>
      </c>
      <c r="G106" s="91">
        <f t="shared" si="5"/>
        <v>1011768</v>
      </c>
      <c r="H106" s="97">
        <f t="shared" si="5"/>
        <v>75</v>
      </c>
      <c r="I106" s="50">
        <f t="shared" si="5"/>
        <v>1011843</v>
      </c>
    </row>
    <row r="107" spans="1:9" ht="23.15" customHeight="1" thickBot="1" x14ac:dyDescent="0.25">
      <c r="A107" s="172" t="s">
        <v>120</v>
      </c>
      <c r="B107" s="173"/>
      <c r="C107" s="173"/>
      <c r="D107" s="174"/>
      <c r="E107" s="65">
        <f>E88+E95+E96</f>
        <v>1173566</v>
      </c>
      <c r="F107" s="65">
        <f>F88+F95+F96</f>
        <v>19745</v>
      </c>
      <c r="G107" s="65">
        <f>G88+G95+G96</f>
        <v>1193231</v>
      </c>
      <c r="H107" s="65">
        <f>H88</f>
        <v>80</v>
      </c>
      <c r="I107" s="69">
        <f>I88+I95+I96</f>
        <v>1193311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1846730</v>
      </c>
      <c r="F108" s="66">
        <f>F89+F95+F96</f>
        <v>19796</v>
      </c>
      <c r="G108" s="67" t="s">
        <v>106</v>
      </c>
      <c r="H108" s="67" t="s">
        <v>105</v>
      </c>
      <c r="I108" s="69">
        <f>I89+I95+I96</f>
        <v>1866526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0.68669546560088868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5月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121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122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101</v>
      </c>
    </row>
    <row r="124" spans="1:9" ht="19" customHeight="1" x14ac:dyDescent="0.2">
      <c r="A124" s="151" t="s">
        <v>123</v>
      </c>
      <c r="B124" s="152"/>
      <c r="C124" s="153"/>
      <c r="D124" s="154"/>
      <c r="E124" s="90">
        <f>E29</f>
        <v>405465</v>
      </c>
      <c r="F124" s="90">
        <f>F29</f>
        <v>0</v>
      </c>
      <c r="G124" s="80" t="s">
        <v>124</v>
      </c>
      <c r="H124" s="80" t="s">
        <v>124</v>
      </c>
      <c r="I124" s="81">
        <f>I29</f>
        <v>405465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268</v>
      </c>
      <c r="F125" s="23">
        <v>0</v>
      </c>
      <c r="G125" s="29" t="s">
        <v>125</v>
      </c>
      <c r="H125" s="29" t="s">
        <v>105</v>
      </c>
      <c r="I125" s="24">
        <v>268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405197</v>
      </c>
      <c r="F126" s="97">
        <f>F124-F125</f>
        <v>0</v>
      </c>
      <c r="G126" s="48" t="s">
        <v>105</v>
      </c>
      <c r="H126" s="48" t="s">
        <v>126</v>
      </c>
      <c r="I126" s="50">
        <f>I124-I125</f>
        <v>405197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127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1087500</v>
      </c>
      <c r="D131" s="112">
        <v>82720</v>
      </c>
      <c r="E131" s="113">
        <v>12418</v>
      </c>
      <c r="F131" s="111">
        <v>382</v>
      </c>
      <c r="G131" s="112">
        <v>4</v>
      </c>
      <c r="H131" s="146">
        <f>SUM(C131:G131)</f>
        <v>1183024</v>
      </c>
      <c r="I131" s="147"/>
    </row>
    <row r="132" spans="1:9" ht="22" customHeight="1" thickBot="1" x14ac:dyDescent="0.25">
      <c r="A132" s="128" t="s">
        <v>96</v>
      </c>
      <c r="B132" s="129"/>
      <c r="C132" s="114">
        <v>247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247</v>
      </c>
      <c r="I132" s="131"/>
    </row>
    <row r="133" spans="1:9" ht="22" customHeight="1" thickBot="1" x14ac:dyDescent="0.25">
      <c r="A133" s="132" t="s">
        <v>97</v>
      </c>
      <c r="B133" s="133"/>
      <c r="C133" s="116">
        <v>6869763000</v>
      </c>
      <c r="D133" s="87">
        <v>459233500</v>
      </c>
      <c r="E133" s="116">
        <v>62413800</v>
      </c>
      <c r="F133" s="117">
        <v>1107800</v>
      </c>
      <c r="G133" s="69">
        <v>17600</v>
      </c>
      <c r="H133" s="134">
        <v>7392535700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141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142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143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144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145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146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99832</v>
      </c>
      <c r="F10" s="19">
        <v>0</v>
      </c>
      <c r="G10" s="19">
        <v>99829</v>
      </c>
      <c r="H10" s="19">
        <v>3</v>
      </c>
      <c r="I10" s="20">
        <f t="shared" ref="I10:I17" si="0">SUM(G10:H10)</f>
        <v>99832</v>
      </c>
    </row>
    <row r="11" spans="1:9" ht="23.15" customHeight="1" x14ac:dyDescent="0.2">
      <c r="A11" s="185"/>
      <c r="B11" s="186"/>
      <c r="C11" s="188"/>
      <c r="D11" s="21" t="s">
        <v>147</v>
      </c>
      <c r="E11" s="22">
        <v>823</v>
      </c>
      <c r="F11" s="23">
        <v>0</v>
      </c>
      <c r="G11" s="23">
        <v>823</v>
      </c>
      <c r="H11" s="23">
        <v>0</v>
      </c>
      <c r="I11" s="24">
        <f t="shared" si="0"/>
        <v>823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23719</v>
      </c>
      <c r="F12" s="23">
        <v>0</v>
      </c>
      <c r="G12" s="23">
        <v>23718</v>
      </c>
      <c r="H12" s="23">
        <v>1</v>
      </c>
      <c r="I12" s="24">
        <f t="shared" si="0"/>
        <v>23719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24256</v>
      </c>
      <c r="F13" s="23">
        <v>1</v>
      </c>
      <c r="G13" s="23">
        <v>24257</v>
      </c>
      <c r="H13" s="23">
        <v>0</v>
      </c>
      <c r="I13" s="24">
        <f t="shared" si="0"/>
        <v>24257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148630</v>
      </c>
      <c r="F14" s="23">
        <f>SUM(F10:F13)</f>
        <v>1</v>
      </c>
      <c r="G14" s="23">
        <f>SUM(G10:G13)</f>
        <v>148627</v>
      </c>
      <c r="H14" s="23">
        <f>SUM(H10:H13)</f>
        <v>4</v>
      </c>
      <c r="I14" s="24">
        <f t="shared" si="0"/>
        <v>148631</v>
      </c>
    </row>
    <row r="15" spans="1:9" ht="23.15" customHeight="1" x14ac:dyDescent="0.2">
      <c r="A15" s="244" t="s">
        <v>134</v>
      </c>
      <c r="B15" s="238"/>
      <c r="C15" s="239"/>
      <c r="D15" s="21" t="s">
        <v>18</v>
      </c>
      <c r="E15" s="26">
        <v>251812</v>
      </c>
      <c r="F15" s="23">
        <v>4654</v>
      </c>
      <c r="G15" s="23">
        <v>256383</v>
      </c>
      <c r="H15" s="23">
        <v>83</v>
      </c>
      <c r="I15" s="24">
        <f t="shared" si="0"/>
        <v>256466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302374</v>
      </c>
      <c r="F16" s="23">
        <v>11914</v>
      </c>
      <c r="G16" s="23">
        <v>314271</v>
      </c>
      <c r="H16" s="23">
        <v>17</v>
      </c>
      <c r="I16" s="24">
        <f t="shared" si="0"/>
        <v>314288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554186</v>
      </c>
      <c r="F17" s="23">
        <f>SUM(F15:F16)</f>
        <v>16568</v>
      </c>
      <c r="G17" s="23">
        <f>SUM(G15:G16)</f>
        <v>570654</v>
      </c>
      <c r="H17" s="22">
        <f>SUM(H15:H16)</f>
        <v>100</v>
      </c>
      <c r="I17" s="24">
        <f t="shared" si="0"/>
        <v>570754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705</v>
      </c>
      <c r="F19" s="23">
        <v>14</v>
      </c>
      <c r="G19" s="23">
        <v>719</v>
      </c>
      <c r="H19" s="23">
        <v>0</v>
      </c>
      <c r="I19" s="24">
        <f t="shared" ref="I19:I25" si="1">SUM(G19:H19)</f>
        <v>719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9847</v>
      </c>
      <c r="F20" s="23">
        <v>128</v>
      </c>
      <c r="G20" s="23">
        <v>9975</v>
      </c>
      <c r="H20" s="23">
        <v>0</v>
      </c>
      <c r="I20" s="24">
        <f t="shared" si="1"/>
        <v>9975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10552</v>
      </c>
      <c r="F21" s="23">
        <f>SUM(F19:F20)</f>
        <v>142</v>
      </c>
      <c r="G21" s="23">
        <f>SUM(G19:G20)</f>
        <v>10694</v>
      </c>
      <c r="H21" s="22">
        <f>SUM(H19:H20)</f>
        <v>0</v>
      </c>
      <c r="I21" s="24">
        <f t="shared" si="1"/>
        <v>10694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971</v>
      </c>
      <c r="F22" s="23">
        <v>0</v>
      </c>
      <c r="G22" s="23">
        <v>971</v>
      </c>
      <c r="H22" s="23">
        <v>0</v>
      </c>
      <c r="I22" s="24">
        <f t="shared" si="1"/>
        <v>971</v>
      </c>
    </row>
    <row r="23" spans="1:9" ht="23.15" customHeight="1" x14ac:dyDescent="0.2">
      <c r="A23" s="31"/>
      <c r="B23" s="32"/>
      <c r="C23" s="209" t="s">
        <v>148</v>
      </c>
      <c r="D23" s="158"/>
      <c r="E23" s="22">
        <v>35</v>
      </c>
      <c r="F23" s="23">
        <v>0</v>
      </c>
      <c r="G23" s="23">
        <v>35</v>
      </c>
      <c r="H23" s="23">
        <v>0</v>
      </c>
      <c r="I23" s="24">
        <f t="shared" si="1"/>
        <v>35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11</v>
      </c>
      <c r="F24" s="23">
        <v>0</v>
      </c>
      <c r="G24" s="23">
        <v>11</v>
      </c>
      <c r="H24" s="23">
        <v>0</v>
      </c>
      <c r="I24" s="24">
        <f t="shared" si="1"/>
        <v>11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267</v>
      </c>
      <c r="F25" s="23">
        <v>0</v>
      </c>
      <c r="G25" s="23">
        <v>267</v>
      </c>
      <c r="H25" s="23">
        <v>0</v>
      </c>
      <c r="I25" s="24">
        <f t="shared" si="1"/>
        <v>267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1695</v>
      </c>
      <c r="F26" s="23">
        <v>0</v>
      </c>
      <c r="G26" s="29" t="s">
        <v>24</v>
      </c>
      <c r="H26" s="29" t="s">
        <v>24</v>
      </c>
      <c r="I26" s="24">
        <v>1695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9016</v>
      </c>
      <c r="F27" s="23">
        <v>0</v>
      </c>
      <c r="G27" s="29" t="s">
        <v>24</v>
      </c>
      <c r="H27" s="29" t="s">
        <v>24</v>
      </c>
      <c r="I27" s="24">
        <v>9016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10711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10711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390391</v>
      </c>
      <c r="F29" s="23">
        <v>5</v>
      </c>
      <c r="G29" s="29" t="s">
        <v>128</v>
      </c>
      <c r="H29" s="29" t="s">
        <v>105</v>
      </c>
      <c r="I29" s="24">
        <v>390396</v>
      </c>
    </row>
    <row r="30" spans="1:9" ht="23.15" customHeight="1" x14ac:dyDescent="0.2">
      <c r="A30" s="155"/>
      <c r="B30" s="156"/>
      <c r="C30" s="209" t="s">
        <v>148</v>
      </c>
      <c r="D30" s="158"/>
      <c r="E30" s="26">
        <v>142491</v>
      </c>
      <c r="F30" s="23">
        <v>3</v>
      </c>
      <c r="G30" s="29" t="s">
        <v>128</v>
      </c>
      <c r="H30" s="29" t="s">
        <v>105</v>
      </c>
      <c r="I30" s="24">
        <v>142494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15884</v>
      </c>
      <c r="F31" s="23">
        <v>0</v>
      </c>
      <c r="G31" s="29" t="s">
        <v>149</v>
      </c>
      <c r="H31" s="29" t="s">
        <v>149</v>
      </c>
      <c r="I31" s="24">
        <v>15884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48767</v>
      </c>
      <c r="F32" s="23">
        <v>0</v>
      </c>
      <c r="G32" s="29" t="s">
        <v>149</v>
      </c>
      <c r="H32" s="29" t="s">
        <v>149</v>
      </c>
      <c r="I32" s="24">
        <v>48767</v>
      </c>
    </row>
    <row r="33" spans="1:9" ht="23.15" customHeight="1" x14ac:dyDescent="0.2">
      <c r="A33" s="234" t="s">
        <v>150</v>
      </c>
      <c r="B33" s="235"/>
      <c r="C33" s="157" t="s">
        <v>151</v>
      </c>
      <c r="D33" s="158"/>
      <c r="E33" s="26">
        <v>11092</v>
      </c>
      <c r="F33" s="23">
        <v>38</v>
      </c>
      <c r="G33" s="23">
        <v>11130</v>
      </c>
      <c r="H33" s="23">
        <v>0</v>
      </c>
      <c r="I33" s="24">
        <f>SUM(G33:H33)</f>
        <v>11130</v>
      </c>
    </row>
    <row r="34" spans="1:9" ht="23.15" customHeight="1" x14ac:dyDescent="0.2">
      <c r="A34" s="185"/>
      <c r="B34" s="236"/>
      <c r="C34" s="157" t="s">
        <v>152</v>
      </c>
      <c r="D34" s="158"/>
      <c r="E34" s="26">
        <v>2480</v>
      </c>
      <c r="F34" s="23">
        <v>4</v>
      </c>
      <c r="G34" s="23">
        <v>2484</v>
      </c>
      <c r="H34" s="23">
        <v>0</v>
      </c>
      <c r="I34" s="24">
        <f>SUM(G34:H34)</f>
        <v>2484</v>
      </c>
    </row>
    <row r="35" spans="1:9" ht="23.15" customHeight="1" x14ac:dyDescent="0.2">
      <c r="A35" s="185"/>
      <c r="B35" s="236"/>
      <c r="C35" s="157" t="s">
        <v>153</v>
      </c>
      <c r="D35" s="158"/>
      <c r="E35" s="26">
        <v>0</v>
      </c>
      <c r="F35" s="23">
        <v>0</v>
      </c>
      <c r="G35" s="23">
        <v>0</v>
      </c>
      <c r="H35" s="23">
        <v>0</v>
      </c>
      <c r="I35" s="24">
        <f>SUM(G35:H35)</f>
        <v>0</v>
      </c>
    </row>
    <row r="36" spans="1:9" ht="23.15" customHeight="1" x14ac:dyDescent="0.2">
      <c r="A36" s="185"/>
      <c r="B36" s="236"/>
      <c r="C36" s="157" t="s">
        <v>154</v>
      </c>
      <c r="D36" s="158"/>
      <c r="E36" s="26">
        <v>1</v>
      </c>
      <c r="F36" s="23">
        <v>0</v>
      </c>
      <c r="G36" s="23">
        <v>1</v>
      </c>
      <c r="H36" s="23">
        <v>0</v>
      </c>
      <c r="I36" s="24">
        <f>SUM(G36:H36)</f>
        <v>1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13573</v>
      </c>
      <c r="F37" s="23">
        <f>SUM(F33:F36)</f>
        <v>42</v>
      </c>
      <c r="G37" s="23">
        <f>SUM(G33:G36)</f>
        <v>13615</v>
      </c>
      <c r="H37" s="23">
        <f>SUM(H33:H36)</f>
        <v>0</v>
      </c>
      <c r="I37" s="24">
        <f>SUM(G37:H37)</f>
        <v>13615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21371</v>
      </c>
      <c r="F38" s="23">
        <v>0</v>
      </c>
      <c r="G38" s="29" t="s">
        <v>149</v>
      </c>
      <c r="H38" s="29" t="s">
        <v>149</v>
      </c>
      <c r="I38" s="24">
        <v>21371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6516</v>
      </c>
      <c r="F39" s="23">
        <v>0</v>
      </c>
      <c r="G39" s="23">
        <v>6516</v>
      </c>
      <c r="H39" s="23">
        <v>0</v>
      </c>
      <c r="I39" s="24">
        <f>SUM(G39:H39)</f>
        <v>6516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634</v>
      </c>
      <c r="F40" s="23">
        <v>0</v>
      </c>
      <c r="G40" s="23">
        <v>634</v>
      </c>
      <c r="H40" s="23">
        <v>0</v>
      </c>
      <c r="I40" s="24">
        <f>SUM(G40:H40)</f>
        <v>634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137806</v>
      </c>
      <c r="F41" s="23">
        <v>8</v>
      </c>
      <c r="G41" s="29" t="s">
        <v>149</v>
      </c>
      <c r="H41" s="29" t="s">
        <v>149</v>
      </c>
      <c r="I41" s="24">
        <v>137814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128201</v>
      </c>
      <c r="F42" s="23">
        <v>8</v>
      </c>
      <c r="G42" s="23">
        <v>128203</v>
      </c>
      <c r="H42" s="23">
        <v>6</v>
      </c>
      <c r="I42" s="24">
        <f>SUM(G42:H42)</f>
        <v>128209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8710</v>
      </c>
      <c r="F43" s="23">
        <v>0</v>
      </c>
      <c r="G43" s="29" t="s">
        <v>128</v>
      </c>
      <c r="H43" s="29" t="s">
        <v>149</v>
      </c>
      <c r="I43" s="24">
        <v>8710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4909</v>
      </c>
      <c r="F44" s="23">
        <v>0</v>
      </c>
      <c r="G44" s="29" t="s">
        <v>149</v>
      </c>
      <c r="H44" s="42" t="s">
        <v>105</v>
      </c>
      <c r="I44" s="24">
        <v>4909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128</v>
      </c>
      <c r="F45" s="43">
        <v>0</v>
      </c>
      <c r="G45" s="29" t="s">
        <v>149</v>
      </c>
      <c r="H45" s="42" t="s">
        <v>128</v>
      </c>
      <c r="I45" s="24">
        <v>128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128</v>
      </c>
      <c r="H46" s="42" t="s">
        <v>128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454</v>
      </c>
      <c r="F47" s="43">
        <v>0</v>
      </c>
      <c r="G47" s="23">
        <v>454</v>
      </c>
      <c r="H47" s="25">
        <v>0</v>
      </c>
      <c r="I47" s="24">
        <f>SUM(G47:H47)</f>
        <v>454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63996</v>
      </c>
      <c r="F48" s="43">
        <v>0</v>
      </c>
      <c r="G48" s="29" t="s">
        <v>149</v>
      </c>
      <c r="H48" s="42" t="s">
        <v>149</v>
      </c>
      <c r="I48" s="24">
        <v>63996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33602</v>
      </c>
      <c r="F49" s="43">
        <v>0</v>
      </c>
      <c r="G49" s="29" t="s">
        <v>149</v>
      </c>
      <c r="H49" s="42" t="s">
        <v>149</v>
      </c>
      <c r="I49" s="24">
        <v>33602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137</v>
      </c>
      <c r="F50" s="43">
        <v>0</v>
      </c>
      <c r="G50" s="29" t="s">
        <v>105</v>
      </c>
      <c r="H50" s="42" t="s">
        <v>128</v>
      </c>
      <c r="I50" s="24">
        <v>137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128</v>
      </c>
      <c r="H51" s="42" t="s">
        <v>149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8809</v>
      </c>
      <c r="F52" s="43">
        <v>0</v>
      </c>
      <c r="G52" s="23">
        <v>8809</v>
      </c>
      <c r="H52" s="25">
        <v>0</v>
      </c>
      <c r="I52" s="24">
        <f>SUM(G52:H52)</f>
        <v>8809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545</v>
      </c>
      <c r="F53" s="43">
        <v>0</v>
      </c>
      <c r="G53" s="29" t="s">
        <v>128</v>
      </c>
      <c r="H53" s="42" t="s">
        <v>155</v>
      </c>
      <c r="I53" s="24">
        <v>545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149</v>
      </c>
      <c r="H54" s="49" t="s">
        <v>128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6月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156</v>
      </c>
    </row>
    <row r="60" spans="1:9" ht="23.15" customHeight="1" thickBot="1" x14ac:dyDescent="0.25">
      <c r="A60" s="148" t="s">
        <v>138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129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476</v>
      </c>
      <c r="F61" s="53">
        <v>0</v>
      </c>
      <c r="G61" s="29" t="s">
        <v>149</v>
      </c>
      <c r="H61" s="42" t="s">
        <v>149</v>
      </c>
      <c r="I61" s="24">
        <v>476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4187</v>
      </c>
      <c r="F62" s="53">
        <v>59</v>
      </c>
      <c r="G62" s="29" t="s">
        <v>149</v>
      </c>
      <c r="H62" s="42" t="s">
        <v>149</v>
      </c>
      <c r="I62" s="24">
        <v>4246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171</v>
      </c>
      <c r="F63" s="53">
        <v>2</v>
      </c>
      <c r="G63" s="29" t="s">
        <v>149</v>
      </c>
      <c r="H63" s="42" t="s">
        <v>149</v>
      </c>
      <c r="I63" s="24">
        <v>173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4834</v>
      </c>
      <c r="F64" s="23">
        <f>SUM(F61:F63)</f>
        <v>61</v>
      </c>
      <c r="G64" s="29" t="s">
        <v>128</v>
      </c>
      <c r="H64" s="29" t="s">
        <v>128</v>
      </c>
      <c r="I64" s="24">
        <f>SUM(I61:I63)</f>
        <v>4895</v>
      </c>
    </row>
    <row r="65" spans="1:9" ht="23.15" customHeight="1" x14ac:dyDescent="0.2">
      <c r="A65" s="191" t="s">
        <v>157</v>
      </c>
      <c r="B65" s="205"/>
      <c r="C65" s="209" t="s">
        <v>158</v>
      </c>
      <c r="D65" s="54" t="s">
        <v>159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131</v>
      </c>
      <c r="E66" s="26">
        <v>476</v>
      </c>
      <c r="F66" s="23">
        <v>0</v>
      </c>
      <c r="G66" s="23">
        <v>476</v>
      </c>
      <c r="H66" s="23">
        <v>0</v>
      </c>
      <c r="I66" s="24">
        <f t="shared" si="2"/>
        <v>476</v>
      </c>
    </row>
    <row r="67" spans="1:9" ht="23.15" customHeight="1" x14ac:dyDescent="0.2">
      <c r="A67" s="193"/>
      <c r="B67" s="206"/>
      <c r="C67" s="209" t="s">
        <v>160</v>
      </c>
      <c r="D67" s="54" t="s">
        <v>159</v>
      </c>
      <c r="E67" s="26">
        <v>1</v>
      </c>
      <c r="F67" s="23">
        <v>0</v>
      </c>
      <c r="G67" s="23">
        <v>1</v>
      </c>
      <c r="H67" s="23">
        <v>0</v>
      </c>
      <c r="I67" s="24">
        <f t="shared" si="2"/>
        <v>1</v>
      </c>
    </row>
    <row r="68" spans="1:9" ht="23.15" customHeight="1" x14ac:dyDescent="0.2">
      <c r="A68" s="193"/>
      <c r="B68" s="206"/>
      <c r="C68" s="212"/>
      <c r="D68" s="54" t="s">
        <v>131</v>
      </c>
      <c r="E68" s="26">
        <v>4096</v>
      </c>
      <c r="F68" s="23">
        <v>56</v>
      </c>
      <c r="G68" s="23">
        <v>4152</v>
      </c>
      <c r="H68" s="23">
        <v>0</v>
      </c>
      <c r="I68" s="24">
        <f t="shared" si="2"/>
        <v>4152</v>
      </c>
    </row>
    <row r="69" spans="1:9" ht="23.15" customHeight="1" x14ac:dyDescent="0.2">
      <c r="A69" s="193"/>
      <c r="B69" s="206"/>
      <c r="C69" s="209" t="s">
        <v>161</v>
      </c>
      <c r="D69" s="54" t="s">
        <v>130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131</v>
      </c>
      <c r="E70" s="26">
        <v>157</v>
      </c>
      <c r="F70" s="23">
        <v>2</v>
      </c>
      <c r="G70" s="23">
        <v>159</v>
      </c>
      <c r="H70" s="23">
        <v>0</v>
      </c>
      <c r="I70" s="24">
        <f t="shared" si="2"/>
        <v>159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4730</v>
      </c>
      <c r="F71" s="23">
        <f>SUM(F65:F70)</f>
        <v>58</v>
      </c>
      <c r="G71" s="23">
        <f>SUM(G65:G70)</f>
        <v>4788</v>
      </c>
      <c r="H71" s="23">
        <f>SUM(H65:H70)</f>
        <v>0</v>
      </c>
      <c r="I71" s="24">
        <f t="shared" si="2"/>
        <v>4788</v>
      </c>
    </row>
    <row r="72" spans="1:9" ht="23.15" customHeight="1" x14ac:dyDescent="0.2">
      <c r="A72" s="191" t="s">
        <v>132</v>
      </c>
      <c r="B72" s="205"/>
      <c r="C72" s="157" t="s">
        <v>133</v>
      </c>
      <c r="D72" s="158"/>
      <c r="E72" s="55">
        <v>504</v>
      </c>
      <c r="F72" s="56">
        <v>0</v>
      </c>
      <c r="G72" s="23">
        <v>504</v>
      </c>
      <c r="H72" s="23">
        <v>0</v>
      </c>
      <c r="I72" s="24">
        <f t="shared" si="2"/>
        <v>504</v>
      </c>
    </row>
    <row r="73" spans="1:9" ht="23.15" customHeight="1" x14ac:dyDescent="0.2">
      <c r="A73" s="193"/>
      <c r="B73" s="206"/>
      <c r="C73" s="157" t="s">
        <v>162</v>
      </c>
      <c r="D73" s="158"/>
      <c r="E73" s="55">
        <v>4248</v>
      </c>
      <c r="F73" s="56">
        <v>63</v>
      </c>
      <c r="G73" s="23">
        <v>4311</v>
      </c>
      <c r="H73" s="23">
        <v>0</v>
      </c>
      <c r="I73" s="24">
        <f t="shared" si="2"/>
        <v>4311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179</v>
      </c>
      <c r="F74" s="56">
        <v>2</v>
      </c>
      <c r="G74" s="23">
        <v>181</v>
      </c>
      <c r="H74" s="23">
        <v>0</v>
      </c>
      <c r="I74" s="24">
        <f t="shared" si="2"/>
        <v>181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21</v>
      </c>
      <c r="F75" s="56">
        <v>0</v>
      </c>
      <c r="G75" s="23">
        <v>21</v>
      </c>
      <c r="H75" s="23">
        <v>0</v>
      </c>
      <c r="I75" s="24">
        <f t="shared" si="2"/>
        <v>21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4952</v>
      </c>
      <c r="F76" s="56">
        <f>SUM(F72:F75)</f>
        <v>65</v>
      </c>
      <c r="G76" s="56">
        <f>SUM(G72:G75)</f>
        <v>5017</v>
      </c>
      <c r="H76" s="56">
        <f>SUM(H72:H75)</f>
        <v>0</v>
      </c>
      <c r="I76" s="24">
        <f t="shared" si="2"/>
        <v>5017</v>
      </c>
    </row>
    <row r="77" spans="1:9" ht="23.15" customHeight="1" x14ac:dyDescent="0.2">
      <c r="A77" s="191" t="s">
        <v>69</v>
      </c>
      <c r="B77" s="205"/>
      <c r="C77" s="157" t="s">
        <v>133</v>
      </c>
      <c r="D77" s="158"/>
      <c r="E77" s="26">
        <v>4152</v>
      </c>
      <c r="F77" s="23">
        <v>0</v>
      </c>
      <c r="G77" s="29" t="s">
        <v>128</v>
      </c>
      <c r="H77" s="29" t="s">
        <v>149</v>
      </c>
      <c r="I77" s="24">
        <v>4152</v>
      </c>
    </row>
    <row r="78" spans="1:9" ht="23.15" customHeight="1" x14ac:dyDescent="0.2">
      <c r="A78" s="193"/>
      <c r="B78" s="206"/>
      <c r="C78" s="157" t="s">
        <v>134</v>
      </c>
      <c r="D78" s="158"/>
      <c r="E78" s="26">
        <v>37112</v>
      </c>
      <c r="F78" s="23">
        <v>917</v>
      </c>
      <c r="G78" s="29" t="s">
        <v>128</v>
      </c>
      <c r="H78" s="29" t="s">
        <v>149</v>
      </c>
      <c r="I78" s="24">
        <v>38029</v>
      </c>
    </row>
    <row r="79" spans="1:9" ht="23.15" customHeight="1" x14ac:dyDescent="0.2">
      <c r="A79" s="193"/>
      <c r="B79" s="206"/>
      <c r="C79" s="157" t="s">
        <v>135</v>
      </c>
      <c r="D79" s="158"/>
      <c r="E79" s="26">
        <v>1353</v>
      </c>
      <c r="F79" s="23">
        <v>30</v>
      </c>
      <c r="G79" s="29" t="s">
        <v>105</v>
      </c>
      <c r="H79" s="29" t="s">
        <v>128</v>
      </c>
      <c r="I79" s="24">
        <v>1383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252</v>
      </c>
      <c r="F80" s="58">
        <v>0</v>
      </c>
      <c r="G80" s="29" t="s">
        <v>149</v>
      </c>
      <c r="H80" s="29" t="s">
        <v>149</v>
      </c>
      <c r="I80" s="59">
        <v>252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42869</v>
      </c>
      <c r="F81" s="23">
        <f>SUM(F77:F80)</f>
        <v>947</v>
      </c>
      <c r="G81" s="29" t="s">
        <v>128</v>
      </c>
      <c r="H81" s="29" t="s">
        <v>149</v>
      </c>
      <c r="I81" s="24">
        <f>SUM(I77:I80)</f>
        <v>43816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29488</v>
      </c>
      <c r="F82" s="23">
        <v>0</v>
      </c>
      <c r="G82" s="29" t="s">
        <v>149</v>
      </c>
      <c r="H82" s="29" t="s">
        <v>149</v>
      </c>
      <c r="I82" s="24">
        <v>29488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29488</v>
      </c>
      <c r="F83" s="23">
        <v>0</v>
      </c>
      <c r="G83" s="29" t="s">
        <v>149</v>
      </c>
      <c r="H83" s="29" t="s">
        <v>128</v>
      </c>
      <c r="I83" s="24">
        <v>29488</v>
      </c>
    </row>
    <row r="84" spans="1:9" ht="23.15" customHeight="1" x14ac:dyDescent="0.2">
      <c r="A84" s="195"/>
      <c r="B84" s="194"/>
      <c r="C84" s="198" t="s">
        <v>136</v>
      </c>
      <c r="D84" s="197"/>
      <c r="E84" s="26">
        <v>7951</v>
      </c>
      <c r="F84" s="23">
        <v>0</v>
      </c>
      <c r="G84" s="29" t="s">
        <v>149</v>
      </c>
      <c r="H84" s="29" t="s">
        <v>149</v>
      </c>
      <c r="I84" s="24">
        <v>7951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566</v>
      </c>
      <c r="F85" s="23">
        <v>0</v>
      </c>
      <c r="G85" s="29" t="s">
        <v>149</v>
      </c>
      <c r="H85" s="29" t="s">
        <v>128</v>
      </c>
      <c r="I85" s="24">
        <v>566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38005</v>
      </c>
      <c r="F86" s="56">
        <f>SUM(F82,F84,F85)</f>
        <v>0</v>
      </c>
      <c r="G86" s="29" t="s">
        <v>128</v>
      </c>
      <c r="H86" s="62" t="s">
        <v>149</v>
      </c>
      <c r="I86" s="63">
        <f>SUM(I82,I84,I85)</f>
        <v>38005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300633</v>
      </c>
      <c r="F87" s="56">
        <v>1</v>
      </c>
      <c r="G87" s="29" t="s">
        <v>128</v>
      </c>
      <c r="H87" s="29" t="s">
        <v>128</v>
      </c>
      <c r="I87" s="24">
        <v>300634</v>
      </c>
    </row>
    <row r="88" spans="1:9" ht="23.15" customHeight="1" thickBot="1" x14ac:dyDescent="0.25">
      <c r="A88" s="172" t="s">
        <v>137</v>
      </c>
      <c r="B88" s="173"/>
      <c r="C88" s="173"/>
      <c r="D88" s="174"/>
      <c r="E88" s="65">
        <f>SUM(E14,E17,E18,E21,E22,E76)</f>
        <v>719291</v>
      </c>
      <c r="F88" s="65">
        <f>SUM(F14,F17,F18,F21,F22,F76)</f>
        <v>16776</v>
      </c>
      <c r="G88" s="65">
        <f>SUM(G14,G17,G21,G22,G76)</f>
        <v>735963</v>
      </c>
      <c r="H88" s="65">
        <f>SUM(H14,H17,H21,H22,H76)</f>
        <v>104</v>
      </c>
      <c r="I88" s="69">
        <f>SUM(I14,I17,I18,I21,I22,I76)</f>
        <v>736067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1373780</v>
      </c>
      <c r="F89" s="66">
        <f>SUM(F14,F17,F18,F21,F22,F28,F29,F37,F38,F39,F40,F41,F48,F50,F51,F52,F53,F54,F76)</f>
        <v>16831</v>
      </c>
      <c r="G89" s="67" t="s">
        <v>149</v>
      </c>
      <c r="H89" s="67" t="s">
        <v>128</v>
      </c>
      <c r="I89" s="69">
        <f>SUM(I14,I17,I18,I21,I22,I28,I29,I37,I38,I39,I40,I41,I48,I50,I51,I52,I53,I54,I76)</f>
        <v>1390611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128</v>
      </c>
      <c r="F90" s="67" t="s">
        <v>128</v>
      </c>
      <c r="G90" s="67" t="s">
        <v>128</v>
      </c>
      <c r="H90" s="67" t="s">
        <v>128</v>
      </c>
      <c r="I90" s="69">
        <f>SUM(I11,I13,I16,I18,I20,I22)</f>
        <v>350314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0.12507636006554121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138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129</v>
      </c>
    </row>
    <row r="95" spans="1:9" ht="23.15" customHeight="1" thickBot="1" x14ac:dyDescent="0.25">
      <c r="A95" s="189" t="s">
        <v>163</v>
      </c>
      <c r="B95" s="190"/>
      <c r="C95" s="75" t="s">
        <v>164</v>
      </c>
      <c r="D95" s="76" t="s">
        <v>15</v>
      </c>
      <c r="E95" s="77">
        <v>29790</v>
      </c>
      <c r="F95" s="65">
        <v>0</v>
      </c>
      <c r="G95" s="65">
        <v>29790</v>
      </c>
      <c r="H95" s="67" t="s">
        <v>24</v>
      </c>
      <c r="I95" s="69">
        <f>SUM(G95:H95)</f>
        <v>29790</v>
      </c>
    </row>
    <row r="96" spans="1:9" ht="23.15" customHeight="1" x14ac:dyDescent="0.2">
      <c r="A96" s="179" t="s">
        <v>162</v>
      </c>
      <c r="B96" s="180"/>
      <c r="C96" s="183" t="s">
        <v>18</v>
      </c>
      <c r="D96" s="184"/>
      <c r="E96" s="78">
        <v>414285</v>
      </c>
      <c r="F96" s="79">
        <v>3133</v>
      </c>
      <c r="G96" s="79">
        <v>417418</v>
      </c>
      <c r="H96" s="80" t="s">
        <v>128</v>
      </c>
      <c r="I96" s="81">
        <f t="shared" ref="I96" si="3">SUM(G96:H96)</f>
        <v>417418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1006</v>
      </c>
      <c r="F97" s="85">
        <v>16</v>
      </c>
      <c r="G97" s="85">
        <v>1022</v>
      </c>
      <c r="H97" s="86" t="s">
        <v>128</v>
      </c>
      <c r="I97" s="87">
        <f>SUM(G97:H97)</f>
        <v>1022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138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129</v>
      </c>
    </row>
    <row r="101" spans="1:9" ht="23.15" customHeight="1" x14ac:dyDescent="0.2">
      <c r="A101" s="179" t="s">
        <v>13</v>
      </c>
      <c r="B101" s="180"/>
      <c r="C101" s="187" t="s">
        <v>139</v>
      </c>
      <c r="D101" s="89" t="s">
        <v>15</v>
      </c>
      <c r="E101" s="90">
        <f>E10+E95</f>
        <v>129622</v>
      </c>
      <c r="F101" s="79">
        <f>F10+F95</f>
        <v>0</v>
      </c>
      <c r="G101" s="79">
        <f>G10+G95</f>
        <v>129619</v>
      </c>
      <c r="H101" s="79">
        <f>H10</f>
        <v>3</v>
      </c>
      <c r="I101" s="81">
        <f>I10+I95</f>
        <v>129622</v>
      </c>
    </row>
    <row r="102" spans="1:9" ht="23.15" customHeight="1" x14ac:dyDescent="0.2">
      <c r="A102" s="185"/>
      <c r="B102" s="186"/>
      <c r="C102" s="188"/>
      <c r="D102" s="21" t="s">
        <v>131</v>
      </c>
      <c r="E102" s="22">
        <f>E11</f>
        <v>823</v>
      </c>
      <c r="F102" s="22">
        <f>F11</f>
        <v>0</v>
      </c>
      <c r="G102" s="22">
        <f>G11</f>
        <v>823</v>
      </c>
      <c r="H102" s="22">
        <f>H11</f>
        <v>0</v>
      </c>
      <c r="I102" s="24">
        <f>I11</f>
        <v>823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130445</v>
      </c>
      <c r="F103" s="91">
        <f>F101+F102</f>
        <v>0</v>
      </c>
      <c r="G103" s="91">
        <f>G101+G102</f>
        <v>130442</v>
      </c>
      <c r="H103" s="91">
        <f t="shared" ref="H103:I103" si="4">H101+H102</f>
        <v>3</v>
      </c>
      <c r="I103" s="50">
        <f t="shared" si="4"/>
        <v>130445</v>
      </c>
    </row>
    <row r="104" spans="1:9" ht="23.15" customHeight="1" x14ac:dyDescent="0.2">
      <c r="A104" s="163" t="s">
        <v>134</v>
      </c>
      <c r="B104" s="164"/>
      <c r="C104" s="165"/>
      <c r="D104" s="89" t="s">
        <v>18</v>
      </c>
      <c r="E104" s="90">
        <f>E15+E96</f>
        <v>666097</v>
      </c>
      <c r="F104" s="79">
        <f>F15+F96</f>
        <v>7787</v>
      </c>
      <c r="G104" s="79">
        <f>G15+G96</f>
        <v>673801</v>
      </c>
      <c r="H104" s="79">
        <f>H15</f>
        <v>83</v>
      </c>
      <c r="I104" s="81">
        <f>I15+I96</f>
        <v>673884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302374</v>
      </c>
      <c r="F105" s="93">
        <f>F16</f>
        <v>11914</v>
      </c>
      <c r="G105" s="93">
        <f>G16</f>
        <v>314271</v>
      </c>
      <c r="H105" s="94">
        <f>H16</f>
        <v>17</v>
      </c>
      <c r="I105" s="95">
        <f>I16</f>
        <v>314288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968471</v>
      </c>
      <c r="F106" s="91">
        <f t="shared" ref="F106:I106" si="5">F104+F105</f>
        <v>19701</v>
      </c>
      <c r="G106" s="91">
        <f t="shared" si="5"/>
        <v>988072</v>
      </c>
      <c r="H106" s="97">
        <f t="shared" si="5"/>
        <v>100</v>
      </c>
      <c r="I106" s="50">
        <f t="shared" si="5"/>
        <v>988172</v>
      </c>
    </row>
    <row r="107" spans="1:9" ht="23.15" customHeight="1" thickBot="1" x14ac:dyDescent="0.25">
      <c r="A107" s="172" t="s">
        <v>137</v>
      </c>
      <c r="B107" s="173"/>
      <c r="C107" s="173"/>
      <c r="D107" s="174"/>
      <c r="E107" s="65">
        <f>E88+E95+E96</f>
        <v>1163366</v>
      </c>
      <c r="F107" s="65">
        <f>F88+F95+F96</f>
        <v>19909</v>
      </c>
      <c r="G107" s="65">
        <f>G88+G95+G96</f>
        <v>1183171</v>
      </c>
      <c r="H107" s="65">
        <f>H88</f>
        <v>104</v>
      </c>
      <c r="I107" s="69">
        <f>I88+I95+I96</f>
        <v>1183275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1817855</v>
      </c>
      <c r="F108" s="66">
        <f>F89+F95+F96</f>
        <v>19964</v>
      </c>
      <c r="G108" s="67" t="s">
        <v>128</v>
      </c>
      <c r="H108" s="67" t="s">
        <v>105</v>
      </c>
      <c r="I108" s="69">
        <f>I89+I95+I96</f>
        <v>1837819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0.68195010585201765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6月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140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145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129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390391</v>
      </c>
      <c r="F124" s="90">
        <f>F29</f>
        <v>5</v>
      </c>
      <c r="G124" s="80" t="s">
        <v>149</v>
      </c>
      <c r="H124" s="80" t="s">
        <v>128</v>
      </c>
      <c r="I124" s="81">
        <f>I29</f>
        <v>390396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241</v>
      </c>
      <c r="F125" s="23">
        <v>0</v>
      </c>
      <c r="G125" s="29" t="s">
        <v>149</v>
      </c>
      <c r="H125" s="29" t="s">
        <v>105</v>
      </c>
      <c r="I125" s="24">
        <v>241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390150</v>
      </c>
      <c r="F126" s="97">
        <f>F124-F125</f>
        <v>5</v>
      </c>
      <c r="G126" s="48" t="s">
        <v>149</v>
      </c>
      <c r="H126" s="48" t="s">
        <v>149</v>
      </c>
      <c r="I126" s="50">
        <f>I124-I125</f>
        <v>390155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165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1066476</v>
      </c>
      <c r="D131" s="112">
        <v>97460</v>
      </c>
      <c r="E131" s="113">
        <v>13701</v>
      </c>
      <c r="F131" s="111">
        <v>360</v>
      </c>
      <c r="G131" s="112">
        <v>1</v>
      </c>
      <c r="H131" s="146">
        <f>SUM(C131:G131)</f>
        <v>1177998</v>
      </c>
      <c r="I131" s="147"/>
    </row>
    <row r="132" spans="1:9" ht="22" customHeight="1" thickBot="1" x14ac:dyDescent="0.25">
      <c r="A132" s="128" t="s">
        <v>96</v>
      </c>
      <c r="B132" s="129"/>
      <c r="C132" s="114">
        <v>211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211</v>
      </c>
      <c r="I132" s="131"/>
    </row>
    <row r="133" spans="1:9" ht="22" customHeight="1" thickBot="1" x14ac:dyDescent="0.25">
      <c r="A133" s="132" t="s">
        <v>97</v>
      </c>
      <c r="B133" s="133"/>
      <c r="C133" s="116">
        <v>6734637600</v>
      </c>
      <c r="D133" s="87">
        <v>537411800</v>
      </c>
      <c r="E133" s="116">
        <v>65405400</v>
      </c>
      <c r="F133" s="117">
        <v>1044000</v>
      </c>
      <c r="G133" s="69">
        <v>4400</v>
      </c>
      <c r="H133" s="134">
        <v>7338503200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166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167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168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169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145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146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107047</v>
      </c>
      <c r="F10" s="19">
        <v>0</v>
      </c>
      <c r="G10" s="19">
        <v>106968</v>
      </c>
      <c r="H10" s="19">
        <v>79</v>
      </c>
      <c r="I10" s="20">
        <f t="shared" ref="I10:I17" si="0">SUM(G10:H10)</f>
        <v>107047</v>
      </c>
    </row>
    <row r="11" spans="1:9" ht="23.15" customHeight="1" x14ac:dyDescent="0.2">
      <c r="A11" s="185"/>
      <c r="B11" s="186"/>
      <c r="C11" s="188"/>
      <c r="D11" s="21" t="s">
        <v>170</v>
      </c>
      <c r="E11" s="22">
        <v>831</v>
      </c>
      <c r="F11" s="23">
        <v>0</v>
      </c>
      <c r="G11" s="23">
        <v>831</v>
      </c>
      <c r="H11" s="23">
        <v>0</v>
      </c>
      <c r="I11" s="24">
        <f t="shared" si="0"/>
        <v>831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25489</v>
      </c>
      <c r="F12" s="23">
        <v>0</v>
      </c>
      <c r="G12" s="23">
        <v>25489</v>
      </c>
      <c r="H12" s="23">
        <v>0</v>
      </c>
      <c r="I12" s="24">
        <f t="shared" si="0"/>
        <v>25489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26349</v>
      </c>
      <c r="F13" s="23">
        <v>0</v>
      </c>
      <c r="G13" s="23">
        <v>26349</v>
      </c>
      <c r="H13" s="23">
        <v>0</v>
      </c>
      <c r="I13" s="24">
        <f t="shared" si="0"/>
        <v>26349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159716</v>
      </c>
      <c r="F14" s="23">
        <f>SUM(F10:F13)</f>
        <v>0</v>
      </c>
      <c r="G14" s="23">
        <f>SUM(G10:G13)</f>
        <v>159637</v>
      </c>
      <c r="H14" s="23">
        <f>SUM(H10:H13)</f>
        <v>79</v>
      </c>
      <c r="I14" s="24">
        <f t="shared" si="0"/>
        <v>159716</v>
      </c>
    </row>
    <row r="15" spans="1:9" ht="23.15" customHeight="1" x14ac:dyDescent="0.2">
      <c r="A15" s="244" t="s">
        <v>171</v>
      </c>
      <c r="B15" s="238"/>
      <c r="C15" s="239"/>
      <c r="D15" s="21" t="s">
        <v>18</v>
      </c>
      <c r="E15" s="26">
        <v>269176</v>
      </c>
      <c r="F15" s="23">
        <v>4755</v>
      </c>
      <c r="G15" s="23">
        <v>273850</v>
      </c>
      <c r="H15" s="23">
        <v>81</v>
      </c>
      <c r="I15" s="24">
        <f t="shared" si="0"/>
        <v>273931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319874</v>
      </c>
      <c r="F16" s="23">
        <v>11879</v>
      </c>
      <c r="G16" s="23">
        <v>331727</v>
      </c>
      <c r="H16" s="23">
        <v>26</v>
      </c>
      <c r="I16" s="24">
        <f t="shared" si="0"/>
        <v>331753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589050</v>
      </c>
      <c r="F17" s="23">
        <f>SUM(F15:F16)</f>
        <v>16634</v>
      </c>
      <c r="G17" s="23">
        <f>SUM(G15:G16)</f>
        <v>605577</v>
      </c>
      <c r="H17" s="22">
        <f>SUM(H15:H16)</f>
        <v>107</v>
      </c>
      <c r="I17" s="24">
        <f t="shared" si="0"/>
        <v>605684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668</v>
      </c>
      <c r="F19" s="23">
        <v>16</v>
      </c>
      <c r="G19" s="23">
        <v>684</v>
      </c>
      <c r="H19" s="23">
        <v>0</v>
      </c>
      <c r="I19" s="24">
        <f t="shared" ref="I19:I25" si="1">SUM(G19:H19)</f>
        <v>684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11217</v>
      </c>
      <c r="F20" s="23">
        <v>120</v>
      </c>
      <c r="G20" s="23">
        <v>11337</v>
      </c>
      <c r="H20" s="23">
        <v>0</v>
      </c>
      <c r="I20" s="24">
        <f t="shared" si="1"/>
        <v>11337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11885</v>
      </c>
      <c r="F21" s="23">
        <f>SUM(F19:F20)</f>
        <v>136</v>
      </c>
      <c r="G21" s="23">
        <f>SUM(G19:G20)</f>
        <v>12021</v>
      </c>
      <c r="H21" s="22">
        <f>SUM(H19:H20)</f>
        <v>0</v>
      </c>
      <c r="I21" s="24">
        <f t="shared" si="1"/>
        <v>12021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1074</v>
      </c>
      <c r="F22" s="23">
        <v>0</v>
      </c>
      <c r="G22" s="23">
        <v>1074</v>
      </c>
      <c r="H22" s="23">
        <v>0</v>
      </c>
      <c r="I22" s="24">
        <f t="shared" si="1"/>
        <v>1074</v>
      </c>
    </row>
    <row r="23" spans="1:9" ht="23.15" customHeight="1" x14ac:dyDescent="0.2">
      <c r="A23" s="31"/>
      <c r="B23" s="32"/>
      <c r="C23" s="209" t="s">
        <v>148</v>
      </c>
      <c r="D23" s="158"/>
      <c r="E23" s="22">
        <v>45</v>
      </c>
      <c r="F23" s="23">
        <v>0</v>
      </c>
      <c r="G23" s="23">
        <v>45</v>
      </c>
      <c r="H23" s="23">
        <v>0</v>
      </c>
      <c r="I23" s="24">
        <f t="shared" si="1"/>
        <v>45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6</v>
      </c>
      <c r="F24" s="23">
        <v>0</v>
      </c>
      <c r="G24" s="23">
        <v>6</v>
      </c>
      <c r="H24" s="23">
        <v>0</v>
      </c>
      <c r="I24" s="24">
        <f t="shared" si="1"/>
        <v>6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268</v>
      </c>
      <c r="F25" s="23">
        <v>0</v>
      </c>
      <c r="G25" s="23">
        <v>268</v>
      </c>
      <c r="H25" s="23">
        <v>0</v>
      </c>
      <c r="I25" s="24">
        <f t="shared" si="1"/>
        <v>268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2000</v>
      </c>
      <c r="F26" s="23">
        <v>0</v>
      </c>
      <c r="G26" s="29" t="s">
        <v>24</v>
      </c>
      <c r="H26" s="29" t="s">
        <v>24</v>
      </c>
      <c r="I26" s="24">
        <v>2000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9713</v>
      </c>
      <c r="F27" s="23">
        <v>0</v>
      </c>
      <c r="G27" s="29" t="s">
        <v>24</v>
      </c>
      <c r="H27" s="29" t="s">
        <v>24</v>
      </c>
      <c r="I27" s="24">
        <v>9713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11713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11713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445222</v>
      </c>
      <c r="F29" s="23">
        <v>1</v>
      </c>
      <c r="G29" s="29" t="s">
        <v>172</v>
      </c>
      <c r="H29" s="29" t="s">
        <v>172</v>
      </c>
      <c r="I29" s="24">
        <v>445223</v>
      </c>
    </row>
    <row r="30" spans="1:9" ht="23.15" customHeight="1" x14ac:dyDescent="0.2">
      <c r="A30" s="155"/>
      <c r="B30" s="156"/>
      <c r="C30" s="209" t="s">
        <v>173</v>
      </c>
      <c r="D30" s="158"/>
      <c r="E30" s="26">
        <v>163852</v>
      </c>
      <c r="F30" s="23">
        <v>0</v>
      </c>
      <c r="G30" s="29" t="s">
        <v>172</v>
      </c>
      <c r="H30" s="29" t="s">
        <v>172</v>
      </c>
      <c r="I30" s="24">
        <v>163852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18630</v>
      </c>
      <c r="F31" s="23">
        <v>0</v>
      </c>
      <c r="G31" s="29" t="s">
        <v>172</v>
      </c>
      <c r="H31" s="29" t="s">
        <v>172</v>
      </c>
      <c r="I31" s="24">
        <v>18630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55832</v>
      </c>
      <c r="F32" s="23">
        <v>0</v>
      </c>
      <c r="G32" s="29" t="s">
        <v>172</v>
      </c>
      <c r="H32" s="29" t="s">
        <v>172</v>
      </c>
      <c r="I32" s="24">
        <v>55832</v>
      </c>
    </row>
    <row r="33" spans="1:9" ht="23.15" customHeight="1" x14ac:dyDescent="0.2">
      <c r="A33" s="234" t="s">
        <v>174</v>
      </c>
      <c r="B33" s="235"/>
      <c r="C33" s="157" t="s">
        <v>175</v>
      </c>
      <c r="D33" s="158"/>
      <c r="E33" s="26">
        <v>12179</v>
      </c>
      <c r="F33" s="23">
        <v>38</v>
      </c>
      <c r="G33" s="23">
        <v>12217</v>
      </c>
      <c r="H33" s="23">
        <v>0</v>
      </c>
      <c r="I33" s="24">
        <f>SUM(G33:H33)</f>
        <v>12217</v>
      </c>
    </row>
    <row r="34" spans="1:9" ht="23.15" customHeight="1" x14ac:dyDescent="0.2">
      <c r="A34" s="185"/>
      <c r="B34" s="236"/>
      <c r="C34" s="157" t="s">
        <v>176</v>
      </c>
      <c r="D34" s="158"/>
      <c r="E34" s="26">
        <v>2289</v>
      </c>
      <c r="F34" s="23">
        <v>7</v>
      </c>
      <c r="G34" s="23">
        <v>2295</v>
      </c>
      <c r="H34" s="23">
        <v>1</v>
      </c>
      <c r="I34" s="24">
        <f>SUM(G34:H34)</f>
        <v>2296</v>
      </c>
    </row>
    <row r="35" spans="1:9" ht="23.15" customHeight="1" x14ac:dyDescent="0.2">
      <c r="A35" s="185"/>
      <c r="B35" s="236"/>
      <c r="C35" s="157" t="s">
        <v>177</v>
      </c>
      <c r="D35" s="158"/>
      <c r="E35" s="26">
        <v>1</v>
      </c>
      <c r="F35" s="23">
        <v>0</v>
      </c>
      <c r="G35" s="23">
        <v>1</v>
      </c>
      <c r="H35" s="23">
        <v>0</v>
      </c>
      <c r="I35" s="24">
        <f>SUM(G35:H35)</f>
        <v>1</v>
      </c>
    </row>
    <row r="36" spans="1:9" ht="23.15" customHeight="1" x14ac:dyDescent="0.2">
      <c r="A36" s="185"/>
      <c r="B36" s="236"/>
      <c r="C36" s="157" t="s">
        <v>178</v>
      </c>
      <c r="D36" s="158"/>
      <c r="E36" s="26">
        <v>3</v>
      </c>
      <c r="F36" s="23">
        <v>0</v>
      </c>
      <c r="G36" s="23">
        <v>3</v>
      </c>
      <c r="H36" s="23">
        <v>0</v>
      </c>
      <c r="I36" s="24">
        <f>SUM(G36:H36)</f>
        <v>3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14472</v>
      </c>
      <c r="F37" s="23">
        <f>SUM(F33:F36)</f>
        <v>45</v>
      </c>
      <c r="G37" s="23">
        <f>SUM(G33:G36)</f>
        <v>14516</v>
      </c>
      <c r="H37" s="23">
        <f>SUM(H33:H36)</f>
        <v>1</v>
      </c>
      <c r="I37" s="24">
        <f>SUM(G37:H37)</f>
        <v>14517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22670</v>
      </c>
      <c r="F38" s="23">
        <v>0</v>
      </c>
      <c r="G38" s="29" t="s">
        <v>179</v>
      </c>
      <c r="H38" s="29" t="s">
        <v>172</v>
      </c>
      <c r="I38" s="24">
        <v>22670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7598</v>
      </c>
      <c r="F39" s="23">
        <v>0</v>
      </c>
      <c r="G39" s="23">
        <v>7588</v>
      </c>
      <c r="H39" s="23">
        <v>10</v>
      </c>
      <c r="I39" s="24">
        <f>SUM(G39:H39)</f>
        <v>7598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647</v>
      </c>
      <c r="F40" s="23">
        <v>0</v>
      </c>
      <c r="G40" s="23">
        <v>647</v>
      </c>
      <c r="H40" s="23">
        <v>0</v>
      </c>
      <c r="I40" s="24">
        <f>SUM(G40:H40)</f>
        <v>647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162306</v>
      </c>
      <c r="F41" s="23">
        <v>1</v>
      </c>
      <c r="G41" s="29" t="s">
        <v>172</v>
      </c>
      <c r="H41" s="29" t="s">
        <v>172</v>
      </c>
      <c r="I41" s="24">
        <v>162307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150866</v>
      </c>
      <c r="F42" s="23">
        <v>1</v>
      </c>
      <c r="G42" s="23">
        <v>150866</v>
      </c>
      <c r="H42" s="23">
        <v>1</v>
      </c>
      <c r="I42" s="24">
        <f>SUM(G42:H42)</f>
        <v>150867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10332</v>
      </c>
      <c r="F43" s="23">
        <v>0</v>
      </c>
      <c r="G43" s="29" t="s">
        <v>149</v>
      </c>
      <c r="H43" s="29" t="s">
        <v>179</v>
      </c>
      <c r="I43" s="24">
        <v>10332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5700</v>
      </c>
      <c r="F44" s="23">
        <v>0</v>
      </c>
      <c r="G44" s="29" t="s">
        <v>179</v>
      </c>
      <c r="H44" s="42" t="s">
        <v>172</v>
      </c>
      <c r="I44" s="24">
        <v>5700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197</v>
      </c>
      <c r="F45" s="43">
        <v>0</v>
      </c>
      <c r="G45" s="29" t="s">
        <v>179</v>
      </c>
      <c r="H45" s="42" t="s">
        <v>172</v>
      </c>
      <c r="I45" s="24">
        <v>197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1</v>
      </c>
      <c r="F46" s="43">
        <v>0</v>
      </c>
      <c r="G46" s="29" t="s">
        <v>172</v>
      </c>
      <c r="H46" s="42" t="s">
        <v>179</v>
      </c>
      <c r="I46" s="24">
        <v>1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521</v>
      </c>
      <c r="F47" s="43">
        <v>0</v>
      </c>
      <c r="G47" s="23">
        <v>521</v>
      </c>
      <c r="H47" s="25">
        <v>0</v>
      </c>
      <c r="I47" s="24">
        <f>SUM(G47:H47)</f>
        <v>521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61163</v>
      </c>
      <c r="F48" s="43">
        <v>0</v>
      </c>
      <c r="G48" s="29" t="s">
        <v>172</v>
      </c>
      <c r="H48" s="42" t="s">
        <v>172</v>
      </c>
      <c r="I48" s="24">
        <v>61163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33650</v>
      </c>
      <c r="F49" s="43">
        <v>0</v>
      </c>
      <c r="G49" s="29" t="s">
        <v>172</v>
      </c>
      <c r="H49" s="42" t="s">
        <v>172</v>
      </c>
      <c r="I49" s="24">
        <v>33650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113</v>
      </c>
      <c r="F50" s="43">
        <v>0</v>
      </c>
      <c r="G50" s="29" t="s">
        <v>172</v>
      </c>
      <c r="H50" s="42" t="s">
        <v>172</v>
      </c>
      <c r="I50" s="24">
        <v>113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172</v>
      </c>
      <c r="H51" s="42" t="s">
        <v>172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10285</v>
      </c>
      <c r="F52" s="43">
        <v>0</v>
      </c>
      <c r="G52" s="23">
        <v>10285</v>
      </c>
      <c r="H52" s="25">
        <v>0</v>
      </c>
      <c r="I52" s="24">
        <f>SUM(G52:H52)</f>
        <v>10285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552</v>
      </c>
      <c r="F53" s="43">
        <v>0</v>
      </c>
      <c r="G53" s="29" t="s">
        <v>172</v>
      </c>
      <c r="H53" s="42" t="s">
        <v>172</v>
      </c>
      <c r="I53" s="24">
        <v>552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172</v>
      </c>
      <c r="H54" s="49" t="s">
        <v>172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7月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180</v>
      </c>
    </row>
    <row r="60" spans="1:9" ht="23.15" customHeight="1" thickBot="1" x14ac:dyDescent="0.25">
      <c r="A60" s="148" t="s">
        <v>145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146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530</v>
      </c>
      <c r="F61" s="53">
        <v>0</v>
      </c>
      <c r="G61" s="29" t="s">
        <v>149</v>
      </c>
      <c r="H61" s="42" t="s">
        <v>149</v>
      </c>
      <c r="I61" s="24">
        <v>530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4531</v>
      </c>
      <c r="F62" s="53">
        <v>59</v>
      </c>
      <c r="G62" s="29" t="s">
        <v>149</v>
      </c>
      <c r="H62" s="42" t="s">
        <v>149</v>
      </c>
      <c r="I62" s="24">
        <v>4590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194</v>
      </c>
      <c r="F63" s="53">
        <v>6</v>
      </c>
      <c r="G63" s="29" t="s">
        <v>149</v>
      </c>
      <c r="H63" s="42" t="s">
        <v>149</v>
      </c>
      <c r="I63" s="24">
        <v>200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5255</v>
      </c>
      <c r="F64" s="23">
        <f>SUM(F61:F63)</f>
        <v>65</v>
      </c>
      <c r="G64" s="29" t="s">
        <v>179</v>
      </c>
      <c r="H64" s="29" t="s">
        <v>179</v>
      </c>
      <c r="I64" s="24">
        <f>SUM(I61:I63)</f>
        <v>5320</v>
      </c>
    </row>
    <row r="65" spans="1:9" ht="23.15" customHeight="1" x14ac:dyDescent="0.2">
      <c r="A65" s="191" t="s">
        <v>181</v>
      </c>
      <c r="B65" s="205"/>
      <c r="C65" s="209" t="s">
        <v>182</v>
      </c>
      <c r="D65" s="54" t="s">
        <v>183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147</v>
      </c>
      <c r="E66" s="26">
        <v>517</v>
      </c>
      <c r="F66" s="23">
        <v>0</v>
      </c>
      <c r="G66" s="23">
        <v>517</v>
      </c>
      <c r="H66" s="23">
        <v>0</v>
      </c>
      <c r="I66" s="24">
        <f t="shared" si="2"/>
        <v>517</v>
      </c>
    </row>
    <row r="67" spans="1:9" ht="23.15" customHeight="1" x14ac:dyDescent="0.2">
      <c r="A67" s="193"/>
      <c r="B67" s="206"/>
      <c r="C67" s="209" t="s">
        <v>184</v>
      </c>
      <c r="D67" s="54" t="s">
        <v>185</v>
      </c>
      <c r="E67" s="26">
        <v>2</v>
      </c>
      <c r="F67" s="23">
        <v>0</v>
      </c>
      <c r="G67" s="23">
        <v>2</v>
      </c>
      <c r="H67" s="23">
        <v>0</v>
      </c>
      <c r="I67" s="24">
        <f t="shared" si="2"/>
        <v>2</v>
      </c>
    </row>
    <row r="68" spans="1:9" ht="23.15" customHeight="1" x14ac:dyDescent="0.2">
      <c r="A68" s="193"/>
      <c r="B68" s="206"/>
      <c r="C68" s="212"/>
      <c r="D68" s="54" t="s">
        <v>170</v>
      </c>
      <c r="E68" s="26">
        <v>4470</v>
      </c>
      <c r="F68" s="23">
        <v>57</v>
      </c>
      <c r="G68" s="23">
        <v>4527</v>
      </c>
      <c r="H68" s="23">
        <v>0</v>
      </c>
      <c r="I68" s="24">
        <f t="shared" si="2"/>
        <v>4527</v>
      </c>
    </row>
    <row r="69" spans="1:9" ht="23.15" customHeight="1" x14ac:dyDescent="0.2">
      <c r="A69" s="193"/>
      <c r="B69" s="206"/>
      <c r="C69" s="209" t="s">
        <v>186</v>
      </c>
      <c r="D69" s="54" t="s">
        <v>185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170</v>
      </c>
      <c r="E70" s="26">
        <v>180</v>
      </c>
      <c r="F70" s="23">
        <v>5</v>
      </c>
      <c r="G70" s="23">
        <v>185</v>
      </c>
      <c r="H70" s="23">
        <v>0</v>
      </c>
      <c r="I70" s="24">
        <f t="shared" si="2"/>
        <v>185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5169</v>
      </c>
      <c r="F71" s="23">
        <f>SUM(F65:F70)</f>
        <v>62</v>
      </c>
      <c r="G71" s="23">
        <f>SUM(G65:G70)</f>
        <v>5231</v>
      </c>
      <c r="H71" s="23">
        <f>SUM(H65:H70)</f>
        <v>0</v>
      </c>
      <c r="I71" s="24">
        <f t="shared" si="2"/>
        <v>5231</v>
      </c>
    </row>
    <row r="72" spans="1:9" ht="23.15" customHeight="1" x14ac:dyDescent="0.2">
      <c r="A72" s="191" t="s">
        <v>187</v>
      </c>
      <c r="B72" s="205"/>
      <c r="C72" s="157" t="s">
        <v>188</v>
      </c>
      <c r="D72" s="158"/>
      <c r="E72" s="55">
        <v>571</v>
      </c>
      <c r="F72" s="56">
        <v>0</v>
      </c>
      <c r="G72" s="23">
        <v>571</v>
      </c>
      <c r="H72" s="23">
        <v>0</v>
      </c>
      <c r="I72" s="24">
        <f t="shared" si="2"/>
        <v>571</v>
      </c>
    </row>
    <row r="73" spans="1:9" ht="23.15" customHeight="1" x14ac:dyDescent="0.2">
      <c r="A73" s="193"/>
      <c r="B73" s="206"/>
      <c r="C73" s="157" t="s">
        <v>189</v>
      </c>
      <c r="D73" s="158"/>
      <c r="E73" s="55">
        <v>4584</v>
      </c>
      <c r="F73" s="56">
        <v>61</v>
      </c>
      <c r="G73" s="23">
        <v>4645</v>
      </c>
      <c r="H73" s="23">
        <v>0</v>
      </c>
      <c r="I73" s="24">
        <f t="shared" si="2"/>
        <v>4645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207</v>
      </c>
      <c r="F74" s="56">
        <v>6</v>
      </c>
      <c r="G74" s="23">
        <v>213</v>
      </c>
      <c r="H74" s="23">
        <v>0</v>
      </c>
      <c r="I74" s="24">
        <f t="shared" si="2"/>
        <v>213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22</v>
      </c>
      <c r="F75" s="56">
        <v>0</v>
      </c>
      <c r="G75" s="23">
        <v>22</v>
      </c>
      <c r="H75" s="23">
        <v>0</v>
      </c>
      <c r="I75" s="24">
        <f t="shared" si="2"/>
        <v>22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5384</v>
      </c>
      <c r="F76" s="56">
        <f>SUM(F72:F75)</f>
        <v>67</v>
      </c>
      <c r="G76" s="56">
        <f>SUM(G72:G75)</f>
        <v>5451</v>
      </c>
      <c r="H76" s="56">
        <f>SUM(H72:H75)</f>
        <v>0</v>
      </c>
      <c r="I76" s="24">
        <f t="shared" si="2"/>
        <v>5451</v>
      </c>
    </row>
    <row r="77" spans="1:9" ht="23.15" customHeight="1" x14ac:dyDescent="0.2">
      <c r="A77" s="191" t="s">
        <v>69</v>
      </c>
      <c r="B77" s="205"/>
      <c r="C77" s="157" t="s">
        <v>190</v>
      </c>
      <c r="D77" s="158"/>
      <c r="E77" s="26">
        <v>4555</v>
      </c>
      <c r="F77" s="23">
        <v>0</v>
      </c>
      <c r="G77" s="29" t="s">
        <v>149</v>
      </c>
      <c r="H77" s="29" t="s">
        <v>149</v>
      </c>
      <c r="I77" s="24">
        <v>4555</v>
      </c>
    </row>
    <row r="78" spans="1:9" ht="23.15" customHeight="1" x14ac:dyDescent="0.2">
      <c r="A78" s="193"/>
      <c r="B78" s="206"/>
      <c r="C78" s="157" t="s">
        <v>191</v>
      </c>
      <c r="D78" s="158"/>
      <c r="E78" s="26">
        <v>39461</v>
      </c>
      <c r="F78" s="23">
        <v>979</v>
      </c>
      <c r="G78" s="29" t="s">
        <v>172</v>
      </c>
      <c r="H78" s="29" t="s">
        <v>179</v>
      </c>
      <c r="I78" s="24">
        <v>40440</v>
      </c>
    </row>
    <row r="79" spans="1:9" ht="23.15" customHeight="1" x14ac:dyDescent="0.2">
      <c r="A79" s="193"/>
      <c r="B79" s="206"/>
      <c r="C79" s="157" t="s">
        <v>192</v>
      </c>
      <c r="D79" s="158"/>
      <c r="E79" s="26">
        <v>1531</v>
      </c>
      <c r="F79" s="23">
        <v>35</v>
      </c>
      <c r="G79" s="29" t="s">
        <v>179</v>
      </c>
      <c r="H79" s="29" t="s">
        <v>179</v>
      </c>
      <c r="I79" s="24">
        <v>1566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306</v>
      </c>
      <c r="F80" s="58">
        <v>0</v>
      </c>
      <c r="G80" s="29" t="s">
        <v>172</v>
      </c>
      <c r="H80" s="29" t="s">
        <v>179</v>
      </c>
      <c r="I80" s="59">
        <v>306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45853</v>
      </c>
      <c r="F81" s="23">
        <f>SUM(F77:F80)</f>
        <v>1014</v>
      </c>
      <c r="G81" s="29" t="s">
        <v>179</v>
      </c>
      <c r="H81" s="29" t="s">
        <v>149</v>
      </c>
      <c r="I81" s="24">
        <f>SUM(I77:I80)</f>
        <v>46867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32347</v>
      </c>
      <c r="F82" s="23">
        <v>0</v>
      </c>
      <c r="G82" s="29" t="s">
        <v>179</v>
      </c>
      <c r="H82" s="29" t="s">
        <v>179</v>
      </c>
      <c r="I82" s="24">
        <v>32347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32347</v>
      </c>
      <c r="F83" s="23">
        <v>0</v>
      </c>
      <c r="G83" s="29" t="s">
        <v>179</v>
      </c>
      <c r="H83" s="29" t="s">
        <v>179</v>
      </c>
      <c r="I83" s="24">
        <v>32347</v>
      </c>
    </row>
    <row r="84" spans="1:9" ht="23.15" customHeight="1" x14ac:dyDescent="0.2">
      <c r="A84" s="195"/>
      <c r="B84" s="194"/>
      <c r="C84" s="198" t="s">
        <v>193</v>
      </c>
      <c r="D84" s="197"/>
      <c r="E84" s="26">
        <v>9582</v>
      </c>
      <c r="F84" s="23">
        <v>0</v>
      </c>
      <c r="G84" s="29" t="s">
        <v>179</v>
      </c>
      <c r="H84" s="29" t="s">
        <v>172</v>
      </c>
      <c r="I84" s="24">
        <v>9582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664</v>
      </c>
      <c r="F85" s="23">
        <v>0</v>
      </c>
      <c r="G85" s="29" t="s">
        <v>172</v>
      </c>
      <c r="H85" s="29" t="s">
        <v>179</v>
      </c>
      <c r="I85" s="24">
        <v>664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42593</v>
      </c>
      <c r="F86" s="56">
        <f>SUM(F82,F84,F85)</f>
        <v>0</v>
      </c>
      <c r="G86" s="29" t="s">
        <v>179</v>
      </c>
      <c r="H86" s="62" t="s">
        <v>179</v>
      </c>
      <c r="I86" s="63">
        <f>SUM(I82,I84,I85)</f>
        <v>42593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332525</v>
      </c>
      <c r="F87" s="56">
        <v>0</v>
      </c>
      <c r="G87" s="29" t="s">
        <v>149</v>
      </c>
      <c r="H87" s="29" t="s">
        <v>172</v>
      </c>
      <c r="I87" s="24">
        <v>332525</v>
      </c>
    </row>
    <row r="88" spans="1:9" ht="23.15" customHeight="1" thickBot="1" x14ac:dyDescent="0.25">
      <c r="A88" s="172" t="s">
        <v>194</v>
      </c>
      <c r="B88" s="173"/>
      <c r="C88" s="173"/>
      <c r="D88" s="174"/>
      <c r="E88" s="65">
        <f>SUM(E14,E17,E18,E21,E22,E76)</f>
        <v>767109</v>
      </c>
      <c r="F88" s="65">
        <f>SUM(F14,F17,F18,F21,F22,F76)</f>
        <v>16837</v>
      </c>
      <c r="G88" s="65">
        <f>SUM(G14,G17,G21,G22,G76)</f>
        <v>783760</v>
      </c>
      <c r="H88" s="65">
        <f>SUM(H14,H17,H21,H22,H76)</f>
        <v>186</v>
      </c>
      <c r="I88" s="69">
        <f>SUM(I14,I17,I18,I21,I22,I76)</f>
        <v>783946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1503850</v>
      </c>
      <c r="F89" s="66">
        <f>SUM(F14,F17,F18,F21,F22,F28,F29,F37,F38,F39,F40,F41,F48,F50,F51,F52,F53,F54,F76)</f>
        <v>16884</v>
      </c>
      <c r="G89" s="67" t="s">
        <v>149</v>
      </c>
      <c r="H89" s="67" t="s">
        <v>172</v>
      </c>
      <c r="I89" s="69">
        <f>SUM(I14,I17,I18,I21,I22,I28,I29,I37,I38,I39,I40,I41,I48,I50,I51,I52,I53,I54,I76)</f>
        <v>1520734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179</v>
      </c>
      <c r="F90" s="67" t="s">
        <v>179</v>
      </c>
      <c r="G90" s="67" t="s">
        <v>172</v>
      </c>
      <c r="H90" s="67" t="s">
        <v>179</v>
      </c>
      <c r="I90" s="69">
        <f>SUM(I11,I13,I16,I18,I20,I22)</f>
        <v>371344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0.12620912146150201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195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196</v>
      </c>
    </row>
    <row r="95" spans="1:9" ht="23.15" customHeight="1" thickBot="1" x14ac:dyDescent="0.25">
      <c r="A95" s="189" t="s">
        <v>188</v>
      </c>
      <c r="B95" s="190"/>
      <c r="C95" s="75" t="s">
        <v>197</v>
      </c>
      <c r="D95" s="76" t="s">
        <v>15</v>
      </c>
      <c r="E95" s="77">
        <v>32211</v>
      </c>
      <c r="F95" s="65">
        <v>0</v>
      </c>
      <c r="G95" s="65">
        <v>32211</v>
      </c>
      <c r="H95" s="67" t="s">
        <v>24</v>
      </c>
      <c r="I95" s="69">
        <f>SUM(G95:H95)</f>
        <v>32211</v>
      </c>
    </row>
    <row r="96" spans="1:9" ht="23.15" customHeight="1" x14ac:dyDescent="0.2">
      <c r="A96" s="179" t="s">
        <v>189</v>
      </c>
      <c r="B96" s="180"/>
      <c r="C96" s="183" t="s">
        <v>18</v>
      </c>
      <c r="D96" s="184"/>
      <c r="E96" s="78">
        <v>470970</v>
      </c>
      <c r="F96" s="79">
        <v>3582</v>
      </c>
      <c r="G96" s="79">
        <v>474552</v>
      </c>
      <c r="H96" s="80" t="s">
        <v>172</v>
      </c>
      <c r="I96" s="81">
        <f t="shared" ref="I96" si="3">SUM(G96:H96)</f>
        <v>474552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1662</v>
      </c>
      <c r="F97" s="85">
        <v>16</v>
      </c>
      <c r="G97" s="85">
        <v>1678</v>
      </c>
      <c r="H97" s="86" t="s">
        <v>172</v>
      </c>
      <c r="I97" s="87">
        <f>SUM(G97:H97)</f>
        <v>1678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195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196</v>
      </c>
    </row>
    <row r="101" spans="1:9" ht="23.15" customHeight="1" x14ac:dyDescent="0.2">
      <c r="A101" s="179" t="s">
        <v>13</v>
      </c>
      <c r="B101" s="180"/>
      <c r="C101" s="187" t="s">
        <v>198</v>
      </c>
      <c r="D101" s="89" t="s">
        <v>15</v>
      </c>
      <c r="E101" s="90">
        <f>E10+E95</f>
        <v>139258</v>
      </c>
      <c r="F101" s="79">
        <f>F10+F95</f>
        <v>0</v>
      </c>
      <c r="G101" s="79">
        <f>G10+G95</f>
        <v>139179</v>
      </c>
      <c r="H101" s="79">
        <f>H10</f>
        <v>79</v>
      </c>
      <c r="I101" s="81">
        <f>I10+I95</f>
        <v>139258</v>
      </c>
    </row>
    <row r="102" spans="1:9" ht="23.15" customHeight="1" x14ac:dyDescent="0.2">
      <c r="A102" s="185"/>
      <c r="B102" s="186"/>
      <c r="C102" s="188"/>
      <c r="D102" s="21" t="s">
        <v>170</v>
      </c>
      <c r="E102" s="22">
        <f>E11</f>
        <v>831</v>
      </c>
      <c r="F102" s="22">
        <f>F11</f>
        <v>0</v>
      </c>
      <c r="G102" s="22">
        <f>G11</f>
        <v>831</v>
      </c>
      <c r="H102" s="22">
        <f>H11</f>
        <v>0</v>
      </c>
      <c r="I102" s="24">
        <f>I11</f>
        <v>831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140089</v>
      </c>
      <c r="F103" s="91">
        <f>F101+F102</f>
        <v>0</v>
      </c>
      <c r="G103" s="91">
        <f>G101+G102</f>
        <v>140010</v>
      </c>
      <c r="H103" s="91">
        <f t="shared" ref="H103:I103" si="4">H101+H102</f>
        <v>79</v>
      </c>
      <c r="I103" s="50">
        <f t="shared" si="4"/>
        <v>140089</v>
      </c>
    </row>
    <row r="104" spans="1:9" ht="23.15" customHeight="1" x14ac:dyDescent="0.2">
      <c r="A104" s="163" t="s">
        <v>191</v>
      </c>
      <c r="B104" s="164"/>
      <c r="C104" s="165"/>
      <c r="D104" s="89" t="s">
        <v>18</v>
      </c>
      <c r="E104" s="90">
        <f>E15+E96</f>
        <v>740146</v>
      </c>
      <c r="F104" s="79">
        <f>F15+F96</f>
        <v>8337</v>
      </c>
      <c r="G104" s="79">
        <f>G15+G96</f>
        <v>748402</v>
      </c>
      <c r="H104" s="79">
        <f>H15</f>
        <v>81</v>
      </c>
      <c r="I104" s="81">
        <f>I15+I96</f>
        <v>748483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319874</v>
      </c>
      <c r="F105" s="93">
        <f>F16</f>
        <v>11879</v>
      </c>
      <c r="G105" s="93">
        <f>G16</f>
        <v>331727</v>
      </c>
      <c r="H105" s="94">
        <f>H16</f>
        <v>26</v>
      </c>
      <c r="I105" s="95">
        <f>I16</f>
        <v>331753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1060020</v>
      </c>
      <c r="F106" s="91">
        <f t="shared" ref="F106:I106" si="5">F104+F105</f>
        <v>20216</v>
      </c>
      <c r="G106" s="91">
        <f t="shared" si="5"/>
        <v>1080129</v>
      </c>
      <c r="H106" s="97">
        <f t="shared" si="5"/>
        <v>107</v>
      </c>
      <c r="I106" s="50">
        <f t="shared" si="5"/>
        <v>1080236</v>
      </c>
    </row>
    <row r="107" spans="1:9" ht="23.15" customHeight="1" thickBot="1" x14ac:dyDescent="0.25">
      <c r="A107" s="172" t="s">
        <v>194</v>
      </c>
      <c r="B107" s="173"/>
      <c r="C107" s="173"/>
      <c r="D107" s="174"/>
      <c r="E107" s="65">
        <f>E88+E95+E96</f>
        <v>1270290</v>
      </c>
      <c r="F107" s="65">
        <f>F88+F95+F96</f>
        <v>20419</v>
      </c>
      <c r="G107" s="65">
        <f>G88+G95+G96</f>
        <v>1290523</v>
      </c>
      <c r="H107" s="65">
        <f>H88</f>
        <v>186</v>
      </c>
      <c r="I107" s="69">
        <f>I88+I95+I96</f>
        <v>1290709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2007031</v>
      </c>
      <c r="F108" s="66">
        <f>F89+F95+F96</f>
        <v>20466</v>
      </c>
      <c r="G108" s="67" t="s">
        <v>172</v>
      </c>
      <c r="H108" s="67" t="s">
        <v>172</v>
      </c>
      <c r="I108" s="69">
        <f>I89+I95+I96</f>
        <v>2027497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0.69288840586686617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7月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199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200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201</v>
      </c>
    </row>
    <row r="124" spans="1:9" ht="19" customHeight="1" x14ac:dyDescent="0.2">
      <c r="A124" s="151" t="s">
        <v>202</v>
      </c>
      <c r="B124" s="152"/>
      <c r="C124" s="153"/>
      <c r="D124" s="154"/>
      <c r="E124" s="90">
        <f>E29</f>
        <v>445222</v>
      </c>
      <c r="F124" s="90">
        <f>F29</f>
        <v>1</v>
      </c>
      <c r="G124" s="80" t="s">
        <v>172</v>
      </c>
      <c r="H124" s="80" t="s">
        <v>172</v>
      </c>
      <c r="I124" s="81">
        <f>I29</f>
        <v>445223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564</v>
      </c>
      <c r="F125" s="23">
        <v>0</v>
      </c>
      <c r="G125" s="29" t="s">
        <v>172</v>
      </c>
      <c r="H125" s="29" t="s">
        <v>172</v>
      </c>
      <c r="I125" s="24">
        <v>564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444658</v>
      </c>
      <c r="F126" s="97">
        <f>F124-F125</f>
        <v>1</v>
      </c>
      <c r="G126" s="48" t="s">
        <v>172</v>
      </c>
      <c r="H126" s="48" t="s">
        <v>172</v>
      </c>
      <c r="I126" s="50">
        <f>I124-I125</f>
        <v>444659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203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1169912</v>
      </c>
      <c r="D131" s="112">
        <v>105462</v>
      </c>
      <c r="E131" s="113">
        <v>12209</v>
      </c>
      <c r="F131" s="111">
        <v>406</v>
      </c>
      <c r="G131" s="112">
        <v>4</v>
      </c>
      <c r="H131" s="146">
        <f>SUM(C131:G131)</f>
        <v>1287993</v>
      </c>
      <c r="I131" s="147"/>
    </row>
    <row r="132" spans="1:9" ht="22" customHeight="1" thickBot="1" x14ac:dyDescent="0.25">
      <c r="A132" s="128" t="s">
        <v>96</v>
      </c>
      <c r="B132" s="129"/>
      <c r="C132" s="114">
        <v>187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187</v>
      </c>
      <c r="I132" s="131"/>
    </row>
    <row r="133" spans="1:9" ht="22" customHeight="1" thickBot="1" x14ac:dyDescent="0.25">
      <c r="A133" s="132" t="s">
        <v>97</v>
      </c>
      <c r="B133" s="133"/>
      <c r="C133" s="116">
        <v>7366760200</v>
      </c>
      <c r="D133" s="87">
        <v>593784000</v>
      </c>
      <c r="E133" s="116">
        <v>60216700</v>
      </c>
      <c r="F133" s="117">
        <v>1177400</v>
      </c>
      <c r="G133" s="69">
        <v>17600</v>
      </c>
      <c r="H133" s="134">
        <v>8021955900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204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205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206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207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208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209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88588</v>
      </c>
      <c r="F10" s="19">
        <v>0</v>
      </c>
      <c r="G10" s="19">
        <v>88586</v>
      </c>
      <c r="H10" s="19">
        <v>2</v>
      </c>
      <c r="I10" s="20">
        <f t="shared" ref="I10:I17" si="0">SUM(G10:H10)</f>
        <v>88588</v>
      </c>
    </row>
    <row r="11" spans="1:9" ht="23.15" customHeight="1" x14ac:dyDescent="0.2">
      <c r="A11" s="185"/>
      <c r="B11" s="186"/>
      <c r="C11" s="188"/>
      <c r="D11" s="21" t="s">
        <v>210</v>
      </c>
      <c r="E11" s="22">
        <v>747</v>
      </c>
      <c r="F11" s="23">
        <v>0</v>
      </c>
      <c r="G11" s="23">
        <v>747</v>
      </c>
      <c r="H11" s="23">
        <v>0</v>
      </c>
      <c r="I11" s="24">
        <f t="shared" si="0"/>
        <v>747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19904</v>
      </c>
      <c r="F12" s="23">
        <v>0</v>
      </c>
      <c r="G12" s="23">
        <v>19904</v>
      </c>
      <c r="H12" s="23">
        <v>0</v>
      </c>
      <c r="I12" s="24">
        <f t="shared" si="0"/>
        <v>19904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20308</v>
      </c>
      <c r="F13" s="23">
        <v>0</v>
      </c>
      <c r="G13" s="23">
        <v>20308</v>
      </c>
      <c r="H13" s="23">
        <v>0</v>
      </c>
      <c r="I13" s="24">
        <f t="shared" si="0"/>
        <v>20308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129547</v>
      </c>
      <c r="F14" s="23">
        <f>SUM(F10:F13)</f>
        <v>0</v>
      </c>
      <c r="G14" s="23">
        <f>SUM(G10:G13)</f>
        <v>129545</v>
      </c>
      <c r="H14" s="23">
        <f>SUM(H10:H13)</f>
        <v>2</v>
      </c>
      <c r="I14" s="24">
        <f t="shared" si="0"/>
        <v>129547</v>
      </c>
    </row>
    <row r="15" spans="1:9" ht="23.15" customHeight="1" x14ac:dyDescent="0.2">
      <c r="A15" s="244" t="s">
        <v>211</v>
      </c>
      <c r="B15" s="238"/>
      <c r="C15" s="239"/>
      <c r="D15" s="21" t="s">
        <v>18</v>
      </c>
      <c r="E15" s="26">
        <v>224350</v>
      </c>
      <c r="F15" s="23">
        <v>3590</v>
      </c>
      <c r="G15" s="23">
        <v>227844</v>
      </c>
      <c r="H15" s="24">
        <v>96</v>
      </c>
      <c r="I15" s="119">
        <f t="shared" si="0"/>
        <v>227940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258085</v>
      </c>
      <c r="F16" s="23">
        <v>9532</v>
      </c>
      <c r="G16" s="23">
        <v>267596</v>
      </c>
      <c r="H16" s="23">
        <v>21</v>
      </c>
      <c r="I16" s="24">
        <f t="shared" si="0"/>
        <v>267617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482435</v>
      </c>
      <c r="F17" s="23">
        <f>SUM(F15:F16)</f>
        <v>13122</v>
      </c>
      <c r="G17" s="23">
        <f>SUM(G15:G16)</f>
        <v>495440</v>
      </c>
      <c r="H17" s="22">
        <f>SUM(H15:H16)</f>
        <v>117</v>
      </c>
      <c r="I17" s="24">
        <f t="shared" si="0"/>
        <v>495557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607</v>
      </c>
      <c r="F19" s="23">
        <v>9</v>
      </c>
      <c r="G19" s="23">
        <v>616</v>
      </c>
      <c r="H19" s="23">
        <v>0</v>
      </c>
      <c r="I19" s="24">
        <f t="shared" ref="I19:I25" si="1">SUM(G19:H19)</f>
        <v>616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8969</v>
      </c>
      <c r="F20" s="23">
        <v>104</v>
      </c>
      <c r="G20" s="23">
        <v>9073</v>
      </c>
      <c r="H20" s="23">
        <v>0</v>
      </c>
      <c r="I20" s="24">
        <f t="shared" si="1"/>
        <v>9073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9576</v>
      </c>
      <c r="F21" s="23">
        <f>SUM(F19:F20)</f>
        <v>113</v>
      </c>
      <c r="G21" s="23">
        <f>SUM(G19:G20)</f>
        <v>9689</v>
      </c>
      <c r="H21" s="22">
        <f>SUM(H19:H20)</f>
        <v>0</v>
      </c>
      <c r="I21" s="24">
        <f t="shared" si="1"/>
        <v>9689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875</v>
      </c>
      <c r="F22" s="23">
        <v>0</v>
      </c>
      <c r="G22" s="23">
        <v>875</v>
      </c>
      <c r="H22" s="23">
        <v>0</v>
      </c>
      <c r="I22" s="24">
        <f t="shared" si="1"/>
        <v>875</v>
      </c>
    </row>
    <row r="23" spans="1:9" ht="23.15" customHeight="1" x14ac:dyDescent="0.2">
      <c r="A23" s="31"/>
      <c r="B23" s="32"/>
      <c r="C23" s="209" t="s">
        <v>27</v>
      </c>
      <c r="D23" s="158"/>
      <c r="E23" s="22">
        <v>30</v>
      </c>
      <c r="F23" s="23">
        <v>0</v>
      </c>
      <c r="G23" s="23">
        <v>30</v>
      </c>
      <c r="H23" s="23">
        <v>0</v>
      </c>
      <c r="I23" s="24">
        <f t="shared" si="1"/>
        <v>30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5</v>
      </c>
      <c r="F24" s="23">
        <v>0</v>
      </c>
      <c r="G24" s="23">
        <v>5</v>
      </c>
      <c r="H24" s="23">
        <v>0</v>
      </c>
      <c r="I24" s="24">
        <f t="shared" si="1"/>
        <v>5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227</v>
      </c>
      <c r="F25" s="23">
        <v>0</v>
      </c>
      <c r="G25" s="23">
        <v>227</v>
      </c>
      <c r="H25" s="23">
        <v>0</v>
      </c>
      <c r="I25" s="24">
        <f t="shared" si="1"/>
        <v>227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1720</v>
      </c>
      <c r="F26" s="23">
        <v>0</v>
      </c>
      <c r="G26" s="29" t="s">
        <v>24</v>
      </c>
      <c r="H26" s="29" t="s">
        <v>24</v>
      </c>
      <c r="I26" s="24">
        <v>1720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7859</v>
      </c>
      <c r="F27" s="23">
        <v>0</v>
      </c>
      <c r="G27" s="29" t="s">
        <v>24</v>
      </c>
      <c r="H27" s="29" t="s">
        <v>24</v>
      </c>
      <c r="I27" s="24">
        <v>7859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9579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9579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378320</v>
      </c>
      <c r="F29" s="23">
        <v>0</v>
      </c>
      <c r="G29" s="29" t="s">
        <v>212</v>
      </c>
      <c r="H29" s="29" t="s">
        <v>213</v>
      </c>
      <c r="I29" s="24">
        <v>378320</v>
      </c>
    </row>
    <row r="30" spans="1:9" ht="23.15" customHeight="1" x14ac:dyDescent="0.2">
      <c r="A30" s="155"/>
      <c r="B30" s="156"/>
      <c r="C30" s="209" t="s">
        <v>214</v>
      </c>
      <c r="D30" s="158"/>
      <c r="E30" s="26">
        <v>138722</v>
      </c>
      <c r="F30" s="23">
        <v>0</v>
      </c>
      <c r="G30" s="29" t="s">
        <v>213</v>
      </c>
      <c r="H30" s="29" t="s">
        <v>212</v>
      </c>
      <c r="I30" s="24">
        <v>138722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16072</v>
      </c>
      <c r="F31" s="23">
        <v>0</v>
      </c>
      <c r="G31" s="29" t="s">
        <v>105</v>
      </c>
      <c r="H31" s="29" t="s">
        <v>105</v>
      </c>
      <c r="I31" s="24">
        <v>16072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47468</v>
      </c>
      <c r="F32" s="23">
        <v>0</v>
      </c>
      <c r="G32" s="29" t="s">
        <v>105</v>
      </c>
      <c r="H32" s="29" t="s">
        <v>213</v>
      </c>
      <c r="I32" s="24">
        <v>47468</v>
      </c>
    </row>
    <row r="33" spans="1:9" ht="23.15" customHeight="1" x14ac:dyDescent="0.2">
      <c r="A33" s="234" t="s">
        <v>35</v>
      </c>
      <c r="B33" s="235"/>
      <c r="C33" s="157" t="s">
        <v>215</v>
      </c>
      <c r="D33" s="158"/>
      <c r="E33" s="26">
        <v>10613</v>
      </c>
      <c r="F33" s="23">
        <v>41</v>
      </c>
      <c r="G33" s="23">
        <v>10654</v>
      </c>
      <c r="H33" s="23">
        <v>0</v>
      </c>
      <c r="I33" s="24">
        <f>SUM(G33:H33)</f>
        <v>10654</v>
      </c>
    </row>
    <row r="34" spans="1:9" ht="23.15" customHeight="1" x14ac:dyDescent="0.2">
      <c r="A34" s="185"/>
      <c r="B34" s="236"/>
      <c r="C34" s="157" t="s">
        <v>37</v>
      </c>
      <c r="D34" s="158"/>
      <c r="E34" s="26">
        <v>1857</v>
      </c>
      <c r="F34" s="23">
        <v>4</v>
      </c>
      <c r="G34" s="23">
        <v>1861</v>
      </c>
      <c r="H34" s="23">
        <v>0</v>
      </c>
      <c r="I34" s="24">
        <f>SUM(G34:H34)</f>
        <v>1861</v>
      </c>
    </row>
    <row r="35" spans="1:9" ht="23.15" customHeight="1" x14ac:dyDescent="0.2">
      <c r="A35" s="185"/>
      <c r="B35" s="236"/>
      <c r="C35" s="157" t="s">
        <v>216</v>
      </c>
      <c r="D35" s="158"/>
      <c r="E35" s="26">
        <v>2</v>
      </c>
      <c r="F35" s="23">
        <v>0</v>
      </c>
      <c r="G35" s="23">
        <v>2</v>
      </c>
      <c r="H35" s="23">
        <v>0</v>
      </c>
      <c r="I35" s="24">
        <f>SUM(G35:H35)</f>
        <v>2</v>
      </c>
    </row>
    <row r="36" spans="1:9" ht="23.15" customHeight="1" x14ac:dyDescent="0.2">
      <c r="A36" s="185"/>
      <c r="B36" s="236"/>
      <c r="C36" s="157" t="s">
        <v>217</v>
      </c>
      <c r="D36" s="158"/>
      <c r="E36" s="26">
        <v>0</v>
      </c>
      <c r="F36" s="23">
        <v>0</v>
      </c>
      <c r="G36" s="23">
        <v>0</v>
      </c>
      <c r="H36" s="23">
        <v>0</v>
      </c>
      <c r="I36" s="24">
        <f>SUM(G36:H36)</f>
        <v>0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12472</v>
      </c>
      <c r="F37" s="23">
        <f>SUM(F33:F36)</f>
        <v>45</v>
      </c>
      <c r="G37" s="23">
        <f>SUM(G33:G36)</f>
        <v>12517</v>
      </c>
      <c r="H37" s="23">
        <f>SUM(H33:H36)</f>
        <v>0</v>
      </c>
      <c r="I37" s="24">
        <f>SUM(G37:H37)</f>
        <v>12517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17588</v>
      </c>
      <c r="F38" s="23">
        <v>0</v>
      </c>
      <c r="G38" s="29" t="s">
        <v>212</v>
      </c>
      <c r="H38" s="29" t="s">
        <v>212</v>
      </c>
      <c r="I38" s="24">
        <v>17588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5616</v>
      </c>
      <c r="F39" s="23">
        <v>0</v>
      </c>
      <c r="G39" s="23">
        <v>5615</v>
      </c>
      <c r="H39" s="23">
        <v>1</v>
      </c>
      <c r="I39" s="24">
        <f>SUM(G39:H39)</f>
        <v>5616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475</v>
      </c>
      <c r="F40" s="23">
        <v>0</v>
      </c>
      <c r="G40" s="23">
        <v>475</v>
      </c>
      <c r="H40" s="23">
        <v>0</v>
      </c>
      <c r="I40" s="24">
        <f>SUM(G40:H40)</f>
        <v>475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138611</v>
      </c>
      <c r="F41" s="23">
        <v>3</v>
      </c>
      <c r="G41" s="29" t="s">
        <v>218</v>
      </c>
      <c r="H41" s="29" t="s">
        <v>213</v>
      </c>
      <c r="I41" s="24">
        <v>138614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128645</v>
      </c>
      <c r="F42" s="23">
        <v>3</v>
      </c>
      <c r="G42" s="23">
        <v>128635</v>
      </c>
      <c r="H42" s="23">
        <v>13</v>
      </c>
      <c r="I42" s="24">
        <f>SUM(G42:H42)</f>
        <v>128648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9115</v>
      </c>
      <c r="F43" s="23">
        <v>0</v>
      </c>
      <c r="G43" s="29" t="s">
        <v>212</v>
      </c>
      <c r="H43" s="29" t="s">
        <v>218</v>
      </c>
      <c r="I43" s="24">
        <v>9115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5151</v>
      </c>
      <c r="F44" s="23">
        <v>0</v>
      </c>
      <c r="G44" s="29" t="s">
        <v>212</v>
      </c>
      <c r="H44" s="42" t="s">
        <v>219</v>
      </c>
      <c r="I44" s="24">
        <v>5151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155</v>
      </c>
      <c r="F45" s="43">
        <v>0</v>
      </c>
      <c r="G45" s="29" t="s">
        <v>212</v>
      </c>
      <c r="H45" s="42" t="s">
        <v>213</v>
      </c>
      <c r="I45" s="24">
        <v>155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218</v>
      </c>
      <c r="H46" s="42" t="s">
        <v>212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423</v>
      </c>
      <c r="F47" s="43">
        <v>0</v>
      </c>
      <c r="G47" s="23">
        <v>423</v>
      </c>
      <c r="H47" s="25">
        <v>0</v>
      </c>
      <c r="I47" s="24">
        <f>SUM(G47:H47)</f>
        <v>423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48363</v>
      </c>
      <c r="F48" s="43">
        <v>0</v>
      </c>
      <c r="G48" s="29" t="s">
        <v>212</v>
      </c>
      <c r="H48" s="42" t="s">
        <v>212</v>
      </c>
      <c r="I48" s="24">
        <v>48363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27198</v>
      </c>
      <c r="F49" s="43">
        <v>0</v>
      </c>
      <c r="G49" s="29" t="s">
        <v>212</v>
      </c>
      <c r="H49" s="42" t="s">
        <v>212</v>
      </c>
      <c r="I49" s="24">
        <v>27198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46</v>
      </c>
      <c r="F50" s="43">
        <v>0</v>
      </c>
      <c r="G50" s="29" t="s">
        <v>105</v>
      </c>
      <c r="H50" s="42" t="s">
        <v>105</v>
      </c>
      <c r="I50" s="24">
        <v>46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212</v>
      </c>
      <c r="H51" s="42" t="s">
        <v>219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7978</v>
      </c>
      <c r="F52" s="43">
        <v>0</v>
      </c>
      <c r="G52" s="23">
        <v>7978</v>
      </c>
      <c r="H52" s="25">
        <v>0</v>
      </c>
      <c r="I52" s="24">
        <f>SUM(G52:H52)</f>
        <v>7978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610</v>
      </c>
      <c r="F53" s="43">
        <v>0</v>
      </c>
      <c r="G53" s="29" t="s">
        <v>212</v>
      </c>
      <c r="H53" s="42" t="s">
        <v>213</v>
      </c>
      <c r="I53" s="24">
        <v>610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212</v>
      </c>
      <c r="H54" s="49" t="s">
        <v>212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8月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220</v>
      </c>
    </row>
    <row r="60" spans="1:9" ht="23.15" customHeight="1" thickBot="1" x14ac:dyDescent="0.25">
      <c r="A60" s="148" t="s">
        <v>221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222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436</v>
      </c>
      <c r="F61" s="53">
        <v>0</v>
      </c>
      <c r="G61" s="29" t="s">
        <v>223</v>
      </c>
      <c r="H61" s="42" t="s">
        <v>105</v>
      </c>
      <c r="I61" s="24">
        <v>436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4051</v>
      </c>
      <c r="F62" s="53">
        <v>32</v>
      </c>
      <c r="G62" s="29" t="s">
        <v>212</v>
      </c>
      <c r="H62" s="42" t="s">
        <v>213</v>
      </c>
      <c r="I62" s="24">
        <v>4083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175</v>
      </c>
      <c r="F63" s="53">
        <v>4</v>
      </c>
      <c r="G63" s="29" t="s">
        <v>212</v>
      </c>
      <c r="H63" s="42" t="s">
        <v>212</v>
      </c>
      <c r="I63" s="24">
        <v>179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4662</v>
      </c>
      <c r="F64" s="23">
        <f>SUM(F61:F63)</f>
        <v>36</v>
      </c>
      <c r="G64" s="29" t="s">
        <v>212</v>
      </c>
      <c r="H64" s="29" t="s">
        <v>212</v>
      </c>
      <c r="I64" s="24">
        <f>SUM(I61:I63)</f>
        <v>4698</v>
      </c>
    </row>
    <row r="65" spans="1:9" ht="23.15" customHeight="1" x14ac:dyDescent="0.2">
      <c r="A65" s="191" t="s">
        <v>224</v>
      </c>
      <c r="B65" s="205"/>
      <c r="C65" s="209" t="s">
        <v>225</v>
      </c>
      <c r="D65" s="54" t="s">
        <v>62</v>
      </c>
      <c r="E65" s="26">
        <v>1</v>
      </c>
      <c r="F65" s="23">
        <v>0</v>
      </c>
      <c r="G65" s="23">
        <v>1</v>
      </c>
      <c r="H65" s="23">
        <v>0</v>
      </c>
      <c r="I65" s="24">
        <f t="shared" ref="I65:I76" si="2">SUM(G65:H65)</f>
        <v>1</v>
      </c>
    </row>
    <row r="66" spans="1:9" ht="23.15" customHeight="1" x14ac:dyDescent="0.2">
      <c r="A66" s="193"/>
      <c r="B66" s="206"/>
      <c r="C66" s="212"/>
      <c r="D66" s="54" t="s">
        <v>226</v>
      </c>
      <c r="E66" s="26">
        <v>424</v>
      </c>
      <c r="F66" s="23">
        <v>0</v>
      </c>
      <c r="G66" s="23">
        <v>424</v>
      </c>
      <c r="H66" s="23">
        <v>0</v>
      </c>
      <c r="I66" s="24">
        <f t="shared" si="2"/>
        <v>424</v>
      </c>
    </row>
    <row r="67" spans="1:9" ht="23.15" customHeight="1" x14ac:dyDescent="0.2">
      <c r="A67" s="193"/>
      <c r="B67" s="206"/>
      <c r="C67" s="209" t="s">
        <v>227</v>
      </c>
      <c r="D67" s="54" t="s">
        <v>228</v>
      </c>
      <c r="E67" s="26">
        <v>0</v>
      </c>
      <c r="F67" s="23">
        <v>0</v>
      </c>
      <c r="G67" s="23">
        <v>0</v>
      </c>
      <c r="H67" s="23">
        <v>0</v>
      </c>
      <c r="I67" s="24">
        <f t="shared" si="2"/>
        <v>0</v>
      </c>
    </row>
    <row r="68" spans="1:9" ht="23.15" customHeight="1" x14ac:dyDescent="0.2">
      <c r="A68" s="193"/>
      <c r="B68" s="206"/>
      <c r="C68" s="212"/>
      <c r="D68" s="54" t="s">
        <v>226</v>
      </c>
      <c r="E68" s="26">
        <v>3972</v>
      </c>
      <c r="F68" s="23">
        <v>32</v>
      </c>
      <c r="G68" s="23">
        <v>4004</v>
      </c>
      <c r="H68" s="23">
        <v>0</v>
      </c>
      <c r="I68" s="24">
        <f t="shared" si="2"/>
        <v>4004</v>
      </c>
    </row>
    <row r="69" spans="1:9" ht="23.15" customHeight="1" x14ac:dyDescent="0.2">
      <c r="A69" s="193"/>
      <c r="B69" s="206"/>
      <c r="C69" s="209" t="s">
        <v>229</v>
      </c>
      <c r="D69" s="54" t="s">
        <v>230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226</v>
      </c>
      <c r="E70" s="26">
        <v>166</v>
      </c>
      <c r="F70" s="23">
        <v>5</v>
      </c>
      <c r="G70" s="23">
        <v>171</v>
      </c>
      <c r="H70" s="23">
        <v>0</v>
      </c>
      <c r="I70" s="24">
        <f t="shared" si="2"/>
        <v>171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4563</v>
      </c>
      <c r="F71" s="23">
        <f>SUM(F65:F70)</f>
        <v>37</v>
      </c>
      <c r="G71" s="23">
        <f>SUM(G65:G70)</f>
        <v>4600</v>
      </c>
      <c r="H71" s="23">
        <f>SUM(H65:H70)</f>
        <v>0</v>
      </c>
      <c r="I71" s="24">
        <f t="shared" si="2"/>
        <v>4600</v>
      </c>
    </row>
    <row r="72" spans="1:9" ht="23.15" customHeight="1" x14ac:dyDescent="0.2">
      <c r="A72" s="191" t="s">
        <v>231</v>
      </c>
      <c r="B72" s="205"/>
      <c r="C72" s="157" t="s">
        <v>232</v>
      </c>
      <c r="D72" s="158"/>
      <c r="E72" s="55">
        <v>467</v>
      </c>
      <c r="F72" s="56">
        <v>0</v>
      </c>
      <c r="G72" s="23">
        <v>467</v>
      </c>
      <c r="H72" s="23">
        <v>0</v>
      </c>
      <c r="I72" s="24">
        <f t="shared" si="2"/>
        <v>467</v>
      </c>
    </row>
    <row r="73" spans="1:9" ht="23.15" customHeight="1" x14ac:dyDescent="0.2">
      <c r="A73" s="193"/>
      <c r="B73" s="206"/>
      <c r="C73" s="157" t="s">
        <v>211</v>
      </c>
      <c r="D73" s="158"/>
      <c r="E73" s="55">
        <v>4118</v>
      </c>
      <c r="F73" s="56">
        <v>32</v>
      </c>
      <c r="G73" s="23">
        <v>4147</v>
      </c>
      <c r="H73" s="23">
        <v>3</v>
      </c>
      <c r="I73" s="24">
        <f t="shared" si="2"/>
        <v>4150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186</v>
      </c>
      <c r="F74" s="56">
        <v>4</v>
      </c>
      <c r="G74" s="23">
        <v>190</v>
      </c>
      <c r="H74" s="23">
        <v>0</v>
      </c>
      <c r="I74" s="24">
        <f t="shared" si="2"/>
        <v>190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21</v>
      </c>
      <c r="F75" s="56">
        <v>0</v>
      </c>
      <c r="G75" s="23">
        <v>20</v>
      </c>
      <c r="H75" s="23">
        <v>1</v>
      </c>
      <c r="I75" s="24">
        <f t="shared" si="2"/>
        <v>21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4792</v>
      </c>
      <c r="F76" s="56">
        <f>SUM(F72:F75)</f>
        <v>36</v>
      </c>
      <c r="G76" s="56">
        <f>SUM(G72:G75)</f>
        <v>4824</v>
      </c>
      <c r="H76" s="56">
        <f>SUM(H72:H75)</f>
        <v>4</v>
      </c>
      <c r="I76" s="24">
        <f t="shared" si="2"/>
        <v>4828</v>
      </c>
    </row>
    <row r="77" spans="1:9" ht="23.15" customHeight="1" x14ac:dyDescent="0.2">
      <c r="A77" s="191" t="s">
        <v>69</v>
      </c>
      <c r="B77" s="205"/>
      <c r="C77" s="157" t="s">
        <v>232</v>
      </c>
      <c r="D77" s="158"/>
      <c r="E77" s="26">
        <v>3630</v>
      </c>
      <c r="F77" s="23">
        <v>0</v>
      </c>
      <c r="G77" s="29" t="s">
        <v>218</v>
      </c>
      <c r="H77" s="29" t="s">
        <v>212</v>
      </c>
      <c r="I77" s="24">
        <v>3630</v>
      </c>
    </row>
    <row r="78" spans="1:9" ht="23.15" customHeight="1" x14ac:dyDescent="0.2">
      <c r="A78" s="193"/>
      <c r="B78" s="206"/>
      <c r="C78" s="157" t="s">
        <v>211</v>
      </c>
      <c r="D78" s="158"/>
      <c r="E78" s="26">
        <v>33882</v>
      </c>
      <c r="F78" s="23">
        <v>730</v>
      </c>
      <c r="G78" s="29" t="s">
        <v>213</v>
      </c>
      <c r="H78" s="29" t="s">
        <v>212</v>
      </c>
      <c r="I78" s="24">
        <v>34612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1331</v>
      </c>
      <c r="F79" s="23">
        <v>34</v>
      </c>
      <c r="G79" s="29" t="s">
        <v>212</v>
      </c>
      <c r="H79" s="29" t="s">
        <v>213</v>
      </c>
      <c r="I79" s="24">
        <v>1365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248</v>
      </c>
      <c r="F80" s="58">
        <v>0</v>
      </c>
      <c r="G80" s="29" t="s">
        <v>212</v>
      </c>
      <c r="H80" s="29" t="s">
        <v>212</v>
      </c>
      <c r="I80" s="59">
        <v>248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39091</v>
      </c>
      <c r="F81" s="23">
        <f>SUM(F77:F80)</f>
        <v>764</v>
      </c>
      <c r="G81" s="29" t="s">
        <v>212</v>
      </c>
      <c r="H81" s="29" t="s">
        <v>223</v>
      </c>
      <c r="I81" s="24">
        <f>SUM(I77:I80)</f>
        <v>39855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26054</v>
      </c>
      <c r="F82" s="23">
        <v>0</v>
      </c>
      <c r="G82" s="29" t="s">
        <v>105</v>
      </c>
      <c r="H82" s="29" t="s">
        <v>212</v>
      </c>
      <c r="I82" s="24">
        <v>26054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26054</v>
      </c>
      <c r="F83" s="23">
        <v>0</v>
      </c>
      <c r="G83" s="29" t="s">
        <v>218</v>
      </c>
      <c r="H83" s="29" t="s">
        <v>212</v>
      </c>
      <c r="I83" s="24">
        <v>26054</v>
      </c>
    </row>
    <row r="84" spans="1:9" ht="23.15" customHeight="1" x14ac:dyDescent="0.2">
      <c r="A84" s="195"/>
      <c r="B84" s="194"/>
      <c r="C84" s="198" t="s">
        <v>233</v>
      </c>
      <c r="D84" s="197"/>
      <c r="E84" s="26">
        <v>8060</v>
      </c>
      <c r="F84" s="23">
        <v>0</v>
      </c>
      <c r="G84" s="29" t="s">
        <v>223</v>
      </c>
      <c r="H84" s="29" t="s">
        <v>212</v>
      </c>
      <c r="I84" s="24">
        <v>8060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522</v>
      </c>
      <c r="F85" s="23">
        <v>0</v>
      </c>
      <c r="G85" s="29" t="s">
        <v>223</v>
      </c>
      <c r="H85" s="29" t="s">
        <v>212</v>
      </c>
      <c r="I85" s="24">
        <v>522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34636</v>
      </c>
      <c r="F86" s="56">
        <f>SUM(F82,F84,F85)</f>
        <v>0</v>
      </c>
      <c r="G86" s="29" t="s">
        <v>212</v>
      </c>
      <c r="H86" s="62" t="s">
        <v>212</v>
      </c>
      <c r="I86" s="63">
        <f>SUM(I82,I84,I85)</f>
        <v>34636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275642</v>
      </c>
      <c r="F87" s="56">
        <v>0</v>
      </c>
      <c r="G87" s="29" t="s">
        <v>212</v>
      </c>
      <c r="H87" s="29" t="s">
        <v>212</v>
      </c>
      <c r="I87" s="24">
        <v>275642</v>
      </c>
    </row>
    <row r="88" spans="1:9" ht="23.15" customHeight="1" thickBot="1" x14ac:dyDescent="0.25">
      <c r="A88" s="172" t="s">
        <v>234</v>
      </c>
      <c r="B88" s="173"/>
      <c r="C88" s="173"/>
      <c r="D88" s="174"/>
      <c r="E88" s="65">
        <f>SUM(E14,E17,E18,E21,E22,E76)</f>
        <v>627225</v>
      </c>
      <c r="F88" s="65">
        <f>SUM(F14,F17,F18,F21,F22,F76)</f>
        <v>13271</v>
      </c>
      <c r="G88" s="65">
        <f>SUM(G14,G17,G21,G22,G76)</f>
        <v>640373</v>
      </c>
      <c r="H88" s="65">
        <f>SUM(H14,H17,H21,H22,H76)</f>
        <v>123</v>
      </c>
      <c r="I88" s="69">
        <f>SUM(I14,I17,I18,I21,I22,I76)</f>
        <v>640496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1246883</v>
      </c>
      <c r="F89" s="66">
        <f>SUM(F14,F17,F18,F21,F22,F28,F29,F37,F38,F39,F40,F41,F48,F50,F51,F52,F53,F54,F76)</f>
        <v>13319</v>
      </c>
      <c r="G89" s="67" t="s">
        <v>223</v>
      </c>
      <c r="H89" s="67" t="s">
        <v>213</v>
      </c>
      <c r="I89" s="69">
        <f>SUM(I14,I17,I18,I21,I22,I28,I29,I37,I38,I39,I40,I41,I48,I50,I51,I52,I53,I54,I76)</f>
        <v>1260202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213</v>
      </c>
      <c r="F90" s="67" t="s">
        <v>212</v>
      </c>
      <c r="G90" s="67" t="s">
        <v>105</v>
      </c>
      <c r="H90" s="67" t="s">
        <v>212</v>
      </c>
      <c r="I90" s="69">
        <f>SUM(I11,I13,I16,I18,I20,I22)</f>
        <v>298620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0.13346393409684548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235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12</v>
      </c>
    </row>
    <row r="95" spans="1:9" ht="23.15" customHeight="1" thickBot="1" x14ac:dyDescent="0.25">
      <c r="A95" s="189" t="s">
        <v>232</v>
      </c>
      <c r="B95" s="190"/>
      <c r="C95" s="75" t="s">
        <v>236</v>
      </c>
      <c r="D95" s="76" t="s">
        <v>15</v>
      </c>
      <c r="E95" s="77">
        <v>28818</v>
      </c>
      <c r="F95" s="65">
        <v>0</v>
      </c>
      <c r="G95" s="65">
        <v>28818</v>
      </c>
      <c r="H95" s="67" t="s">
        <v>24</v>
      </c>
      <c r="I95" s="69">
        <f>SUM(G95:H95)</f>
        <v>28818</v>
      </c>
    </row>
    <row r="96" spans="1:9" ht="23.15" customHeight="1" x14ac:dyDescent="0.2">
      <c r="A96" s="179" t="s">
        <v>211</v>
      </c>
      <c r="B96" s="180"/>
      <c r="C96" s="183" t="s">
        <v>18</v>
      </c>
      <c r="D96" s="184"/>
      <c r="E96" s="78">
        <v>366448</v>
      </c>
      <c r="F96" s="79">
        <v>2925</v>
      </c>
      <c r="G96" s="79">
        <v>369373</v>
      </c>
      <c r="H96" s="80" t="s">
        <v>212</v>
      </c>
      <c r="I96" s="81">
        <f t="shared" ref="I96" si="3">SUM(G96:H96)</f>
        <v>369373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1534</v>
      </c>
      <c r="F97" s="85">
        <v>15</v>
      </c>
      <c r="G97" s="85">
        <v>1549</v>
      </c>
      <c r="H97" s="86" t="s">
        <v>212</v>
      </c>
      <c r="I97" s="87">
        <f>SUM(G97:H97)</f>
        <v>1549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235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222</v>
      </c>
    </row>
    <row r="101" spans="1:9" ht="23.15" customHeight="1" x14ac:dyDescent="0.2">
      <c r="A101" s="179" t="s">
        <v>13</v>
      </c>
      <c r="B101" s="180"/>
      <c r="C101" s="187" t="s">
        <v>236</v>
      </c>
      <c r="D101" s="89" t="s">
        <v>15</v>
      </c>
      <c r="E101" s="90">
        <f>E10+E95</f>
        <v>117406</v>
      </c>
      <c r="F101" s="79">
        <f>F10+F95</f>
        <v>0</v>
      </c>
      <c r="G101" s="79">
        <f>G10+G95</f>
        <v>117404</v>
      </c>
      <c r="H101" s="79">
        <f>H10</f>
        <v>2</v>
      </c>
      <c r="I101" s="81">
        <f>I10+I95</f>
        <v>117406</v>
      </c>
    </row>
    <row r="102" spans="1:9" ht="23.15" customHeight="1" x14ac:dyDescent="0.2">
      <c r="A102" s="185"/>
      <c r="B102" s="186"/>
      <c r="C102" s="188"/>
      <c r="D102" s="21" t="s">
        <v>226</v>
      </c>
      <c r="E102" s="22">
        <f>E11</f>
        <v>747</v>
      </c>
      <c r="F102" s="22">
        <f>F11</f>
        <v>0</v>
      </c>
      <c r="G102" s="22">
        <f>G11</f>
        <v>747</v>
      </c>
      <c r="H102" s="22">
        <f>H11</f>
        <v>0</v>
      </c>
      <c r="I102" s="24">
        <f>I11</f>
        <v>747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118153</v>
      </c>
      <c r="F103" s="91">
        <f>F101+F102</f>
        <v>0</v>
      </c>
      <c r="G103" s="91">
        <f>G101+G102</f>
        <v>118151</v>
      </c>
      <c r="H103" s="91">
        <f t="shared" ref="H103:I103" si="4">H101+H102</f>
        <v>2</v>
      </c>
      <c r="I103" s="50">
        <f t="shared" si="4"/>
        <v>118153</v>
      </c>
    </row>
    <row r="104" spans="1:9" ht="23.15" customHeight="1" x14ac:dyDescent="0.2">
      <c r="A104" s="163" t="s">
        <v>211</v>
      </c>
      <c r="B104" s="164"/>
      <c r="C104" s="165"/>
      <c r="D104" s="89" t="s">
        <v>18</v>
      </c>
      <c r="E104" s="90">
        <f>E15+E96</f>
        <v>590798</v>
      </c>
      <c r="F104" s="79">
        <f>F15+F96</f>
        <v>6515</v>
      </c>
      <c r="G104" s="79">
        <f>G15+G96</f>
        <v>597217</v>
      </c>
      <c r="H104" s="79">
        <f>H15</f>
        <v>96</v>
      </c>
      <c r="I104" s="81">
        <f>I15+I96</f>
        <v>597313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258085</v>
      </c>
      <c r="F105" s="93">
        <f>F16</f>
        <v>9532</v>
      </c>
      <c r="G105" s="93">
        <f>G16</f>
        <v>267596</v>
      </c>
      <c r="H105" s="94">
        <f>H16</f>
        <v>21</v>
      </c>
      <c r="I105" s="95">
        <f>I16</f>
        <v>267617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848883</v>
      </c>
      <c r="F106" s="91">
        <f t="shared" ref="F106:I106" si="5">F104+F105</f>
        <v>16047</v>
      </c>
      <c r="G106" s="91">
        <f t="shared" si="5"/>
        <v>864813</v>
      </c>
      <c r="H106" s="97">
        <f t="shared" si="5"/>
        <v>117</v>
      </c>
      <c r="I106" s="50">
        <f t="shared" si="5"/>
        <v>864930</v>
      </c>
    </row>
    <row r="107" spans="1:9" ht="23.15" customHeight="1" thickBot="1" x14ac:dyDescent="0.25">
      <c r="A107" s="172" t="s">
        <v>234</v>
      </c>
      <c r="B107" s="173"/>
      <c r="C107" s="173"/>
      <c r="D107" s="174"/>
      <c r="E107" s="65">
        <f>E88+E95+E96</f>
        <v>1022491</v>
      </c>
      <c r="F107" s="65">
        <f>F88+F95+F96</f>
        <v>16196</v>
      </c>
      <c r="G107" s="65">
        <f>G88+G95+G96</f>
        <v>1038564</v>
      </c>
      <c r="H107" s="65">
        <f>H88</f>
        <v>123</v>
      </c>
      <c r="I107" s="69">
        <f>I88+I95+I96</f>
        <v>1038687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1642149</v>
      </c>
      <c r="F108" s="66">
        <f>F89+F95+F96</f>
        <v>16244</v>
      </c>
      <c r="G108" s="67" t="s">
        <v>212</v>
      </c>
      <c r="H108" s="67" t="s">
        <v>212</v>
      </c>
      <c r="I108" s="69">
        <f>I89+I95+I96</f>
        <v>1658393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0.69059114610430905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8月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237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208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18" t="s">
        <v>238</v>
      </c>
    </row>
    <row r="124" spans="1:9" ht="19" customHeight="1" x14ac:dyDescent="0.2">
      <c r="A124" s="151" t="s">
        <v>239</v>
      </c>
      <c r="B124" s="152"/>
      <c r="C124" s="153"/>
      <c r="D124" s="154"/>
      <c r="E124" s="90">
        <f>E29</f>
        <v>378320</v>
      </c>
      <c r="F124" s="90">
        <f>F29</f>
        <v>0</v>
      </c>
      <c r="G124" s="120" t="s">
        <v>213</v>
      </c>
      <c r="H124" s="120" t="s">
        <v>213</v>
      </c>
      <c r="I124" s="121">
        <f>I29</f>
        <v>378320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363</v>
      </c>
      <c r="F125" s="23">
        <v>0</v>
      </c>
      <c r="G125" s="62" t="s">
        <v>213</v>
      </c>
      <c r="H125" s="62" t="s">
        <v>213</v>
      </c>
      <c r="I125" s="119">
        <v>363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377957</v>
      </c>
      <c r="F126" s="97">
        <f>F124-F125</f>
        <v>0</v>
      </c>
      <c r="G126" s="49" t="s">
        <v>213</v>
      </c>
      <c r="H126" s="49" t="s">
        <v>213</v>
      </c>
      <c r="I126" s="122">
        <f>I124-I125</f>
        <v>377957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123"/>
      <c r="I127" s="124"/>
    </row>
    <row r="128" spans="1:9" ht="18" customHeight="1" thickBot="1" x14ac:dyDescent="0.25">
      <c r="A128" s="101" t="s">
        <v>240</v>
      </c>
      <c r="B128" s="101"/>
      <c r="C128" s="101"/>
      <c r="D128" s="88"/>
      <c r="E128" s="88"/>
      <c r="F128" s="88"/>
      <c r="G128" s="88"/>
      <c r="H128" s="123"/>
      <c r="I128" s="125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254"/>
      <c r="H129" s="255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26" t="s">
        <v>94</v>
      </c>
      <c r="H130" s="256"/>
      <c r="I130" s="143"/>
    </row>
    <row r="131" spans="1:9" ht="22" customHeight="1" x14ac:dyDescent="0.2">
      <c r="A131" s="144" t="s">
        <v>95</v>
      </c>
      <c r="B131" s="145"/>
      <c r="C131" s="111">
        <v>932184</v>
      </c>
      <c r="D131" s="112">
        <v>88568</v>
      </c>
      <c r="E131" s="113">
        <v>11014</v>
      </c>
      <c r="F131" s="111">
        <v>416</v>
      </c>
      <c r="G131" s="112">
        <v>2</v>
      </c>
      <c r="H131" s="257">
        <f>SUM(C131:G131)</f>
        <v>1032184</v>
      </c>
      <c r="I131" s="147"/>
    </row>
    <row r="132" spans="1:9" ht="22" customHeight="1" thickBot="1" x14ac:dyDescent="0.25">
      <c r="A132" s="128" t="s">
        <v>96</v>
      </c>
      <c r="B132" s="129"/>
      <c r="C132" s="114">
        <v>163</v>
      </c>
      <c r="D132" s="46">
        <v>0</v>
      </c>
      <c r="E132" s="115">
        <v>1</v>
      </c>
      <c r="F132" s="114">
        <v>0</v>
      </c>
      <c r="G132" s="46">
        <v>0</v>
      </c>
      <c r="H132" s="252">
        <f>SUM(C132:G132)</f>
        <v>164</v>
      </c>
      <c r="I132" s="131"/>
    </row>
    <row r="133" spans="1:9" ht="22" customHeight="1" thickBot="1" x14ac:dyDescent="0.25">
      <c r="A133" s="132" t="s">
        <v>97</v>
      </c>
      <c r="B133" s="133"/>
      <c r="C133" s="116">
        <v>5827254200</v>
      </c>
      <c r="D133" s="87">
        <v>493867200</v>
      </c>
      <c r="E133" s="116">
        <v>52013200</v>
      </c>
      <c r="F133" s="117">
        <v>1206400</v>
      </c>
      <c r="G133" s="66">
        <v>8800</v>
      </c>
      <c r="H133" s="253">
        <v>6374349800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241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242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121999</v>
      </c>
      <c r="F10" s="19">
        <v>0</v>
      </c>
      <c r="G10" s="19">
        <v>121930</v>
      </c>
      <c r="H10" s="19">
        <v>69</v>
      </c>
      <c r="I10" s="20">
        <f t="shared" ref="I10:I17" si="0">SUM(G10:H10)</f>
        <v>121999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1258</v>
      </c>
      <c r="F11" s="23">
        <v>0</v>
      </c>
      <c r="G11" s="23">
        <v>1258</v>
      </c>
      <c r="H11" s="23">
        <v>0</v>
      </c>
      <c r="I11" s="24">
        <f t="shared" si="0"/>
        <v>1258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22765</v>
      </c>
      <c r="F12" s="23">
        <v>0</v>
      </c>
      <c r="G12" s="23">
        <v>22765</v>
      </c>
      <c r="H12" s="23">
        <v>0</v>
      </c>
      <c r="I12" s="24">
        <f t="shared" si="0"/>
        <v>22765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21489</v>
      </c>
      <c r="F13" s="23">
        <v>0</v>
      </c>
      <c r="G13" s="23">
        <v>21489</v>
      </c>
      <c r="H13" s="23">
        <v>0</v>
      </c>
      <c r="I13" s="24">
        <f t="shared" si="0"/>
        <v>21489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167511</v>
      </c>
      <c r="F14" s="23">
        <f>SUM(F10:F13)</f>
        <v>0</v>
      </c>
      <c r="G14" s="23">
        <f>SUM(G10:G13)</f>
        <v>167442</v>
      </c>
      <c r="H14" s="23">
        <f>SUM(H10:H13)</f>
        <v>69</v>
      </c>
      <c r="I14" s="24">
        <f t="shared" si="0"/>
        <v>167511</v>
      </c>
    </row>
    <row r="15" spans="1:9" ht="23.15" customHeight="1" x14ac:dyDescent="0.2">
      <c r="A15" s="244" t="s">
        <v>21</v>
      </c>
      <c r="B15" s="238"/>
      <c r="C15" s="239"/>
      <c r="D15" s="21" t="s">
        <v>18</v>
      </c>
      <c r="E15" s="26">
        <v>256871</v>
      </c>
      <c r="F15" s="23">
        <v>4412</v>
      </c>
      <c r="G15" s="23">
        <v>261189</v>
      </c>
      <c r="H15" s="23">
        <v>94</v>
      </c>
      <c r="I15" s="24">
        <f t="shared" si="0"/>
        <v>261283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302773</v>
      </c>
      <c r="F16" s="23">
        <v>12102</v>
      </c>
      <c r="G16" s="23">
        <v>314839</v>
      </c>
      <c r="H16" s="23">
        <v>36</v>
      </c>
      <c r="I16" s="24">
        <f t="shared" si="0"/>
        <v>314875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559644</v>
      </c>
      <c r="F17" s="23">
        <f>SUM(F15:F16)</f>
        <v>16514</v>
      </c>
      <c r="G17" s="23">
        <f>SUM(G15:G16)</f>
        <v>576028</v>
      </c>
      <c r="H17" s="22">
        <f>SUM(H15:H16)</f>
        <v>130</v>
      </c>
      <c r="I17" s="24">
        <f t="shared" si="0"/>
        <v>576158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704</v>
      </c>
      <c r="F19" s="23">
        <v>18</v>
      </c>
      <c r="G19" s="23">
        <v>722</v>
      </c>
      <c r="H19" s="23">
        <v>0</v>
      </c>
      <c r="I19" s="24">
        <f t="shared" ref="I19:I25" si="1">SUM(G19:H19)</f>
        <v>722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10029</v>
      </c>
      <c r="F20" s="23">
        <v>100</v>
      </c>
      <c r="G20" s="23">
        <v>10129</v>
      </c>
      <c r="H20" s="23">
        <v>0</v>
      </c>
      <c r="I20" s="24">
        <f t="shared" si="1"/>
        <v>10129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10733</v>
      </c>
      <c r="F21" s="23">
        <f>SUM(F19:F20)</f>
        <v>118</v>
      </c>
      <c r="G21" s="23">
        <f>SUM(G19:G20)</f>
        <v>10851</v>
      </c>
      <c r="H21" s="22">
        <f>SUM(H19:H20)</f>
        <v>0</v>
      </c>
      <c r="I21" s="24">
        <f t="shared" si="1"/>
        <v>10851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968</v>
      </c>
      <c r="F22" s="23">
        <v>0</v>
      </c>
      <c r="G22" s="23">
        <v>968</v>
      </c>
      <c r="H22" s="23">
        <v>0</v>
      </c>
      <c r="I22" s="24">
        <f t="shared" si="1"/>
        <v>968</v>
      </c>
    </row>
    <row r="23" spans="1:9" ht="23.15" customHeight="1" x14ac:dyDescent="0.2">
      <c r="A23" s="31"/>
      <c r="B23" s="32"/>
      <c r="C23" s="209" t="s">
        <v>243</v>
      </c>
      <c r="D23" s="158"/>
      <c r="E23" s="22">
        <v>37</v>
      </c>
      <c r="F23" s="23">
        <v>0</v>
      </c>
      <c r="G23" s="23">
        <v>37</v>
      </c>
      <c r="H23" s="23">
        <v>0</v>
      </c>
      <c r="I23" s="24">
        <f t="shared" si="1"/>
        <v>37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2</v>
      </c>
      <c r="F24" s="23">
        <v>0</v>
      </c>
      <c r="G24" s="23">
        <v>2</v>
      </c>
      <c r="H24" s="23">
        <v>0</v>
      </c>
      <c r="I24" s="24">
        <f t="shared" si="1"/>
        <v>2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281</v>
      </c>
      <c r="F25" s="23">
        <v>0</v>
      </c>
      <c r="G25" s="23">
        <v>281</v>
      </c>
      <c r="H25" s="23">
        <v>0</v>
      </c>
      <c r="I25" s="24">
        <f t="shared" si="1"/>
        <v>281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2332</v>
      </c>
      <c r="F26" s="23">
        <v>0</v>
      </c>
      <c r="G26" s="29" t="s">
        <v>24</v>
      </c>
      <c r="H26" s="29" t="s">
        <v>24</v>
      </c>
      <c r="I26" s="24">
        <v>2332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8175</v>
      </c>
      <c r="F27" s="23">
        <v>0</v>
      </c>
      <c r="G27" s="29" t="s">
        <v>24</v>
      </c>
      <c r="H27" s="29" t="s">
        <v>24</v>
      </c>
      <c r="I27" s="24">
        <v>8175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10507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10507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418803</v>
      </c>
      <c r="F29" s="23">
        <v>0</v>
      </c>
      <c r="G29" s="29" t="s">
        <v>105</v>
      </c>
      <c r="H29" s="29" t="s">
        <v>105</v>
      </c>
      <c r="I29" s="24">
        <v>418803</v>
      </c>
    </row>
    <row r="30" spans="1:9" ht="23.15" customHeight="1" x14ac:dyDescent="0.2">
      <c r="A30" s="155"/>
      <c r="B30" s="156"/>
      <c r="C30" s="209" t="s">
        <v>243</v>
      </c>
      <c r="D30" s="158"/>
      <c r="E30" s="26">
        <v>155732</v>
      </c>
      <c r="F30" s="23">
        <v>0</v>
      </c>
      <c r="G30" s="29" t="s">
        <v>244</v>
      </c>
      <c r="H30" s="29" t="s">
        <v>244</v>
      </c>
      <c r="I30" s="24">
        <v>155732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17539</v>
      </c>
      <c r="F31" s="23">
        <v>0</v>
      </c>
      <c r="G31" s="29" t="s">
        <v>105</v>
      </c>
      <c r="H31" s="29" t="s">
        <v>244</v>
      </c>
      <c r="I31" s="24">
        <v>17539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52254</v>
      </c>
      <c r="F32" s="23">
        <v>0</v>
      </c>
      <c r="G32" s="29" t="s">
        <v>244</v>
      </c>
      <c r="H32" s="29" t="s">
        <v>105</v>
      </c>
      <c r="I32" s="24">
        <v>52254</v>
      </c>
    </row>
    <row r="33" spans="1:9" ht="23.15" customHeight="1" x14ac:dyDescent="0.2">
      <c r="A33" s="234" t="s">
        <v>245</v>
      </c>
      <c r="B33" s="235"/>
      <c r="C33" s="157" t="s">
        <v>246</v>
      </c>
      <c r="D33" s="158"/>
      <c r="E33" s="26">
        <v>11703</v>
      </c>
      <c r="F33" s="23">
        <v>45</v>
      </c>
      <c r="G33" s="23">
        <v>11748</v>
      </c>
      <c r="H33" s="23">
        <v>0</v>
      </c>
      <c r="I33" s="24">
        <f>SUM(G33:H33)</f>
        <v>11748</v>
      </c>
    </row>
    <row r="34" spans="1:9" ht="23.15" customHeight="1" x14ac:dyDescent="0.2">
      <c r="A34" s="185"/>
      <c r="B34" s="236"/>
      <c r="C34" s="157" t="s">
        <v>247</v>
      </c>
      <c r="D34" s="158"/>
      <c r="E34" s="26">
        <v>2031</v>
      </c>
      <c r="F34" s="23">
        <v>19</v>
      </c>
      <c r="G34" s="23">
        <v>2050</v>
      </c>
      <c r="H34" s="23">
        <v>0</v>
      </c>
      <c r="I34" s="24">
        <f>SUM(G34:H34)</f>
        <v>2050</v>
      </c>
    </row>
    <row r="35" spans="1:9" ht="23.15" customHeight="1" x14ac:dyDescent="0.2">
      <c r="A35" s="185"/>
      <c r="B35" s="236"/>
      <c r="C35" s="157" t="s">
        <v>38</v>
      </c>
      <c r="D35" s="158"/>
      <c r="E35" s="26">
        <v>1</v>
      </c>
      <c r="F35" s="23">
        <v>0</v>
      </c>
      <c r="G35" s="23">
        <v>1</v>
      </c>
      <c r="H35" s="23">
        <v>0</v>
      </c>
      <c r="I35" s="24">
        <f>SUM(G35:H35)</f>
        <v>1</v>
      </c>
    </row>
    <row r="36" spans="1:9" ht="23.15" customHeight="1" x14ac:dyDescent="0.2">
      <c r="A36" s="185"/>
      <c r="B36" s="236"/>
      <c r="C36" s="157" t="s">
        <v>39</v>
      </c>
      <c r="D36" s="158"/>
      <c r="E36" s="26">
        <v>3</v>
      </c>
      <c r="F36" s="23">
        <v>0</v>
      </c>
      <c r="G36" s="23">
        <v>3</v>
      </c>
      <c r="H36" s="23">
        <v>0</v>
      </c>
      <c r="I36" s="24">
        <f>SUM(G36:H36)</f>
        <v>3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13738</v>
      </c>
      <c r="F37" s="23">
        <f>SUM(F33:F36)</f>
        <v>64</v>
      </c>
      <c r="G37" s="23">
        <f>SUM(G33:G36)</f>
        <v>13802</v>
      </c>
      <c r="H37" s="23">
        <f>SUM(H33:H36)</f>
        <v>0</v>
      </c>
      <c r="I37" s="24">
        <f>SUM(G37:H37)</f>
        <v>13802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21297</v>
      </c>
      <c r="F38" s="23">
        <v>0</v>
      </c>
      <c r="G38" s="29" t="s">
        <v>244</v>
      </c>
      <c r="H38" s="29" t="s">
        <v>244</v>
      </c>
      <c r="I38" s="24">
        <v>21297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6420</v>
      </c>
      <c r="F39" s="23">
        <v>0</v>
      </c>
      <c r="G39" s="23">
        <v>6420</v>
      </c>
      <c r="H39" s="23">
        <v>0</v>
      </c>
      <c r="I39" s="24">
        <f>SUM(G39:H39)</f>
        <v>6420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624</v>
      </c>
      <c r="F40" s="23">
        <v>0</v>
      </c>
      <c r="G40" s="23">
        <v>624</v>
      </c>
      <c r="H40" s="23">
        <v>0</v>
      </c>
      <c r="I40" s="24">
        <f>SUM(G40:H40)</f>
        <v>624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155648</v>
      </c>
      <c r="F41" s="23">
        <v>0</v>
      </c>
      <c r="G41" s="29" t="s">
        <v>244</v>
      </c>
      <c r="H41" s="29" t="s">
        <v>244</v>
      </c>
      <c r="I41" s="24">
        <v>155648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144750</v>
      </c>
      <c r="F42" s="23">
        <v>0</v>
      </c>
      <c r="G42" s="23">
        <v>144749</v>
      </c>
      <c r="H42" s="23">
        <v>1</v>
      </c>
      <c r="I42" s="24">
        <f>SUM(G42:H42)</f>
        <v>144750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9932</v>
      </c>
      <c r="F43" s="23">
        <v>0</v>
      </c>
      <c r="G43" s="29" t="s">
        <v>244</v>
      </c>
      <c r="H43" s="29" t="s">
        <v>244</v>
      </c>
      <c r="I43" s="24">
        <v>9932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5708</v>
      </c>
      <c r="F44" s="23">
        <v>0</v>
      </c>
      <c r="G44" s="29" t="s">
        <v>244</v>
      </c>
      <c r="H44" s="42" t="s">
        <v>244</v>
      </c>
      <c r="I44" s="24">
        <v>5708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161</v>
      </c>
      <c r="F45" s="43">
        <v>0</v>
      </c>
      <c r="G45" s="29" t="s">
        <v>244</v>
      </c>
      <c r="H45" s="42" t="s">
        <v>244</v>
      </c>
      <c r="I45" s="24">
        <v>161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244</v>
      </c>
      <c r="H46" s="42" t="s">
        <v>244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496</v>
      </c>
      <c r="F47" s="43">
        <v>0</v>
      </c>
      <c r="G47" s="23">
        <v>496</v>
      </c>
      <c r="H47" s="25">
        <v>0</v>
      </c>
      <c r="I47" s="24">
        <f>SUM(G47:H47)</f>
        <v>496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52551</v>
      </c>
      <c r="F48" s="43">
        <v>0</v>
      </c>
      <c r="G48" s="29" t="s">
        <v>244</v>
      </c>
      <c r="H48" s="42" t="s">
        <v>244</v>
      </c>
      <c r="I48" s="24">
        <v>52551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31634</v>
      </c>
      <c r="F49" s="43">
        <v>0</v>
      </c>
      <c r="G49" s="29" t="s">
        <v>244</v>
      </c>
      <c r="H49" s="42" t="s">
        <v>244</v>
      </c>
      <c r="I49" s="24">
        <v>31634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48</v>
      </c>
      <c r="F50" s="43">
        <v>0</v>
      </c>
      <c r="G50" s="29" t="s">
        <v>244</v>
      </c>
      <c r="H50" s="42" t="s">
        <v>244</v>
      </c>
      <c r="I50" s="24">
        <v>48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244</v>
      </c>
      <c r="H51" s="42" t="s">
        <v>244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10855</v>
      </c>
      <c r="F52" s="43">
        <v>0</v>
      </c>
      <c r="G52" s="23">
        <v>10855</v>
      </c>
      <c r="H52" s="25">
        <v>0</v>
      </c>
      <c r="I52" s="24">
        <f>SUM(G52:H52)</f>
        <v>10855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742</v>
      </c>
      <c r="F53" s="43">
        <v>0</v>
      </c>
      <c r="G53" s="29" t="s">
        <v>244</v>
      </c>
      <c r="H53" s="42" t="s">
        <v>244</v>
      </c>
      <c r="I53" s="24">
        <v>742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244</v>
      </c>
      <c r="H54" s="49" t="s">
        <v>105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 9月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55</v>
      </c>
    </row>
    <row r="60" spans="1:9" ht="23.15" customHeight="1" thickBot="1" x14ac:dyDescent="0.25">
      <c r="A60" s="148" t="s">
        <v>100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12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433</v>
      </c>
      <c r="F61" s="53">
        <v>0</v>
      </c>
      <c r="G61" s="29" t="s">
        <v>105</v>
      </c>
      <c r="H61" s="42" t="s">
        <v>105</v>
      </c>
      <c r="I61" s="24">
        <v>433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4390</v>
      </c>
      <c r="F62" s="53">
        <v>54</v>
      </c>
      <c r="G62" s="29" t="s">
        <v>105</v>
      </c>
      <c r="H62" s="42" t="s">
        <v>105</v>
      </c>
      <c r="I62" s="24">
        <v>4444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186</v>
      </c>
      <c r="F63" s="53">
        <v>3</v>
      </c>
      <c r="G63" s="29" t="s">
        <v>105</v>
      </c>
      <c r="H63" s="42" t="s">
        <v>105</v>
      </c>
      <c r="I63" s="24">
        <v>189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5009</v>
      </c>
      <c r="F64" s="23">
        <f>SUM(F61:F63)</f>
        <v>57</v>
      </c>
      <c r="G64" s="29" t="s">
        <v>105</v>
      </c>
      <c r="H64" s="29" t="s">
        <v>244</v>
      </c>
      <c r="I64" s="24">
        <f>SUM(I61:I63)</f>
        <v>5066</v>
      </c>
    </row>
    <row r="65" spans="1:9" ht="23.15" customHeight="1" x14ac:dyDescent="0.2">
      <c r="A65" s="191" t="s">
        <v>248</v>
      </c>
      <c r="B65" s="205"/>
      <c r="C65" s="209" t="s">
        <v>61</v>
      </c>
      <c r="D65" s="54" t="s">
        <v>62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442</v>
      </c>
      <c r="F66" s="23">
        <v>0</v>
      </c>
      <c r="G66" s="23">
        <v>442</v>
      </c>
      <c r="H66" s="23">
        <v>0</v>
      </c>
      <c r="I66" s="24">
        <f t="shared" si="2"/>
        <v>442</v>
      </c>
    </row>
    <row r="67" spans="1:9" ht="23.15" customHeight="1" x14ac:dyDescent="0.2">
      <c r="A67" s="193"/>
      <c r="B67" s="206"/>
      <c r="C67" s="209" t="s">
        <v>249</v>
      </c>
      <c r="D67" s="54" t="s">
        <v>250</v>
      </c>
      <c r="E67" s="26">
        <v>1</v>
      </c>
      <c r="F67" s="23">
        <v>0</v>
      </c>
      <c r="G67" s="23">
        <v>1</v>
      </c>
      <c r="H67" s="23">
        <v>0</v>
      </c>
      <c r="I67" s="24">
        <f t="shared" si="2"/>
        <v>1</v>
      </c>
    </row>
    <row r="68" spans="1:9" ht="23.15" customHeight="1" x14ac:dyDescent="0.2">
      <c r="A68" s="193"/>
      <c r="B68" s="206"/>
      <c r="C68" s="212"/>
      <c r="D68" s="54" t="s">
        <v>16</v>
      </c>
      <c r="E68" s="26">
        <v>4268</v>
      </c>
      <c r="F68" s="23">
        <v>52</v>
      </c>
      <c r="G68" s="23">
        <v>4320</v>
      </c>
      <c r="H68" s="23">
        <v>0</v>
      </c>
      <c r="I68" s="24">
        <f t="shared" si="2"/>
        <v>4320</v>
      </c>
    </row>
    <row r="69" spans="1:9" ht="23.15" customHeight="1" x14ac:dyDescent="0.2">
      <c r="A69" s="193"/>
      <c r="B69" s="206"/>
      <c r="C69" s="209" t="s">
        <v>64</v>
      </c>
      <c r="D69" s="54" t="s">
        <v>62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251</v>
      </c>
      <c r="E70" s="26">
        <v>167</v>
      </c>
      <c r="F70" s="23">
        <v>3</v>
      </c>
      <c r="G70" s="23">
        <v>170</v>
      </c>
      <c r="H70" s="23">
        <v>0</v>
      </c>
      <c r="I70" s="24">
        <f t="shared" si="2"/>
        <v>170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4878</v>
      </c>
      <c r="F71" s="23">
        <f>SUM(F65:F70)</f>
        <v>55</v>
      </c>
      <c r="G71" s="23">
        <f>SUM(G65:G70)</f>
        <v>4933</v>
      </c>
      <c r="H71" s="23">
        <f>SUM(H65:H70)</f>
        <v>0</v>
      </c>
      <c r="I71" s="24">
        <f t="shared" si="2"/>
        <v>4933</v>
      </c>
    </row>
    <row r="72" spans="1:9" ht="23.15" customHeight="1" x14ac:dyDescent="0.2">
      <c r="A72" s="191" t="s">
        <v>65</v>
      </c>
      <c r="B72" s="205"/>
      <c r="C72" s="157" t="s">
        <v>66</v>
      </c>
      <c r="D72" s="158"/>
      <c r="E72" s="55">
        <v>469</v>
      </c>
      <c r="F72" s="56">
        <v>0</v>
      </c>
      <c r="G72" s="23">
        <v>469</v>
      </c>
      <c r="H72" s="23">
        <v>0</v>
      </c>
      <c r="I72" s="24">
        <f t="shared" si="2"/>
        <v>469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4453</v>
      </c>
      <c r="F73" s="56">
        <v>54</v>
      </c>
      <c r="G73" s="23">
        <v>4507</v>
      </c>
      <c r="H73" s="23">
        <v>0</v>
      </c>
      <c r="I73" s="24">
        <f t="shared" si="2"/>
        <v>4507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200</v>
      </c>
      <c r="F74" s="56">
        <v>3</v>
      </c>
      <c r="G74" s="23">
        <v>203</v>
      </c>
      <c r="H74" s="23">
        <v>0</v>
      </c>
      <c r="I74" s="24">
        <f t="shared" si="2"/>
        <v>203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39</v>
      </c>
      <c r="F75" s="56">
        <v>0</v>
      </c>
      <c r="G75" s="23">
        <v>39</v>
      </c>
      <c r="H75" s="23">
        <v>0</v>
      </c>
      <c r="I75" s="24">
        <f t="shared" si="2"/>
        <v>39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5161</v>
      </c>
      <c r="F76" s="56">
        <f>SUM(F72:F75)</f>
        <v>57</v>
      </c>
      <c r="G76" s="56">
        <f>SUM(G72:G75)</f>
        <v>5218</v>
      </c>
      <c r="H76" s="56">
        <f>SUM(H72:H75)</f>
        <v>0</v>
      </c>
      <c r="I76" s="24">
        <f t="shared" si="2"/>
        <v>5218</v>
      </c>
    </row>
    <row r="77" spans="1:9" ht="23.15" customHeight="1" x14ac:dyDescent="0.2">
      <c r="A77" s="191" t="s">
        <v>69</v>
      </c>
      <c r="B77" s="205"/>
      <c r="C77" s="157" t="s">
        <v>252</v>
      </c>
      <c r="D77" s="158"/>
      <c r="E77" s="26">
        <v>3620</v>
      </c>
      <c r="F77" s="23">
        <v>0</v>
      </c>
      <c r="G77" s="29" t="s">
        <v>244</v>
      </c>
      <c r="H77" s="29" t="s">
        <v>244</v>
      </c>
      <c r="I77" s="24">
        <v>3620</v>
      </c>
    </row>
    <row r="78" spans="1:9" ht="23.15" customHeight="1" x14ac:dyDescent="0.2">
      <c r="A78" s="193"/>
      <c r="B78" s="206"/>
      <c r="C78" s="157" t="s">
        <v>253</v>
      </c>
      <c r="D78" s="158"/>
      <c r="E78" s="26">
        <v>36555</v>
      </c>
      <c r="F78" s="23">
        <v>879</v>
      </c>
      <c r="G78" s="29" t="s">
        <v>244</v>
      </c>
      <c r="H78" s="29" t="s">
        <v>244</v>
      </c>
      <c r="I78" s="24">
        <v>37434</v>
      </c>
    </row>
    <row r="79" spans="1:9" ht="23.15" customHeight="1" x14ac:dyDescent="0.2">
      <c r="A79" s="193"/>
      <c r="B79" s="206"/>
      <c r="C79" s="157" t="s">
        <v>254</v>
      </c>
      <c r="D79" s="158"/>
      <c r="E79" s="26">
        <v>1278</v>
      </c>
      <c r="F79" s="23">
        <v>22</v>
      </c>
      <c r="G79" s="29" t="s">
        <v>244</v>
      </c>
      <c r="H79" s="29" t="s">
        <v>244</v>
      </c>
      <c r="I79" s="24">
        <v>1300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257</v>
      </c>
      <c r="F80" s="58">
        <v>0</v>
      </c>
      <c r="G80" s="29" t="s">
        <v>244</v>
      </c>
      <c r="H80" s="29" t="s">
        <v>244</v>
      </c>
      <c r="I80" s="59">
        <v>257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41710</v>
      </c>
      <c r="F81" s="23">
        <f>SUM(F77:F80)</f>
        <v>901</v>
      </c>
      <c r="G81" s="29" t="s">
        <v>244</v>
      </c>
      <c r="H81" s="29" t="s">
        <v>244</v>
      </c>
      <c r="I81" s="24">
        <f>SUM(I77:I80)</f>
        <v>42611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35300</v>
      </c>
      <c r="F82" s="23">
        <v>0</v>
      </c>
      <c r="G82" s="29" t="s">
        <v>244</v>
      </c>
      <c r="H82" s="29" t="s">
        <v>244</v>
      </c>
      <c r="I82" s="24">
        <v>35300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35300</v>
      </c>
      <c r="F83" s="23">
        <v>0</v>
      </c>
      <c r="G83" s="29" t="s">
        <v>244</v>
      </c>
      <c r="H83" s="29" t="s">
        <v>244</v>
      </c>
      <c r="I83" s="24">
        <v>35300</v>
      </c>
    </row>
    <row r="84" spans="1:9" ht="23.15" customHeight="1" x14ac:dyDescent="0.2">
      <c r="A84" s="195"/>
      <c r="B84" s="194"/>
      <c r="C84" s="198" t="s">
        <v>255</v>
      </c>
      <c r="D84" s="197"/>
      <c r="E84" s="26">
        <v>9196</v>
      </c>
      <c r="F84" s="23">
        <v>0</v>
      </c>
      <c r="G84" s="29" t="s">
        <v>244</v>
      </c>
      <c r="H84" s="29" t="s">
        <v>244</v>
      </c>
      <c r="I84" s="24">
        <v>9196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681</v>
      </c>
      <c r="F85" s="23">
        <v>0</v>
      </c>
      <c r="G85" s="29" t="s">
        <v>244</v>
      </c>
      <c r="H85" s="29" t="s">
        <v>244</v>
      </c>
      <c r="I85" s="24">
        <v>681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45177</v>
      </c>
      <c r="F86" s="56">
        <f>SUM(F82,F84,F85)</f>
        <v>0</v>
      </c>
      <c r="G86" s="29" t="s">
        <v>244</v>
      </c>
      <c r="H86" s="62" t="s">
        <v>244</v>
      </c>
      <c r="I86" s="63">
        <f>SUM(I82,I84,I85)</f>
        <v>45177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329595</v>
      </c>
      <c r="F87" s="56">
        <v>0</v>
      </c>
      <c r="G87" s="29" t="s">
        <v>244</v>
      </c>
      <c r="H87" s="29" t="s">
        <v>244</v>
      </c>
      <c r="I87" s="24">
        <v>329595</v>
      </c>
    </row>
    <row r="88" spans="1:9" ht="23.15" customHeight="1" thickBot="1" x14ac:dyDescent="0.25">
      <c r="A88" s="172" t="s">
        <v>256</v>
      </c>
      <c r="B88" s="173"/>
      <c r="C88" s="173"/>
      <c r="D88" s="174"/>
      <c r="E88" s="65">
        <f>SUM(E14,E17,E18,E21,E22,E76)</f>
        <v>744017</v>
      </c>
      <c r="F88" s="65">
        <f>SUM(F14,F17,F18,F21,F22,F76)</f>
        <v>16689</v>
      </c>
      <c r="G88" s="65">
        <f>SUM(G14,G17,G21,G22,G76)</f>
        <v>760507</v>
      </c>
      <c r="H88" s="65">
        <f>SUM(H14,H17,H21,H22,H76)</f>
        <v>199</v>
      </c>
      <c r="I88" s="69">
        <f>SUM(I14,I17,I18,I21,I22,I76)</f>
        <v>760706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1435250</v>
      </c>
      <c r="F89" s="66">
        <f>SUM(F14,F17,F18,F21,F22,F28,F29,F37,F38,F39,F40,F41,F48,F50,F51,F52,F53,F54,F76)</f>
        <v>16753</v>
      </c>
      <c r="G89" s="67" t="s">
        <v>244</v>
      </c>
      <c r="H89" s="67" t="s">
        <v>244</v>
      </c>
      <c r="I89" s="69">
        <f>SUM(I14,I17,I18,I21,I22,I28,I29,I37,I38,I39,I40,I41,I48,I50,I51,I52,I53,I54,I76)</f>
        <v>1452003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244</v>
      </c>
      <c r="F90" s="67" t="s">
        <v>244</v>
      </c>
      <c r="G90" s="67" t="s">
        <v>244</v>
      </c>
      <c r="H90" s="67" t="s">
        <v>244</v>
      </c>
      <c r="I90" s="69">
        <f>SUM(I11,I13,I16,I18,I20,I22)</f>
        <v>348719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0.12219294044775306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257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258</v>
      </c>
    </row>
    <row r="95" spans="1:9" ht="23.15" customHeight="1" thickBot="1" x14ac:dyDescent="0.25">
      <c r="A95" s="189" t="s">
        <v>252</v>
      </c>
      <c r="B95" s="190"/>
      <c r="C95" s="75" t="s">
        <v>259</v>
      </c>
      <c r="D95" s="76" t="s">
        <v>15</v>
      </c>
      <c r="E95" s="77">
        <v>38856</v>
      </c>
      <c r="F95" s="65">
        <v>0</v>
      </c>
      <c r="G95" s="65">
        <v>38856</v>
      </c>
      <c r="H95" s="67" t="s">
        <v>24</v>
      </c>
      <c r="I95" s="69">
        <f>SUM(G95:H95)</f>
        <v>38856</v>
      </c>
    </row>
    <row r="96" spans="1:9" ht="23.15" customHeight="1" x14ac:dyDescent="0.2">
      <c r="A96" s="179" t="s">
        <v>253</v>
      </c>
      <c r="B96" s="180"/>
      <c r="C96" s="183" t="s">
        <v>18</v>
      </c>
      <c r="D96" s="184"/>
      <c r="E96" s="78">
        <v>473349</v>
      </c>
      <c r="F96" s="79">
        <v>3652</v>
      </c>
      <c r="G96" s="79">
        <v>477001</v>
      </c>
      <c r="H96" s="80" t="s">
        <v>244</v>
      </c>
      <c r="I96" s="81">
        <f t="shared" ref="I96" si="3">SUM(G96:H96)</f>
        <v>477001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2226</v>
      </c>
      <c r="F97" s="85">
        <v>25</v>
      </c>
      <c r="G97" s="85">
        <v>2251</v>
      </c>
      <c r="H97" s="86" t="s">
        <v>244</v>
      </c>
      <c r="I97" s="87">
        <f>SUM(G97:H97)</f>
        <v>2251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257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258</v>
      </c>
    </row>
    <row r="101" spans="1:9" ht="23.15" customHeight="1" x14ac:dyDescent="0.2">
      <c r="A101" s="179" t="s">
        <v>13</v>
      </c>
      <c r="B101" s="180"/>
      <c r="C101" s="187" t="s">
        <v>259</v>
      </c>
      <c r="D101" s="89" t="s">
        <v>15</v>
      </c>
      <c r="E101" s="90">
        <f>E10+E95</f>
        <v>160855</v>
      </c>
      <c r="F101" s="79">
        <f>F10+F95</f>
        <v>0</v>
      </c>
      <c r="G101" s="79">
        <f>G10+G95</f>
        <v>160786</v>
      </c>
      <c r="H101" s="79">
        <f>H10</f>
        <v>69</v>
      </c>
      <c r="I101" s="81">
        <f>I10+I95</f>
        <v>160855</v>
      </c>
    </row>
    <row r="102" spans="1:9" ht="23.15" customHeight="1" x14ac:dyDescent="0.2">
      <c r="A102" s="185"/>
      <c r="B102" s="186"/>
      <c r="C102" s="188"/>
      <c r="D102" s="21" t="s">
        <v>16</v>
      </c>
      <c r="E102" s="22">
        <f>E11</f>
        <v>1258</v>
      </c>
      <c r="F102" s="22">
        <f>F11</f>
        <v>0</v>
      </c>
      <c r="G102" s="22">
        <f>G11</f>
        <v>1258</v>
      </c>
      <c r="H102" s="22">
        <f>H11</f>
        <v>0</v>
      </c>
      <c r="I102" s="24">
        <f>I11</f>
        <v>1258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162113</v>
      </c>
      <c r="F103" s="91">
        <f>F101+F102</f>
        <v>0</v>
      </c>
      <c r="G103" s="91">
        <f>G101+G102</f>
        <v>162044</v>
      </c>
      <c r="H103" s="91">
        <f t="shared" ref="H103:I103" si="4">H101+H102</f>
        <v>69</v>
      </c>
      <c r="I103" s="50">
        <f t="shared" si="4"/>
        <v>162113</v>
      </c>
    </row>
    <row r="104" spans="1:9" ht="23.15" customHeight="1" x14ac:dyDescent="0.2">
      <c r="A104" s="163" t="s">
        <v>253</v>
      </c>
      <c r="B104" s="164"/>
      <c r="C104" s="165"/>
      <c r="D104" s="89" t="s">
        <v>18</v>
      </c>
      <c r="E104" s="90">
        <f>E15+E96</f>
        <v>730220</v>
      </c>
      <c r="F104" s="79">
        <f>F15+F96</f>
        <v>8064</v>
      </c>
      <c r="G104" s="79">
        <f>G15+G96</f>
        <v>738190</v>
      </c>
      <c r="H104" s="79">
        <f>H15</f>
        <v>94</v>
      </c>
      <c r="I104" s="81">
        <f>I15+I96</f>
        <v>738284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302773</v>
      </c>
      <c r="F105" s="93">
        <f>F16</f>
        <v>12102</v>
      </c>
      <c r="G105" s="93">
        <f>G16</f>
        <v>314839</v>
      </c>
      <c r="H105" s="94">
        <f>H16</f>
        <v>36</v>
      </c>
      <c r="I105" s="95">
        <f>I16</f>
        <v>314875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1032993</v>
      </c>
      <c r="F106" s="91">
        <f t="shared" ref="F106:I106" si="5">F104+F105</f>
        <v>20166</v>
      </c>
      <c r="G106" s="91">
        <f t="shared" si="5"/>
        <v>1053029</v>
      </c>
      <c r="H106" s="97">
        <f t="shared" si="5"/>
        <v>130</v>
      </c>
      <c r="I106" s="50">
        <f t="shared" si="5"/>
        <v>1053159</v>
      </c>
    </row>
    <row r="107" spans="1:9" ht="23.15" customHeight="1" thickBot="1" x14ac:dyDescent="0.25">
      <c r="A107" s="172" t="s">
        <v>256</v>
      </c>
      <c r="B107" s="173"/>
      <c r="C107" s="173"/>
      <c r="D107" s="174"/>
      <c r="E107" s="65">
        <f>E88+E95+E96</f>
        <v>1256222</v>
      </c>
      <c r="F107" s="65">
        <f>F88+F95+F96</f>
        <v>20341</v>
      </c>
      <c r="G107" s="65">
        <f>G88+G95+G96</f>
        <v>1276364</v>
      </c>
      <c r="H107" s="65">
        <f>H88</f>
        <v>199</v>
      </c>
      <c r="I107" s="69">
        <f>I88+I95+I96</f>
        <v>1276563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1947455</v>
      </c>
      <c r="F108" s="66">
        <f>F89+F95+F96</f>
        <v>20405</v>
      </c>
      <c r="G108" s="67" t="s">
        <v>105</v>
      </c>
      <c r="H108" s="67" t="s">
        <v>244</v>
      </c>
      <c r="I108" s="69">
        <f>I89+I95+I96</f>
        <v>1967860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0.70101855465319107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 9月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260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100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261</v>
      </c>
    </row>
    <row r="124" spans="1:9" ht="19" customHeight="1" x14ac:dyDescent="0.2">
      <c r="A124" s="151" t="s">
        <v>262</v>
      </c>
      <c r="B124" s="152"/>
      <c r="C124" s="153"/>
      <c r="D124" s="154"/>
      <c r="E124" s="90">
        <f>E29</f>
        <v>418803</v>
      </c>
      <c r="F124" s="90">
        <f>F29</f>
        <v>0</v>
      </c>
      <c r="G124" s="80" t="s">
        <v>105</v>
      </c>
      <c r="H124" s="80" t="s">
        <v>105</v>
      </c>
      <c r="I124" s="81">
        <f>I29</f>
        <v>418803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393</v>
      </c>
      <c r="F125" s="23">
        <v>0</v>
      </c>
      <c r="G125" s="29" t="s">
        <v>105</v>
      </c>
      <c r="H125" s="29" t="s">
        <v>105</v>
      </c>
      <c r="I125" s="24">
        <v>393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418410</v>
      </c>
      <c r="F126" s="97">
        <f>F124-F125</f>
        <v>0</v>
      </c>
      <c r="G126" s="48" t="s">
        <v>105</v>
      </c>
      <c r="H126" s="48" t="s">
        <v>105</v>
      </c>
      <c r="I126" s="50">
        <f>I124-I125</f>
        <v>418410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127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1142843</v>
      </c>
      <c r="D131" s="112">
        <v>122575</v>
      </c>
      <c r="E131" s="113">
        <v>14629</v>
      </c>
      <c r="F131" s="111">
        <v>405</v>
      </c>
      <c r="G131" s="112">
        <v>5</v>
      </c>
      <c r="H131" s="146">
        <f>SUM(C131:G131)</f>
        <v>1280457</v>
      </c>
      <c r="I131" s="147"/>
    </row>
    <row r="132" spans="1:9" ht="22" customHeight="1" thickBot="1" x14ac:dyDescent="0.25">
      <c r="A132" s="128" t="s">
        <v>96</v>
      </c>
      <c r="B132" s="129"/>
      <c r="C132" s="114">
        <v>178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178</v>
      </c>
      <c r="I132" s="131"/>
    </row>
    <row r="133" spans="1:9" ht="22" customHeight="1" thickBot="1" x14ac:dyDescent="0.25">
      <c r="A133" s="132" t="s">
        <v>97</v>
      </c>
      <c r="B133" s="133"/>
      <c r="C133" s="116">
        <v>7096885600</v>
      </c>
      <c r="D133" s="87">
        <v>686142900</v>
      </c>
      <c r="E133" s="116">
        <v>68480700</v>
      </c>
      <c r="F133" s="117">
        <v>1174500</v>
      </c>
      <c r="G133" s="69">
        <v>22000</v>
      </c>
      <c r="H133" s="134">
        <v>7852705700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0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263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5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100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12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102940</v>
      </c>
      <c r="F10" s="19">
        <v>0</v>
      </c>
      <c r="G10" s="19">
        <v>102917</v>
      </c>
      <c r="H10" s="19">
        <v>23</v>
      </c>
      <c r="I10" s="20">
        <f t="shared" ref="I10:I17" si="0">SUM(G10:H10)</f>
        <v>102940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968</v>
      </c>
      <c r="F11" s="23">
        <v>0</v>
      </c>
      <c r="G11" s="23">
        <v>965</v>
      </c>
      <c r="H11" s="23">
        <v>3</v>
      </c>
      <c r="I11" s="24">
        <f t="shared" si="0"/>
        <v>968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23520</v>
      </c>
      <c r="F12" s="23">
        <v>0</v>
      </c>
      <c r="G12" s="23">
        <v>23520</v>
      </c>
      <c r="H12" s="23">
        <v>0</v>
      </c>
      <c r="I12" s="24">
        <f t="shared" si="0"/>
        <v>23520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22912</v>
      </c>
      <c r="F13" s="23">
        <v>0</v>
      </c>
      <c r="G13" s="23">
        <v>22911</v>
      </c>
      <c r="H13" s="23">
        <v>1</v>
      </c>
      <c r="I13" s="24">
        <f t="shared" si="0"/>
        <v>22912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150340</v>
      </c>
      <c r="F14" s="23">
        <f>SUM(F10:F13)</f>
        <v>0</v>
      </c>
      <c r="G14" s="23">
        <f>SUM(G10:G13)</f>
        <v>150313</v>
      </c>
      <c r="H14" s="23">
        <f>SUM(H10:H13)</f>
        <v>27</v>
      </c>
      <c r="I14" s="24">
        <f t="shared" si="0"/>
        <v>150340</v>
      </c>
    </row>
    <row r="15" spans="1:9" ht="23.15" customHeight="1" x14ac:dyDescent="0.2">
      <c r="A15" s="244" t="s">
        <v>264</v>
      </c>
      <c r="B15" s="238"/>
      <c r="C15" s="239"/>
      <c r="D15" s="21" t="s">
        <v>18</v>
      </c>
      <c r="E15" s="26">
        <v>263964</v>
      </c>
      <c r="F15" s="23">
        <v>4724</v>
      </c>
      <c r="G15" s="23">
        <v>268575</v>
      </c>
      <c r="H15" s="23">
        <v>113</v>
      </c>
      <c r="I15" s="24">
        <f t="shared" si="0"/>
        <v>268688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324995</v>
      </c>
      <c r="F16" s="23">
        <v>12428</v>
      </c>
      <c r="G16" s="23">
        <v>337397</v>
      </c>
      <c r="H16" s="23">
        <v>26</v>
      </c>
      <c r="I16" s="24">
        <f t="shared" si="0"/>
        <v>337423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588959</v>
      </c>
      <c r="F17" s="23">
        <f>SUM(F15:F16)</f>
        <v>17152</v>
      </c>
      <c r="G17" s="23">
        <f>SUM(G15:G16)</f>
        <v>605972</v>
      </c>
      <c r="H17" s="22">
        <f>SUM(H15:H16)</f>
        <v>139</v>
      </c>
      <c r="I17" s="24">
        <f t="shared" si="0"/>
        <v>606111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718</v>
      </c>
      <c r="F19" s="23">
        <v>22</v>
      </c>
      <c r="G19" s="23">
        <v>740</v>
      </c>
      <c r="H19" s="23">
        <v>0</v>
      </c>
      <c r="I19" s="24">
        <f t="shared" ref="I19:I25" si="1">SUM(G19:H19)</f>
        <v>740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10760</v>
      </c>
      <c r="F20" s="23">
        <v>117</v>
      </c>
      <c r="G20" s="23">
        <v>10877</v>
      </c>
      <c r="H20" s="23">
        <v>0</v>
      </c>
      <c r="I20" s="24">
        <f t="shared" si="1"/>
        <v>10877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11478</v>
      </c>
      <c r="F21" s="23">
        <f>SUM(F19:F20)</f>
        <v>139</v>
      </c>
      <c r="G21" s="23">
        <f>SUM(G19:G20)</f>
        <v>11617</v>
      </c>
      <c r="H21" s="22">
        <f>SUM(H19:H20)</f>
        <v>0</v>
      </c>
      <c r="I21" s="24">
        <f t="shared" si="1"/>
        <v>11617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1136</v>
      </c>
      <c r="F22" s="23">
        <v>0</v>
      </c>
      <c r="G22" s="23">
        <v>1136</v>
      </c>
      <c r="H22" s="23">
        <v>0</v>
      </c>
      <c r="I22" s="24">
        <f t="shared" si="1"/>
        <v>1136</v>
      </c>
    </row>
    <row r="23" spans="1:9" ht="23.15" customHeight="1" x14ac:dyDescent="0.2">
      <c r="A23" s="31"/>
      <c r="B23" s="32"/>
      <c r="C23" s="209" t="s">
        <v>265</v>
      </c>
      <c r="D23" s="158"/>
      <c r="E23" s="22">
        <v>41</v>
      </c>
      <c r="F23" s="23">
        <v>0</v>
      </c>
      <c r="G23" s="23">
        <v>41</v>
      </c>
      <c r="H23" s="23">
        <v>0</v>
      </c>
      <c r="I23" s="24">
        <f t="shared" si="1"/>
        <v>41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4</v>
      </c>
      <c r="F24" s="23">
        <v>0</v>
      </c>
      <c r="G24" s="23">
        <v>4</v>
      </c>
      <c r="H24" s="23">
        <v>0</v>
      </c>
      <c r="I24" s="24">
        <f t="shared" si="1"/>
        <v>4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317</v>
      </c>
      <c r="F25" s="23">
        <v>0</v>
      </c>
      <c r="G25" s="23">
        <v>317</v>
      </c>
      <c r="H25" s="23">
        <v>0</v>
      </c>
      <c r="I25" s="24">
        <f t="shared" si="1"/>
        <v>317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2198</v>
      </c>
      <c r="F26" s="23">
        <v>0</v>
      </c>
      <c r="G26" s="29" t="s">
        <v>24</v>
      </c>
      <c r="H26" s="29" t="s">
        <v>24</v>
      </c>
      <c r="I26" s="24">
        <v>2198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9253</v>
      </c>
      <c r="F27" s="23">
        <v>0</v>
      </c>
      <c r="G27" s="29" t="s">
        <v>24</v>
      </c>
      <c r="H27" s="29" t="s">
        <v>24</v>
      </c>
      <c r="I27" s="24">
        <v>9253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11451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11451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477584</v>
      </c>
      <c r="F29" s="23">
        <v>3</v>
      </c>
      <c r="G29" s="29" t="s">
        <v>266</v>
      </c>
      <c r="H29" s="29" t="s">
        <v>266</v>
      </c>
      <c r="I29" s="24">
        <v>477587</v>
      </c>
    </row>
    <row r="30" spans="1:9" ht="23.15" customHeight="1" x14ac:dyDescent="0.2">
      <c r="A30" s="155"/>
      <c r="B30" s="156"/>
      <c r="C30" s="209" t="s">
        <v>265</v>
      </c>
      <c r="D30" s="158"/>
      <c r="E30" s="26">
        <v>175487</v>
      </c>
      <c r="F30" s="23">
        <v>0</v>
      </c>
      <c r="G30" s="29" t="s">
        <v>266</v>
      </c>
      <c r="H30" s="29" t="s">
        <v>266</v>
      </c>
      <c r="I30" s="24">
        <v>175487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19789</v>
      </c>
      <c r="F31" s="23">
        <v>0</v>
      </c>
      <c r="G31" s="29" t="s">
        <v>266</v>
      </c>
      <c r="H31" s="29" t="s">
        <v>266</v>
      </c>
      <c r="I31" s="24">
        <v>19789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64001</v>
      </c>
      <c r="F32" s="23">
        <v>0</v>
      </c>
      <c r="G32" s="29" t="s">
        <v>266</v>
      </c>
      <c r="H32" s="29" t="s">
        <v>266</v>
      </c>
      <c r="I32" s="24">
        <v>64001</v>
      </c>
    </row>
    <row r="33" spans="1:9" ht="23.15" customHeight="1" x14ac:dyDescent="0.2">
      <c r="A33" s="234" t="s">
        <v>267</v>
      </c>
      <c r="B33" s="235"/>
      <c r="C33" s="157" t="s">
        <v>268</v>
      </c>
      <c r="D33" s="158"/>
      <c r="E33" s="26">
        <v>12718</v>
      </c>
      <c r="F33" s="23">
        <v>48</v>
      </c>
      <c r="G33" s="23">
        <v>12766</v>
      </c>
      <c r="H33" s="23">
        <v>0</v>
      </c>
      <c r="I33" s="24">
        <f>SUM(G33:H33)</f>
        <v>12766</v>
      </c>
    </row>
    <row r="34" spans="1:9" ht="23.15" customHeight="1" x14ac:dyDescent="0.2">
      <c r="A34" s="185"/>
      <c r="B34" s="236"/>
      <c r="C34" s="157" t="s">
        <v>269</v>
      </c>
      <c r="D34" s="158"/>
      <c r="E34" s="26">
        <v>2201</v>
      </c>
      <c r="F34" s="23">
        <v>10</v>
      </c>
      <c r="G34" s="23">
        <v>2211</v>
      </c>
      <c r="H34" s="23">
        <v>0</v>
      </c>
      <c r="I34" s="24">
        <f>SUM(G34:H34)</f>
        <v>2211</v>
      </c>
    </row>
    <row r="35" spans="1:9" ht="23.15" customHeight="1" x14ac:dyDescent="0.2">
      <c r="A35" s="185"/>
      <c r="B35" s="236"/>
      <c r="C35" s="157" t="s">
        <v>270</v>
      </c>
      <c r="D35" s="158"/>
      <c r="E35" s="26">
        <v>1</v>
      </c>
      <c r="F35" s="23">
        <v>0</v>
      </c>
      <c r="G35" s="23">
        <v>1</v>
      </c>
      <c r="H35" s="23">
        <v>0</v>
      </c>
      <c r="I35" s="24">
        <f>SUM(G35:H35)</f>
        <v>1</v>
      </c>
    </row>
    <row r="36" spans="1:9" ht="23.15" customHeight="1" x14ac:dyDescent="0.2">
      <c r="A36" s="185"/>
      <c r="B36" s="236"/>
      <c r="C36" s="157" t="s">
        <v>271</v>
      </c>
      <c r="D36" s="158"/>
      <c r="E36" s="26">
        <v>1</v>
      </c>
      <c r="F36" s="23">
        <v>0</v>
      </c>
      <c r="G36" s="23">
        <v>1</v>
      </c>
      <c r="H36" s="23">
        <v>0</v>
      </c>
      <c r="I36" s="24">
        <f>SUM(G36:H36)</f>
        <v>1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14921</v>
      </c>
      <c r="F37" s="23">
        <f>SUM(F33:F36)</f>
        <v>58</v>
      </c>
      <c r="G37" s="23">
        <f>SUM(G33:G36)</f>
        <v>14979</v>
      </c>
      <c r="H37" s="23">
        <f>SUM(H33:H36)</f>
        <v>0</v>
      </c>
      <c r="I37" s="24">
        <f>SUM(G37:H37)</f>
        <v>14979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26178</v>
      </c>
      <c r="F38" s="23">
        <v>0</v>
      </c>
      <c r="G38" s="29" t="s">
        <v>266</v>
      </c>
      <c r="H38" s="29" t="s">
        <v>266</v>
      </c>
      <c r="I38" s="24">
        <v>26178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7185</v>
      </c>
      <c r="F39" s="23">
        <v>0</v>
      </c>
      <c r="G39" s="23">
        <v>7185</v>
      </c>
      <c r="H39" s="23">
        <v>0</v>
      </c>
      <c r="I39" s="24">
        <f>SUM(G39:H39)</f>
        <v>7185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622</v>
      </c>
      <c r="F40" s="23">
        <v>0</v>
      </c>
      <c r="G40" s="23">
        <v>622</v>
      </c>
      <c r="H40" s="23">
        <v>0</v>
      </c>
      <c r="I40" s="24">
        <f>SUM(G40:H40)</f>
        <v>622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177836</v>
      </c>
      <c r="F41" s="23">
        <v>0</v>
      </c>
      <c r="G41" s="29" t="s">
        <v>266</v>
      </c>
      <c r="H41" s="29" t="s">
        <v>266</v>
      </c>
      <c r="I41" s="24">
        <v>177836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165437</v>
      </c>
      <c r="F42" s="23">
        <v>0</v>
      </c>
      <c r="G42" s="23">
        <v>165434</v>
      </c>
      <c r="H42" s="23">
        <v>3</v>
      </c>
      <c r="I42" s="24">
        <f>SUM(G42:H42)</f>
        <v>165437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11214</v>
      </c>
      <c r="F43" s="23">
        <v>0</v>
      </c>
      <c r="G43" s="29" t="s">
        <v>266</v>
      </c>
      <c r="H43" s="29" t="s">
        <v>266</v>
      </c>
      <c r="I43" s="24">
        <v>11214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6195</v>
      </c>
      <c r="F44" s="23">
        <v>0</v>
      </c>
      <c r="G44" s="29" t="s">
        <v>266</v>
      </c>
      <c r="H44" s="42" t="s">
        <v>266</v>
      </c>
      <c r="I44" s="24">
        <v>6195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223</v>
      </c>
      <c r="F45" s="43">
        <v>0</v>
      </c>
      <c r="G45" s="29" t="s">
        <v>266</v>
      </c>
      <c r="H45" s="42" t="s">
        <v>266</v>
      </c>
      <c r="I45" s="24">
        <v>223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266</v>
      </c>
      <c r="H46" s="42" t="s">
        <v>266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653</v>
      </c>
      <c r="F47" s="43">
        <v>0</v>
      </c>
      <c r="G47" s="23">
        <v>653</v>
      </c>
      <c r="H47" s="25">
        <v>0</v>
      </c>
      <c r="I47" s="24">
        <f>SUM(G47:H47)</f>
        <v>653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62331</v>
      </c>
      <c r="F48" s="43">
        <v>0</v>
      </c>
      <c r="G48" s="29" t="s">
        <v>266</v>
      </c>
      <c r="H48" s="42" t="s">
        <v>266</v>
      </c>
      <c r="I48" s="24">
        <v>62331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35301</v>
      </c>
      <c r="F49" s="43">
        <v>0</v>
      </c>
      <c r="G49" s="29" t="s">
        <v>266</v>
      </c>
      <c r="H49" s="42" t="s">
        <v>266</v>
      </c>
      <c r="I49" s="24">
        <v>35301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39</v>
      </c>
      <c r="F50" s="43">
        <v>0</v>
      </c>
      <c r="G50" s="29" t="s">
        <v>266</v>
      </c>
      <c r="H50" s="42" t="s">
        <v>266</v>
      </c>
      <c r="I50" s="24">
        <v>39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266</v>
      </c>
      <c r="H51" s="42" t="s">
        <v>266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13236</v>
      </c>
      <c r="F52" s="43">
        <v>0</v>
      </c>
      <c r="G52" s="23">
        <v>13236</v>
      </c>
      <c r="H52" s="25">
        <v>0</v>
      </c>
      <c r="I52" s="24">
        <f>SUM(G52:H52)</f>
        <v>13236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736</v>
      </c>
      <c r="F53" s="43">
        <v>0</v>
      </c>
      <c r="G53" s="29" t="s">
        <v>266</v>
      </c>
      <c r="H53" s="42" t="s">
        <v>266</v>
      </c>
      <c r="I53" s="24">
        <v>736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266</v>
      </c>
      <c r="H54" s="49" t="s">
        <v>266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6年10月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272</v>
      </c>
    </row>
    <row r="60" spans="1:9" ht="23.15" customHeight="1" thickBot="1" x14ac:dyDescent="0.25">
      <c r="A60" s="148" t="s">
        <v>100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273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486</v>
      </c>
      <c r="F61" s="53">
        <v>0</v>
      </c>
      <c r="G61" s="29" t="s">
        <v>105</v>
      </c>
      <c r="H61" s="42" t="s">
        <v>105</v>
      </c>
      <c r="I61" s="24">
        <v>486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4843</v>
      </c>
      <c r="F62" s="53">
        <v>64</v>
      </c>
      <c r="G62" s="29" t="s">
        <v>105</v>
      </c>
      <c r="H62" s="42" t="s">
        <v>274</v>
      </c>
      <c r="I62" s="24">
        <v>4907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178</v>
      </c>
      <c r="F63" s="53">
        <v>3</v>
      </c>
      <c r="G63" s="29" t="s">
        <v>105</v>
      </c>
      <c r="H63" s="42" t="s">
        <v>274</v>
      </c>
      <c r="I63" s="24">
        <v>181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5507</v>
      </c>
      <c r="F64" s="23">
        <f>SUM(F61:F63)</f>
        <v>67</v>
      </c>
      <c r="G64" s="29" t="s">
        <v>266</v>
      </c>
      <c r="H64" s="29" t="s">
        <v>275</v>
      </c>
      <c r="I64" s="24">
        <f>SUM(I61:I63)</f>
        <v>5574</v>
      </c>
    </row>
    <row r="65" spans="1:9" ht="23.15" customHeight="1" x14ac:dyDescent="0.2">
      <c r="A65" s="191" t="s">
        <v>276</v>
      </c>
      <c r="B65" s="205"/>
      <c r="C65" s="209" t="s">
        <v>61</v>
      </c>
      <c r="D65" s="54" t="s">
        <v>277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278</v>
      </c>
      <c r="E66" s="26">
        <v>474</v>
      </c>
      <c r="F66" s="23">
        <v>0</v>
      </c>
      <c r="G66" s="23">
        <v>474</v>
      </c>
      <c r="H66" s="23">
        <v>0</v>
      </c>
      <c r="I66" s="24">
        <f t="shared" si="2"/>
        <v>474</v>
      </c>
    </row>
    <row r="67" spans="1:9" ht="23.15" customHeight="1" x14ac:dyDescent="0.2">
      <c r="A67" s="193"/>
      <c r="B67" s="206"/>
      <c r="C67" s="209" t="s">
        <v>279</v>
      </c>
      <c r="D67" s="54" t="s">
        <v>62</v>
      </c>
      <c r="E67" s="26">
        <v>1</v>
      </c>
      <c r="F67" s="23">
        <v>0</v>
      </c>
      <c r="G67" s="23">
        <v>1</v>
      </c>
      <c r="H67" s="23">
        <v>0</v>
      </c>
      <c r="I67" s="24">
        <f t="shared" si="2"/>
        <v>1</v>
      </c>
    </row>
    <row r="68" spans="1:9" ht="23.15" customHeight="1" x14ac:dyDescent="0.2">
      <c r="A68" s="193"/>
      <c r="B68" s="206"/>
      <c r="C68" s="212"/>
      <c r="D68" s="54" t="s">
        <v>280</v>
      </c>
      <c r="E68" s="26">
        <v>4745</v>
      </c>
      <c r="F68" s="23">
        <v>58</v>
      </c>
      <c r="G68" s="23">
        <v>4803</v>
      </c>
      <c r="H68" s="23">
        <v>0</v>
      </c>
      <c r="I68" s="24">
        <f t="shared" si="2"/>
        <v>4803</v>
      </c>
    </row>
    <row r="69" spans="1:9" ht="23.15" customHeight="1" x14ac:dyDescent="0.2">
      <c r="A69" s="193"/>
      <c r="B69" s="206"/>
      <c r="C69" s="209" t="s">
        <v>64</v>
      </c>
      <c r="D69" s="54" t="s">
        <v>277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16</v>
      </c>
      <c r="E70" s="26">
        <v>171</v>
      </c>
      <c r="F70" s="23">
        <v>3</v>
      </c>
      <c r="G70" s="23">
        <v>174</v>
      </c>
      <c r="H70" s="23">
        <v>0</v>
      </c>
      <c r="I70" s="24">
        <f t="shared" si="2"/>
        <v>174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5391</v>
      </c>
      <c r="F71" s="23">
        <f>SUM(F65:F70)</f>
        <v>61</v>
      </c>
      <c r="G71" s="23">
        <f>SUM(G65:G70)</f>
        <v>5452</v>
      </c>
      <c r="H71" s="23">
        <f>SUM(H65:H70)</f>
        <v>0</v>
      </c>
      <c r="I71" s="24">
        <f t="shared" si="2"/>
        <v>5452</v>
      </c>
    </row>
    <row r="72" spans="1:9" ht="23.15" customHeight="1" x14ac:dyDescent="0.2">
      <c r="A72" s="191" t="s">
        <v>65</v>
      </c>
      <c r="B72" s="205"/>
      <c r="C72" s="157" t="s">
        <v>281</v>
      </c>
      <c r="D72" s="158"/>
      <c r="E72" s="55">
        <v>517</v>
      </c>
      <c r="F72" s="56">
        <v>0</v>
      </c>
      <c r="G72" s="23">
        <v>517</v>
      </c>
      <c r="H72" s="23">
        <v>0</v>
      </c>
      <c r="I72" s="24">
        <f t="shared" si="2"/>
        <v>517</v>
      </c>
    </row>
    <row r="73" spans="1:9" ht="23.15" customHeight="1" x14ac:dyDescent="0.2">
      <c r="A73" s="193"/>
      <c r="B73" s="206"/>
      <c r="C73" s="157" t="s">
        <v>21</v>
      </c>
      <c r="D73" s="158"/>
      <c r="E73" s="55">
        <v>4929</v>
      </c>
      <c r="F73" s="56">
        <v>82</v>
      </c>
      <c r="G73" s="23">
        <v>5010</v>
      </c>
      <c r="H73" s="23">
        <v>1</v>
      </c>
      <c r="I73" s="24">
        <f t="shared" si="2"/>
        <v>5011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188</v>
      </c>
      <c r="F74" s="56">
        <v>3</v>
      </c>
      <c r="G74" s="23">
        <v>189</v>
      </c>
      <c r="H74" s="23">
        <v>2</v>
      </c>
      <c r="I74" s="24">
        <f t="shared" si="2"/>
        <v>191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30</v>
      </c>
      <c r="F75" s="56">
        <v>0</v>
      </c>
      <c r="G75" s="23">
        <v>30</v>
      </c>
      <c r="H75" s="23">
        <v>0</v>
      </c>
      <c r="I75" s="24">
        <f t="shared" si="2"/>
        <v>30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5664</v>
      </c>
      <c r="F76" s="56">
        <f>SUM(F72:F75)</f>
        <v>85</v>
      </c>
      <c r="G76" s="56">
        <f>SUM(G72:G75)</f>
        <v>5746</v>
      </c>
      <c r="H76" s="56">
        <f>SUM(H72:H75)</f>
        <v>3</v>
      </c>
      <c r="I76" s="24">
        <f t="shared" si="2"/>
        <v>5749</v>
      </c>
    </row>
    <row r="77" spans="1:9" ht="23.15" customHeight="1" x14ac:dyDescent="0.2">
      <c r="A77" s="191" t="s">
        <v>69</v>
      </c>
      <c r="B77" s="205"/>
      <c r="C77" s="157" t="s">
        <v>281</v>
      </c>
      <c r="D77" s="158"/>
      <c r="E77" s="26">
        <v>3887</v>
      </c>
      <c r="F77" s="23">
        <v>0</v>
      </c>
      <c r="G77" s="29" t="s">
        <v>266</v>
      </c>
      <c r="H77" s="29" t="s">
        <v>105</v>
      </c>
      <c r="I77" s="24">
        <v>3887</v>
      </c>
    </row>
    <row r="78" spans="1:9" ht="23.15" customHeight="1" x14ac:dyDescent="0.2">
      <c r="A78" s="193"/>
      <c r="B78" s="206"/>
      <c r="C78" s="157" t="s">
        <v>264</v>
      </c>
      <c r="D78" s="158"/>
      <c r="E78" s="26">
        <v>39907</v>
      </c>
      <c r="F78" s="23">
        <v>841</v>
      </c>
      <c r="G78" s="29" t="s">
        <v>266</v>
      </c>
      <c r="H78" s="29" t="s">
        <v>266</v>
      </c>
      <c r="I78" s="24">
        <v>40748</v>
      </c>
    </row>
    <row r="79" spans="1:9" ht="23.15" customHeight="1" x14ac:dyDescent="0.2">
      <c r="A79" s="193"/>
      <c r="B79" s="206"/>
      <c r="C79" s="157" t="s">
        <v>70</v>
      </c>
      <c r="D79" s="158"/>
      <c r="E79" s="26">
        <v>1483</v>
      </c>
      <c r="F79" s="23">
        <v>29</v>
      </c>
      <c r="G79" s="29" t="s">
        <v>266</v>
      </c>
      <c r="H79" s="29" t="s">
        <v>266</v>
      </c>
      <c r="I79" s="24">
        <v>1512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307</v>
      </c>
      <c r="F80" s="58">
        <v>0</v>
      </c>
      <c r="G80" s="29" t="s">
        <v>275</v>
      </c>
      <c r="H80" s="29" t="s">
        <v>266</v>
      </c>
      <c r="I80" s="59">
        <v>307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45584</v>
      </c>
      <c r="F81" s="23">
        <f>SUM(F77:F80)</f>
        <v>870</v>
      </c>
      <c r="G81" s="29" t="s">
        <v>266</v>
      </c>
      <c r="H81" s="29" t="s">
        <v>266</v>
      </c>
      <c r="I81" s="24">
        <f>SUM(I77:I80)</f>
        <v>46454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31247</v>
      </c>
      <c r="F82" s="23">
        <v>0</v>
      </c>
      <c r="G82" s="29" t="s">
        <v>282</v>
      </c>
      <c r="H82" s="29" t="s">
        <v>266</v>
      </c>
      <c r="I82" s="24">
        <v>31247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31247</v>
      </c>
      <c r="F83" s="23">
        <v>0</v>
      </c>
      <c r="G83" s="29" t="s">
        <v>266</v>
      </c>
      <c r="H83" s="29" t="s">
        <v>266</v>
      </c>
      <c r="I83" s="24">
        <v>31247</v>
      </c>
    </row>
    <row r="84" spans="1:9" ht="23.15" customHeight="1" x14ac:dyDescent="0.2">
      <c r="A84" s="195"/>
      <c r="B84" s="194"/>
      <c r="C84" s="198" t="s">
        <v>283</v>
      </c>
      <c r="D84" s="197"/>
      <c r="E84" s="26">
        <v>10966</v>
      </c>
      <c r="F84" s="23">
        <v>0</v>
      </c>
      <c r="G84" s="29" t="s">
        <v>266</v>
      </c>
      <c r="H84" s="29" t="s">
        <v>266</v>
      </c>
      <c r="I84" s="24">
        <v>10966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801</v>
      </c>
      <c r="F85" s="23">
        <v>0</v>
      </c>
      <c r="G85" s="29" t="s">
        <v>282</v>
      </c>
      <c r="H85" s="29" t="s">
        <v>266</v>
      </c>
      <c r="I85" s="24">
        <v>801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43014</v>
      </c>
      <c r="F86" s="56">
        <f>SUM(F82,F84,F85)</f>
        <v>0</v>
      </c>
      <c r="G86" s="29" t="s">
        <v>266</v>
      </c>
      <c r="H86" s="62" t="s">
        <v>266</v>
      </c>
      <c r="I86" s="63">
        <f>SUM(I82,I84,I85)</f>
        <v>43014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336998</v>
      </c>
      <c r="F87" s="56">
        <v>0</v>
      </c>
      <c r="G87" s="29" t="s">
        <v>266</v>
      </c>
      <c r="H87" s="29" t="s">
        <v>266</v>
      </c>
      <c r="I87" s="24">
        <v>336998</v>
      </c>
    </row>
    <row r="88" spans="1:9" ht="23.15" customHeight="1" thickBot="1" x14ac:dyDescent="0.25">
      <c r="A88" s="172" t="s">
        <v>284</v>
      </c>
      <c r="B88" s="173"/>
      <c r="C88" s="173"/>
      <c r="D88" s="174"/>
      <c r="E88" s="65">
        <f>SUM(E14,E17,E18,E21,E22,E76)</f>
        <v>757577</v>
      </c>
      <c r="F88" s="65">
        <f>SUM(F14,F17,F18,F21,F22,F76)</f>
        <v>17376</v>
      </c>
      <c r="G88" s="65">
        <f>SUM(G14,G17,G21,G22,G76)</f>
        <v>774784</v>
      </c>
      <c r="H88" s="65">
        <f>SUM(H14,H17,H21,H22,H76)</f>
        <v>169</v>
      </c>
      <c r="I88" s="69">
        <f>SUM(I14,I17,I18,I21,I22,I76)</f>
        <v>774953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1549696</v>
      </c>
      <c r="F89" s="66">
        <f>SUM(F14,F17,F18,F21,F22,F28,F29,F37,F38,F39,F40,F41,F48,F50,F51,F52,F53,F54,F76)</f>
        <v>17437</v>
      </c>
      <c r="G89" s="67" t="s">
        <v>266</v>
      </c>
      <c r="H89" s="67" t="s">
        <v>266</v>
      </c>
      <c r="I89" s="69">
        <f>SUM(I14,I17,I18,I21,I22,I28,I29,I37,I38,I39,I40,I41,I48,I50,I51,I52,I53,I54,I76)</f>
        <v>1567133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266</v>
      </c>
      <c r="F90" s="67" t="s">
        <v>266</v>
      </c>
      <c r="G90" s="67" t="s">
        <v>266</v>
      </c>
      <c r="H90" s="67" t="s">
        <v>266</v>
      </c>
      <c r="I90" s="69">
        <f>SUM(I11,I13,I16,I18,I20,I22)</f>
        <v>373316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0.12443613453481769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285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286</v>
      </c>
    </row>
    <row r="95" spans="1:9" ht="23.15" customHeight="1" thickBot="1" x14ac:dyDescent="0.25">
      <c r="A95" s="189" t="s">
        <v>281</v>
      </c>
      <c r="B95" s="190"/>
      <c r="C95" s="75" t="s">
        <v>287</v>
      </c>
      <c r="D95" s="76" t="s">
        <v>15</v>
      </c>
      <c r="E95" s="77">
        <v>37160</v>
      </c>
      <c r="F95" s="65">
        <v>0</v>
      </c>
      <c r="G95" s="65">
        <v>37160</v>
      </c>
      <c r="H95" s="67" t="s">
        <v>24</v>
      </c>
      <c r="I95" s="69">
        <f>SUM(G95:H95)</f>
        <v>37160</v>
      </c>
    </row>
    <row r="96" spans="1:9" ht="23.15" customHeight="1" x14ac:dyDescent="0.2">
      <c r="A96" s="179" t="s">
        <v>264</v>
      </c>
      <c r="B96" s="180"/>
      <c r="C96" s="183" t="s">
        <v>18</v>
      </c>
      <c r="D96" s="184"/>
      <c r="E96" s="78">
        <v>466594</v>
      </c>
      <c r="F96" s="79">
        <v>3615</v>
      </c>
      <c r="G96" s="79">
        <v>470209</v>
      </c>
      <c r="H96" s="80" t="s">
        <v>266</v>
      </c>
      <c r="I96" s="81">
        <f t="shared" ref="I96" si="3">SUM(G96:H96)</f>
        <v>470209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2593</v>
      </c>
      <c r="F97" s="85">
        <v>26</v>
      </c>
      <c r="G97" s="85">
        <v>2619</v>
      </c>
      <c r="H97" s="86" t="s">
        <v>266</v>
      </c>
      <c r="I97" s="87">
        <f>SUM(G97:H97)</f>
        <v>2619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285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286</v>
      </c>
    </row>
    <row r="101" spans="1:9" ht="23.15" customHeight="1" x14ac:dyDescent="0.2">
      <c r="A101" s="179" t="s">
        <v>13</v>
      </c>
      <c r="B101" s="180"/>
      <c r="C101" s="187" t="s">
        <v>287</v>
      </c>
      <c r="D101" s="89" t="s">
        <v>15</v>
      </c>
      <c r="E101" s="90">
        <f>E10+E95</f>
        <v>140100</v>
      </c>
      <c r="F101" s="79">
        <f>F10+F95</f>
        <v>0</v>
      </c>
      <c r="G101" s="79">
        <f>G10+G95</f>
        <v>140077</v>
      </c>
      <c r="H101" s="79">
        <f>H10</f>
        <v>23</v>
      </c>
      <c r="I101" s="81">
        <f>I10+I95</f>
        <v>140100</v>
      </c>
    </row>
    <row r="102" spans="1:9" ht="23.15" customHeight="1" x14ac:dyDescent="0.2">
      <c r="A102" s="185"/>
      <c r="B102" s="186"/>
      <c r="C102" s="188"/>
      <c r="D102" s="21" t="s">
        <v>280</v>
      </c>
      <c r="E102" s="22">
        <f>E11</f>
        <v>968</v>
      </c>
      <c r="F102" s="22">
        <f>F11</f>
        <v>0</v>
      </c>
      <c r="G102" s="22">
        <f>G11</f>
        <v>965</v>
      </c>
      <c r="H102" s="22">
        <f>H11</f>
        <v>3</v>
      </c>
      <c r="I102" s="24">
        <f>I11</f>
        <v>968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141068</v>
      </c>
      <c r="F103" s="91">
        <f>F101+F102</f>
        <v>0</v>
      </c>
      <c r="G103" s="91">
        <f>G101+G102</f>
        <v>141042</v>
      </c>
      <c r="H103" s="91">
        <f t="shared" ref="H103:I103" si="4">H101+H102</f>
        <v>26</v>
      </c>
      <c r="I103" s="50">
        <f t="shared" si="4"/>
        <v>141068</v>
      </c>
    </row>
    <row r="104" spans="1:9" ht="23.15" customHeight="1" x14ac:dyDescent="0.2">
      <c r="A104" s="163" t="s">
        <v>264</v>
      </c>
      <c r="B104" s="164"/>
      <c r="C104" s="165"/>
      <c r="D104" s="89" t="s">
        <v>18</v>
      </c>
      <c r="E104" s="90">
        <f>E15+E96</f>
        <v>730558</v>
      </c>
      <c r="F104" s="79">
        <f>F15+F96</f>
        <v>8339</v>
      </c>
      <c r="G104" s="79">
        <f>G15+G96</f>
        <v>738784</v>
      </c>
      <c r="H104" s="79">
        <f>H15</f>
        <v>113</v>
      </c>
      <c r="I104" s="81">
        <f>I15+I96</f>
        <v>738897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324995</v>
      </c>
      <c r="F105" s="93">
        <f>F16</f>
        <v>12428</v>
      </c>
      <c r="G105" s="93">
        <f>G16</f>
        <v>337397</v>
      </c>
      <c r="H105" s="94">
        <f>H16</f>
        <v>26</v>
      </c>
      <c r="I105" s="95">
        <f>I16</f>
        <v>337423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1055553</v>
      </c>
      <c r="F106" s="91">
        <f t="shared" ref="F106:I106" si="5">F104+F105</f>
        <v>20767</v>
      </c>
      <c r="G106" s="91">
        <f t="shared" si="5"/>
        <v>1076181</v>
      </c>
      <c r="H106" s="97">
        <f t="shared" si="5"/>
        <v>139</v>
      </c>
      <c r="I106" s="50">
        <f t="shared" si="5"/>
        <v>1076320</v>
      </c>
    </row>
    <row r="107" spans="1:9" ht="23.15" customHeight="1" thickBot="1" x14ac:dyDescent="0.25">
      <c r="A107" s="172" t="s">
        <v>288</v>
      </c>
      <c r="B107" s="173"/>
      <c r="C107" s="173"/>
      <c r="D107" s="174"/>
      <c r="E107" s="65">
        <f>E88+E95+E96</f>
        <v>1261331</v>
      </c>
      <c r="F107" s="65">
        <f>F88+F95+F96</f>
        <v>20991</v>
      </c>
      <c r="G107" s="65">
        <f>G88+G95+G96</f>
        <v>1282153</v>
      </c>
      <c r="H107" s="65">
        <f>H88</f>
        <v>169</v>
      </c>
      <c r="I107" s="69">
        <f>I88+I95+I96</f>
        <v>1282322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2053450</v>
      </c>
      <c r="F108" s="66">
        <f>F89+F95+F96</f>
        <v>21052</v>
      </c>
      <c r="G108" s="67" t="s">
        <v>289</v>
      </c>
      <c r="H108" s="67" t="s">
        <v>289</v>
      </c>
      <c r="I108" s="69">
        <f>I89+I95+I96</f>
        <v>2074502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0.68650308458451015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6年10月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121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100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12</v>
      </c>
    </row>
    <row r="124" spans="1:9" ht="19" customHeight="1" x14ac:dyDescent="0.2">
      <c r="A124" s="151" t="s">
        <v>73</v>
      </c>
      <c r="B124" s="152"/>
      <c r="C124" s="153"/>
      <c r="D124" s="154"/>
      <c r="E124" s="90">
        <f>E29</f>
        <v>477584</v>
      </c>
      <c r="F124" s="90">
        <f>F29</f>
        <v>3</v>
      </c>
      <c r="G124" s="80" t="s">
        <v>274</v>
      </c>
      <c r="H124" s="80" t="s">
        <v>105</v>
      </c>
      <c r="I124" s="81">
        <f>I29</f>
        <v>477587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599</v>
      </c>
      <c r="F125" s="23">
        <v>0</v>
      </c>
      <c r="G125" s="29" t="s">
        <v>274</v>
      </c>
      <c r="H125" s="29" t="s">
        <v>274</v>
      </c>
      <c r="I125" s="24">
        <v>599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476985</v>
      </c>
      <c r="F126" s="97">
        <f>F124-F125</f>
        <v>3</v>
      </c>
      <c r="G126" s="48" t="s">
        <v>274</v>
      </c>
      <c r="H126" s="48" t="s">
        <v>274</v>
      </c>
      <c r="I126" s="50">
        <f>I124-I125</f>
        <v>476988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290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254"/>
      <c r="H129" s="255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26" t="s">
        <v>94</v>
      </c>
      <c r="H130" s="256"/>
      <c r="I130" s="143"/>
    </row>
    <row r="131" spans="1:9" ht="22" customHeight="1" x14ac:dyDescent="0.2">
      <c r="A131" s="144" t="s">
        <v>95</v>
      </c>
      <c r="B131" s="145"/>
      <c r="C131" s="111">
        <v>1143966</v>
      </c>
      <c r="D131" s="112">
        <v>103820</v>
      </c>
      <c r="E131" s="113">
        <v>20345</v>
      </c>
      <c r="F131" s="111">
        <v>514</v>
      </c>
      <c r="G131" s="112">
        <v>2</v>
      </c>
      <c r="H131" s="257">
        <f>SUM(C131:G131)</f>
        <v>1268647</v>
      </c>
      <c r="I131" s="147"/>
    </row>
    <row r="132" spans="1:9" ht="22" customHeight="1" thickBot="1" x14ac:dyDescent="0.25">
      <c r="A132" s="128" t="s">
        <v>96</v>
      </c>
      <c r="B132" s="129"/>
      <c r="C132" s="114">
        <v>244</v>
      </c>
      <c r="D132" s="46">
        <v>0</v>
      </c>
      <c r="E132" s="115">
        <v>0</v>
      </c>
      <c r="F132" s="114">
        <v>0</v>
      </c>
      <c r="G132" s="46">
        <v>0</v>
      </c>
      <c r="H132" s="252">
        <f>SUM(C132:G132)</f>
        <v>244</v>
      </c>
      <c r="I132" s="131"/>
    </row>
    <row r="133" spans="1:9" ht="22" customHeight="1" thickBot="1" x14ac:dyDescent="0.25">
      <c r="A133" s="132" t="s">
        <v>97</v>
      </c>
      <c r="B133" s="133"/>
      <c r="C133" s="116">
        <v>7201353200</v>
      </c>
      <c r="D133" s="87">
        <v>587861600</v>
      </c>
      <c r="E133" s="116">
        <v>94799800</v>
      </c>
      <c r="F133" s="117">
        <v>1490600</v>
      </c>
      <c r="G133" s="66">
        <v>8800</v>
      </c>
      <c r="H133" s="253">
        <v>7885514000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70"/>
  <sheetViews>
    <sheetView tabSelected="1" zoomScale="70" zoomScaleNormal="70" zoomScaleSheetLayoutView="80" workbookViewId="0">
      <selection activeCell="L76" sqref="L76"/>
    </sheetView>
  </sheetViews>
  <sheetFormatPr defaultColWidth="9" defaultRowHeight="13" x14ac:dyDescent="0.2"/>
  <cols>
    <col min="1" max="1" width="3.90625" style="2" customWidth="1"/>
    <col min="2" max="2" width="6.453125" style="2" customWidth="1"/>
    <col min="3" max="3" width="14.08984375" style="2" customWidth="1"/>
    <col min="4" max="4" width="17.36328125" style="2" customWidth="1"/>
    <col min="5" max="9" width="13.90625" style="2" customWidth="1"/>
    <col min="10" max="16384" width="9" style="2"/>
  </cols>
  <sheetData>
    <row r="1" spans="1:9" ht="28" x14ac:dyDescent="0.4">
      <c r="A1" s="175" t="s">
        <v>291</v>
      </c>
      <c r="B1" s="175"/>
      <c r="C1" s="175"/>
      <c r="D1" s="175"/>
      <c r="E1" s="175"/>
      <c r="F1" s="175"/>
      <c r="G1" s="175"/>
      <c r="H1" s="175"/>
      <c r="I1" s="175"/>
    </row>
    <row r="2" spans="1:9" ht="10.5" customHeight="1" x14ac:dyDescent="0.4">
      <c r="A2" s="3"/>
      <c r="B2" s="3"/>
      <c r="C2" s="3"/>
      <c r="D2" s="3"/>
      <c r="E2" s="3"/>
      <c r="F2" s="3"/>
      <c r="G2" s="3"/>
      <c r="H2" s="3"/>
      <c r="I2" s="3"/>
    </row>
    <row r="3" spans="1:9" ht="18" customHeight="1" x14ac:dyDescent="0.3">
      <c r="A3" s="4"/>
      <c r="B3" s="5"/>
      <c r="C3" s="5"/>
      <c r="F3" s="6"/>
      <c r="G3" s="6"/>
      <c r="H3" s="7"/>
      <c r="I3" s="248" t="s">
        <v>1</v>
      </c>
    </row>
    <row r="4" spans="1:9" ht="19.5" customHeight="1" x14ac:dyDescent="0.2">
      <c r="A4" s="177" t="s">
        <v>292</v>
      </c>
      <c r="B4" s="177"/>
      <c r="C4" s="177"/>
      <c r="D4" s="177"/>
      <c r="E4" s="177"/>
      <c r="F4" s="177"/>
      <c r="G4" s="177"/>
      <c r="H4" s="177"/>
      <c r="I4" s="248"/>
    </row>
    <row r="5" spans="1:9" ht="20.25" customHeight="1" x14ac:dyDescent="0.25">
      <c r="A5" s="8" t="s">
        <v>3</v>
      </c>
      <c r="B5" s="9"/>
      <c r="C5" s="9"/>
      <c r="D5" s="9"/>
      <c r="E5" s="9"/>
      <c r="F5" s="10"/>
      <c r="G5" s="10"/>
      <c r="H5" s="11"/>
      <c r="I5" s="11"/>
    </row>
    <row r="6" spans="1:9" ht="15" customHeight="1" x14ac:dyDescent="0.2">
      <c r="F6" s="12"/>
      <c r="G6" s="12"/>
      <c r="H6" s="12"/>
      <c r="I6" s="12"/>
    </row>
    <row r="7" spans="1:9" ht="18" customHeight="1" x14ac:dyDescent="0.25">
      <c r="A7" s="5" t="s">
        <v>4</v>
      </c>
      <c r="I7" s="13" t="s">
        <v>293</v>
      </c>
    </row>
    <row r="8" spans="1:9" ht="18" customHeight="1" thickBot="1" x14ac:dyDescent="0.3">
      <c r="A8" s="5" t="s">
        <v>6</v>
      </c>
    </row>
    <row r="9" spans="1:9" ht="23.15" customHeight="1" thickBot="1" x14ac:dyDescent="0.25">
      <c r="A9" s="148" t="s">
        <v>294</v>
      </c>
      <c r="B9" s="149"/>
      <c r="C9" s="149"/>
      <c r="D9" s="150"/>
      <c r="E9" s="14" t="s">
        <v>8</v>
      </c>
      <c r="F9" s="15" t="s">
        <v>9</v>
      </c>
      <c r="G9" s="15" t="s">
        <v>10</v>
      </c>
      <c r="H9" s="15" t="s">
        <v>11</v>
      </c>
      <c r="I9" s="16" t="s">
        <v>295</v>
      </c>
    </row>
    <row r="10" spans="1:9" ht="23.15" customHeight="1" x14ac:dyDescent="0.2">
      <c r="A10" s="179" t="s">
        <v>13</v>
      </c>
      <c r="B10" s="180"/>
      <c r="C10" s="187" t="s">
        <v>14</v>
      </c>
      <c r="D10" s="17" t="s">
        <v>15</v>
      </c>
      <c r="E10" s="18">
        <v>99090</v>
      </c>
      <c r="F10" s="19">
        <v>0</v>
      </c>
      <c r="G10" s="19">
        <v>99067</v>
      </c>
      <c r="H10" s="19">
        <v>23</v>
      </c>
      <c r="I10" s="20">
        <f t="shared" ref="I10:I17" si="0">SUM(G10:H10)</f>
        <v>99090</v>
      </c>
    </row>
    <row r="11" spans="1:9" ht="23.15" customHeight="1" x14ac:dyDescent="0.2">
      <c r="A11" s="185"/>
      <c r="B11" s="186"/>
      <c r="C11" s="188"/>
      <c r="D11" s="21" t="s">
        <v>16</v>
      </c>
      <c r="E11" s="22">
        <v>812</v>
      </c>
      <c r="F11" s="23">
        <v>0</v>
      </c>
      <c r="G11" s="23">
        <v>811</v>
      </c>
      <c r="H11" s="23">
        <v>1</v>
      </c>
      <c r="I11" s="24">
        <f t="shared" si="0"/>
        <v>812</v>
      </c>
    </row>
    <row r="12" spans="1:9" ht="23.15" customHeight="1" x14ac:dyDescent="0.2">
      <c r="A12" s="185"/>
      <c r="B12" s="186"/>
      <c r="C12" s="251" t="s">
        <v>17</v>
      </c>
      <c r="D12" s="21" t="s">
        <v>18</v>
      </c>
      <c r="E12" s="22">
        <v>20231</v>
      </c>
      <c r="F12" s="23">
        <v>0</v>
      </c>
      <c r="G12" s="23">
        <v>20231</v>
      </c>
      <c r="H12" s="23">
        <v>0</v>
      </c>
      <c r="I12" s="24">
        <f t="shared" si="0"/>
        <v>20231</v>
      </c>
    </row>
    <row r="13" spans="1:9" ht="23.15" customHeight="1" x14ac:dyDescent="0.2">
      <c r="A13" s="185"/>
      <c r="B13" s="186"/>
      <c r="C13" s="188"/>
      <c r="D13" s="21" t="s">
        <v>19</v>
      </c>
      <c r="E13" s="22">
        <v>20042</v>
      </c>
      <c r="F13" s="23">
        <v>0</v>
      </c>
      <c r="G13" s="23">
        <v>20042</v>
      </c>
      <c r="H13" s="23">
        <v>0</v>
      </c>
      <c r="I13" s="24">
        <f t="shared" si="0"/>
        <v>20042</v>
      </c>
    </row>
    <row r="14" spans="1:9" ht="23.15" customHeight="1" x14ac:dyDescent="0.2">
      <c r="A14" s="249"/>
      <c r="B14" s="250"/>
      <c r="C14" s="222" t="s">
        <v>20</v>
      </c>
      <c r="D14" s="226"/>
      <c r="E14" s="25">
        <f>SUM(E10:E13)</f>
        <v>140175</v>
      </c>
      <c r="F14" s="23">
        <f>SUM(F10:F13)</f>
        <v>0</v>
      </c>
      <c r="G14" s="23">
        <f>SUM(G10:G13)</f>
        <v>140151</v>
      </c>
      <c r="H14" s="23">
        <f>SUM(H10:H13)</f>
        <v>24</v>
      </c>
      <c r="I14" s="24">
        <f t="shared" si="0"/>
        <v>140175</v>
      </c>
    </row>
    <row r="15" spans="1:9" ht="23.15" customHeight="1" x14ac:dyDescent="0.2">
      <c r="A15" s="244" t="s">
        <v>296</v>
      </c>
      <c r="B15" s="238"/>
      <c r="C15" s="239"/>
      <c r="D15" s="21" t="s">
        <v>18</v>
      </c>
      <c r="E15" s="26">
        <v>243099</v>
      </c>
      <c r="F15" s="23">
        <v>4170</v>
      </c>
      <c r="G15" s="23">
        <v>247076</v>
      </c>
      <c r="H15" s="23">
        <v>193</v>
      </c>
      <c r="I15" s="24">
        <f t="shared" si="0"/>
        <v>247269</v>
      </c>
    </row>
    <row r="16" spans="1:9" ht="23.15" customHeight="1" x14ac:dyDescent="0.2">
      <c r="A16" s="166"/>
      <c r="B16" s="167"/>
      <c r="C16" s="168"/>
      <c r="D16" s="21" t="s">
        <v>19</v>
      </c>
      <c r="E16" s="26">
        <v>304203</v>
      </c>
      <c r="F16" s="23">
        <v>11947</v>
      </c>
      <c r="G16" s="23">
        <v>316120</v>
      </c>
      <c r="H16" s="23">
        <v>30</v>
      </c>
      <c r="I16" s="24">
        <f t="shared" si="0"/>
        <v>316150</v>
      </c>
    </row>
    <row r="17" spans="1:9" ht="23.15" customHeight="1" x14ac:dyDescent="0.2">
      <c r="A17" s="240"/>
      <c r="B17" s="241"/>
      <c r="C17" s="242"/>
      <c r="D17" s="21" t="s">
        <v>22</v>
      </c>
      <c r="E17" s="27">
        <f>SUM(E15:E16)</f>
        <v>547302</v>
      </c>
      <c r="F17" s="23">
        <f>SUM(F15:F16)</f>
        <v>16117</v>
      </c>
      <c r="G17" s="23">
        <f>SUM(G15:G16)</f>
        <v>563196</v>
      </c>
      <c r="H17" s="22">
        <f>SUM(H15:H16)</f>
        <v>223</v>
      </c>
      <c r="I17" s="24">
        <f t="shared" si="0"/>
        <v>563419</v>
      </c>
    </row>
    <row r="18" spans="1:9" ht="23.15" customHeight="1" x14ac:dyDescent="0.2">
      <c r="A18" s="245" t="s">
        <v>23</v>
      </c>
      <c r="B18" s="246"/>
      <c r="C18" s="246"/>
      <c r="D18" s="28"/>
      <c r="E18" s="27">
        <v>0</v>
      </c>
      <c r="F18" s="23">
        <v>0</v>
      </c>
      <c r="G18" s="29" t="s">
        <v>24</v>
      </c>
      <c r="H18" s="30" t="s">
        <v>24</v>
      </c>
      <c r="I18" s="24">
        <v>0</v>
      </c>
    </row>
    <row r="19" spans="1:9" ht="23.15" customHeight="1" x14ac:dyDescent="0.2">
      <c r="A19" s="244" t="s">
        <v>25</v>
      </c>
      <c r="B19" s="238"/>
      <c r="C19" s="239"/>
      <c r="D19" s="21" t="s">
        <v>18</v>
      </c>
      <c r="E19" s="26">
        <v>687</v>
      </c>
      <c r="F19" s="23">
        <v>14</v>
      </c>
      <c r="G19" s="23">
        <v>701</v>
      </c>
      <c r="H19" s="23">
        <v>0</v>
      </c>
      <c r="I19" s="24">
        <f t="shared" ref="I19:I25" si="1">SUM(G19:H19)</f>
        <v>701</v>
      </c>
    </row>
    <row r="20" spans="1:9" ht="23.15" customHeight="1" x14ac:dyDescent="0.2">
      <c r="A20" s="166"/>
      <c r="B20" s="167"/>
      <c r="C20" s="168"/>
      <c r="D20" s="21" t="s">
        <v>19</v>
      </c>
      <c r="E20" s="26">
        <v>9022</v>
      </c>
      <c r="F20" s="23">
        <v>102</v>
      </c>
      <c r="G20" s="23">
        <v>9124</v>
      </c>
      <c r="H20" s="23">
        <v>0</v>
      </c>
      <c r="I20" s="24">
        <f t="shared" si="1"/>
        <v>9124</v>
      </c>
    </row>
    <row r="21" spans="1:9" ht="23.15" customHeight="1" x14ac:dyDescent="0.2">
      <c r="A21" s="240"/>
      <c r="B21" s="241"/>
      <c r="C21" s="242"/>
      <c r="D21" s="21" t="s">
        <v>22</v>
      </c>
      <c r="E21" s="27">
        <f>SUM(E19:E20)</f>
        <v>9709</v>
      </c>
      <c r="F21" s="23">
        <f>SUM(F19:F20)</f>
        <v>116</v>
      </c>
      <c r="G21" s="23">
        <f>SUM(G19:G20)</f>
        <v>9825</v>
      </c>
      <c r="H21" s="22">
        <f>SUM(H19:H20)</f>
        <v>0</v>
      </c>
      <c r="I21" s="24">
        <f t="shared" si="1"/>
        <v>9825</v>
      </c>
    </row>
    <row r="22" spans="1:9" ht="23.15" customHeight="1" x14ac:dyDescent="0.2">
      <c r="A22" s="166" t="s">
        <v>26</v>
      </c>
      <c r="B22" s="167"/>
      <c r="C22" s="167"/>
      <c r="D22" s="247"/>
      <c r="E22" s="22">
        <v>983</v>
      </c>
      <c r="F22" s="23">
        <v>0</v>
      </c>
      <c r="G22" s="23">
        <v>983</v>
      </c>
      <c r="H22" s="23">
        <v>0</v>
      </c>
      <c r="I22" s="24">
        <f t="shared" si="1"/>
        <v>983</v>
      </c>
    </row>
    <row r="23" spans="1:9" ht="23.15" customHeight="1" x14ac:dyDescent="0.2">
      <c r="A23" s="31"/>
      <c r="B23" s="32"/>
      <c r="C23" s="209" t="s">
        <v>297</v>
      </c>
      <c r="D23" s="158"/>
      <c r="E23" s="22">
        <v>35</v>
      </c>
      <c r="F23" s="23">
        <v>0</v>
      </c>
      <c r="G23" s="23">
        <v>35</v>
      </c>
      <c r="H23" s="23">
        <v>0</v>
      </c>
      <c r="I23" s="24">
        <f t="shared" si="1"/>
        <v>35</v>
      </c>
    </row>
    <row r="24" spans="1:9" ht="23.15" customHeight="1" x14ac:dyDescent="0.2">
      <c r="A24" s="31"/>
      <c r="B24" s="32"/>
      <c r="C24" s="33"/>
      <c r="D24" s="21" t="s">
        <v>28</v>
      </c>
      <c r="E24" s="22">
        <v>5</v>
      </c>
      <c r="F24" s="23">
        <v>0</v>
      </c>
      <c r="G24" s="23">
        <v>5</v>
      </c>
      <c r="H24" s="23">
        <v>0</v>
      </c>
      <c r="I24" s="24">
        <f t="shared" si="1"/>
        <v>5</v>
      </c>
    </row>
    <row r="25" spans="1:9" ht="23.15" customHeight="1" x14ac:dyDescent="0.2">
      <c r="A25" s="34"/>
      <c r="B25" s="35"/>
      <c r="C25" s="157" t="s">
        <v>29</v>
      </c>
      <c r="D25" s="158"/>
      <c r="E25" s="22">
        <v>272</v>
      </c>
      <c r="F25" s="23">
        <v>0</v>
      </c>
      <c r="G25" s="23">
        <v>272</v>
      </c>
      <c r="H25" s="23">
        <v>0</v>
      </c>
      <c r="I25" s="24">
        <f t="shared" si="1"/>
        <v>272</v>
      </c>
    </row>
    <row r="26" spans="1:9" ht="23.15" customHeight="1" x14ac:dyDescent="0.2">
      <c r="A26" s="237" t="s">
        <v>30</v>
      </c>
      <c r="B26" s="238"/>
      <c r="C26" s="239"/>
      <c r="D26" s="21" t="s">
        <v>31</v>
      </c>
      <c r="E26" s="22">
        <v>1621</v>
      </c>
      <c r="F26" s="23">
        <v>0</v>
      </c>
      <c r="G26" s="29" t="s">
        <v>24</v>
      </c>
      <c r="H26" s="29" t="s">
        <v>24</v>
      </c>
      <c r="I26" s="24">
        <v>1621</v>
      </c>
    </row>
    <row r="27" spans="1:9" ht="23.15" customHeight="1" x14ac:dyDescent="0.2">
      <c r="A27" s="166"/>
      <c r="B27" s="167"/>
      <c r="C27" s="168"/>
      <c r="D27" s="21" t="s">
        <v>32</v>
      </c>
      <c r="E27" s="22">
        <v>8102</v>
      </c>
      <c r="F27" s="23">
        <v>0</v>
      </c>
      <c r="G27" s="29" t="s">
        <v>24</v>
      </c>
      <c r="H27" s="29" t="s">
        <v>24</v>
      </c>
      <c r="I27" s="24">
        <v>8102</v>
      </c>
    </row>
    <row r="28" spans="1:9" ht="23.15" customHeight="1" x14ac:dyDescent="0.2">
      <c r="A28" s="240"/>
      <c r="B28" s="241"/>
      <c r="C28" s="242"/>
      <c r="D28" s="21" t="s">
        <v>20</v>
      </c>
      <c r="E28" s="22">
        <f>SUM(E26:E27)</f>
        <v>9723</v>
      </c>
      <c r="F28" s="23">
        <f>SUM(F26:F27)</f>
        <v>0</v>
      </c>
      <c r="G28" s="29" t="s">
        <v>24</v>
      </c>
      <c r="H28" s="29" t="s">
        <v>24</v>
      </c>
      <c r="I28" s="24">
        <f>SUM(I26:I27)</f>
        <v>9723</v>
      </c>
    </row>
    <row r="29" spans="1:9" ht="23.15" customHeight="1" x14ac:dyDescent="0.2">
      <c r="A29" s="243" t="s">
        <v>33</v>
      </c>
      <c r="B29" s="209"/>
      <c r="C29" s="157"/>
      <c r="D29" s="158"/>
      <c r="E29" s="26">
        <v>425829</v>
      </c>
      <c r="F29" s="23">
        <v>3</v>
      </c>
      <c r="G29" s="29" t="s">
        <v>298</v>
      </c>
      <c r="H29" s="29" t="s">
        <v>299</v>
      </c>
      <c r="I29" s="24">
        <v>425832</v>
      </c>
    </row>
    <row r="30" spans="1:9" ht="23.15" customHeight="1" x14ac:dyDescent="0.2">
      <c r="A30" s="155"/>
      <c r="B30" s="156"/>
      <c r="C30" s="209" t="s">
        <v>300</v>
      </c>
      <c r="D30" s="158"/>
      <c r="E30" s="26">
        <v>158471</v>
      </c>
      <c r="F30" s="23">
        <v>0</v>
      </c>
      <c r="G30" s="29" t="s">
        <v>105</v>
      </c>
      <c r="H30" s="29" t="s">
        <v>301</v>
      </c>
      <c r="I30" s="24">
        <v>158471</v>
      </c>
    </row>
    <row r="31" spans="1:9" ht="23.15" customHeight="1" x14ac:dyDescent="0.2">
      <c r="A31" s="36"/>
      <c r="B31" s="37"/>
      <c r="C31" s="33"/>
      <c r="D31" s="21" t="s">
        <v>28</v>
      </c>
      <c r="E31" s="26">
        <v>17471</v>
      </c>
      <c r="F31" s="23">
        <v>0</v>
      </c>
      <c r="G31" s="29" t="s">
        <v>301</v>
      </c>
      <c r="H31" s="29" t="s">
        <v>301</v>
      </c>
      <c r="I31" s="24">
        <v>17471</v>
      </c>
    </row>
    <row r="32" spans="1:9" ht="23.15" customHeight="1" x14ac:dyDescent="0.2">
      <c r="A32" s="155"/>
      <c r="B32" s="156"/>
      <c r="C32" s="157" t="s">
        <v>29</v>
      </c>
      <c r="D32" s="158"/>
      <c r="E32" s="26">
        <v>52766</v>
      </c>
      <c r="F32" s="23">
        <v>0</v>
      </c>
      <c r="G32" s="29" t="s">
        <v>301</v>
      </c>
      <c r="H32" s="29" t="s">
        <v>301</v>
      </c>
      <c r="I32" s="24">
        <v>52766</v>
      </c>
    </row>
    <row r="33" spans="1:9" ht="23.15" customHeight="1" x14ac:dyDescent="0.2">
      <c r="A33" s="234" t="s">
        <v>302</v>
      </c>
      <c r="B33" s="235"/>
      <c r="C33" s="157" t="s">
        <v>303</v>
      </c>
      <c r="D33" s="158"/>
      <c r="E33" s="26">
        <v>11976</v>
      </c>
      <c r="F33" s="23">
        <v>52</v>
      </c>
      <c r="G33" s="23">
        <v>12027</v>
      </c>
      <c r="H33" s="23">
        <v>1</v>
      </c>
      <c r="I33" s="24">
        <f>SUM(G33:H33)</f>
        <v>12028</v>
      </c>
    </row>
    <row r="34" spans="1:9" ht="23.15" customHeight="1" x14ac:dyDescent="0.2">
      <c r="A34" s="185"/>
      <c r="B34" s="236"/>
      <c r="C34" s="157" t="s">
        <v>304</v>
      </c>
      <c r="D34" s="158"/>
      <c r="E34" s="26">
        <v>2070</v>
      </c>
      <c r="F34" s="23">
        <v>7</v>
      </c>
      <c r="G34" s="23">
        <v>2077</v>
      </c>
      <c r="H34" s="23">
        <v>0</v>
      </c>
      <c r="I34" s="24">
        <f>SUM(G34:H34)</f>
        <v>2077</v>
      </c>
    </row>
    <row r="35" spans="1:9" ht="23.15" customHeight="1" x14ac:dyDescent="0.2">
      <c r="A35" s="185"/>
      <c r="B35" s="236"/>
      <c r="C35" s="157" t="s">
        <v>305</v>
      </c>
      <c r="D35" s="158"/>
      <c r="E35" s="26">
        <v>3</v>
      </c>
      <c r="F35" s="23">
        <v>0</v>
      </c>
      <c r="G35" s="23">
        <v>3</v>
      </c>
      <c r="H35" s="23">
        <v>0</v>
      </c>
      <c r="I35" s="24">
        <f>SUM(G35:H35)</f>
        <v>3</v>
      </c>
    </row>
    <row r="36" spans="1:9" ht="23.15" customHeight="1" x14ac:dyDescent="0.2">
      <c r="A36" s="185"/>
      <c r="B36" s="236"/>
      <c r="C36" s="157" t="s">
        <v>306</v>
      </c>
      <c r="D36" s="158"/>
      <c r="E36" s="26">
        <v>3</v>
      </c>
      <c r="F36" s="23">
        <v>0</v>
      </c>
      <c r="G36" s="23">
        <v>3</v>
      </c>
      <c r="H36" s="23">
        <v>0</v>
      </c>
      <c r="I36" s="24">
        <f>SUM(G36:H36)</f>
        <v>3</v>
      </c>
    </row>
    <row r="37" spans="1:9" ht="23.15" customHeight="1" x14ac:dyDescent="0.2">
      <c r="A37" s="185"/>
      <c r="B37" s="236"/>
      <c r="C37" s="203" t="s">
        <v>20</v>
      </c>
      <c r="D37" s="204"/>
      <c r="E37" s="23">
        <f>SUM(E33:E36)</f>
        <v>14052</v>
      </c>
      <c r="F37" s="23">
        <f>SUM(F33:F36)</f>
        <v>59</v>
      </c>
      <c r="G37" s="23">
        <f>SUM(G33:G36)</f>
        <v>14110</v>
      </c>
      <c r="H37" s="23">
        <f>SUM(H33:H36)</f>
        <v>1</v>
      </c>
      <c r="I37" s="24">
        <f>SUM(G37:H37)</f>
        <v>14111</v>
      </c>
    </row>
    <row r="38" spans="1:9" ht="23.15" customHeight="1" x14ac:dyDescent="0.2">
      <c r="A38" s="224" t="s">
        <v>40</v>
      </c>
      <c r="B38" s="225"/>
      <c r="C38" s="225"/>
      <c r="D38" s="226"/>
      <c r="E38" s="22">
        <v>21897</v>
      </c>
      <c r="F38" s="23">
        <v>0</v>
      </c>
      <c r="G38" s="29" t="s">
        <v>105</v>
      </c>
      <c r="H38" s="29" t="s">
        <v>301</v>
      </c>
      <c r="I38" s="24">
        <v>21897</v>
      </c>
    </row>
    <row r="39" spans="1:9" ht="23.15" customHeight="1" x14ac:dyDescent="0.2">
      <c r="A39" s="224" t="s">
        <v>41</v>
      </c>
      <c r="B39" s="225"/>
      <c r="C39" s="225"/>
      <c r="D39" s="226"/>
      <c r="E39" s="22">
        <v>6742</v>
      </c>
      <c r="F39" s="23">
        <v>0</v>
      </c>
      <c r="G39" s="23">
        <v>6742</v>
      </c>
      <c r="H39" s="23">
        <v>0</v>
      </c>
      <c r="I39" s="24">
        <f>SUM(G39:H39)</f>
        <v>6742</v>
      </c>
    </row>
    <row r="40" spans="1:9" ht="23.15" customHeight="1" x14ac:dyDescent="0.2">
      <c r="A40" s="224" t="s">
        <v>42</v>
      </c>
      <c r="B40" s="225"/>
      <c r="C40" s="225"/>
      <c r="D40" s="226"/>
      <c r="E40" s="22">
        <v>562</v>
      </c>
      <c r="F40" s="23">
        <v>0</v>
      </c>
      <c r="G40" s="23">
        <v>562</v>
      </c>
      <c r="H40" s="23">
        <v>0</v>
      </c>
      <c r="I40" s="24">
        <f>SUM(G40:H40)</f>
        <v>562</v>
      </c>
    </row>
    <row r="41" spans="1:9" ht="23.15" customHeight="1" x14ac:dyDescent="0.2">
      <c r="A41" s="193" t="s">
        <v>43</v>
      </c>
      <c r="B41" s="227"/>
      <c r="C41" s="228"/>
      <c r="D41" s="229"/>
      <c r="E41" s="38">
        <v>158551</v>
      </c>
      <c r="F41" s="23">
        <v>5</v>
      </c>
      <c r="G41" s="29" t="s">
        <v>301</v>
      </c>
      <c r="H41" s="29" t="s">
        <v>301</v>
      </c>
      <c r="I41" s="24">
        <v>158556</v>
      </c>
    </row>
    <row r="42" spans="1:9" ht="23.15" customHeight="1" x14ac:dyDescent="0.2">
      <c r="A42" s="193"/>
      <c r="B42" s="227"/>
      <c r="C42" s="230" t="s">
        <v>44</v>
      </c>
      <c r="D42" s="231"/>
      <c r="E42" s="22">
        <v>147624</v>
      </c>
      <c r="F42" s="23">
        <v>5</v>
      </c>
      <c r="G42" s="23">
        <v>147626</v>
      </c>
      <c r="H42" s="23">
        <v>3</v>
      </c>
      <c r="I42" s="24">
        <f>SUM(G42:H42)</f>
        <v>147629</v>
      </c>
    </row>
    <row r="43" spans="1:9" ht="23.15" customHeight="1" x14ac:dyDescent="0.2">
      <c r="A43" s="193"/>
      <c r="B43" s="227"/>
      <c r="C43" s="232" t="s">
        <v>45</v>
      </c>
      <c r="D43" s="233"/>
      <c r="E43" s="25">
        <v>9761</v>
      </c>
      <c r="F43" s="23">
        <v>0</v>
      </c>
      <c r="G43" s="29" t="s">
        <v>301</v>
      </c>
      <c r="H43" s="29" t="s">
        <v>298</v>
      </c>
      <c r="I43" s="24">
        <v>9761</v>
      </c>
    </row>
    <row r="44" spans="1:9" ht="23.15" customHeight="1" x14ac:dyDescent="0.2">
      <c r="A44" s="193"/>
      <c r="B44" s="227"/>
      <c r="C44" s="39"/>
      <c r="D44" s="40" t="s">
        <v>46</v>
      </c>
      <c r="E44" s="41">
        <v>5422</v>
      </c>
      <c r="F44" s="23">
        <v>0</v>
      </c>
      <c r="G44" s="29" t="s">
        <v>298</v>
      </c>
      <c r="H44" s="42" t="s">
        <v>301</v>
      </c>
      <c r="I44" s="24">
        <v>5422</v>
      </c>
    </row>
    <row r="45" spans="1:9" ht="23.15" customHeight="1" x14ac:dyDescent="0.2">
      <c r="A45" s="193"/>
      <c r="B45" s="227"/>
      <c r="C45" s="222" t="s">
        <v>47</v>
      </c>
      <c r="D45" s="226"/>
      <c r="E45" s="25">
        <v>218</v>
      </c>
      <c r="F45" s="43">
        <v>0</v>
      </c>
      <c r="G45" s="29" t="s">
        <v>298</v>
      </c>
      <c r="H45" s="42" t="s">
        <v>301</v>
      </c>
      <c r="I45" s="24">
        <v>218</v>
      </c>
    </row>
    <row r="46" spans="1:9" ht="23.15" customHeight="1" x14ac:dyDescent="0.2">
      <c r="A46" s="193"/>
      <c r="B46" s="227"/>
      <c r="C46" s="222" t="s">
        <v>48</v>
      </c>
      <c r="D46" s="226"/>
      <c r="E46" s="25">
        <v>0</v>
      </c>
      <c r="F46" s="43">
        <v>0</v>
      </c>
      <c r="G46" s="29" t="s">
        <v>301</v>
      </c>
      <c r="H46" s="42" t="s">
        <v>301</v>
      </c>
      <c r="I46" s="24">
        <v>0</v>
      </c>
    </row>
    <row r="47" spans="1:9" ht="23.15" customHeight="1" x14ac:dyDescent="0.2">
      <c r="A47" s="193"/>
      <c r="B47" s="227"/>
      <c r="C47" s="222" t="s">
        <v>49</v>
      </c>
      <c r="D47" s="223"/>
      <c r="E47" s="25">
        <v>645</v>
      </c>
      <c r="F47" s="43">
        <v>0</v>
      </c>
      <c r="G47" s="23">
        <v>645</v>
      </c>
      <c r="H47" s="25">
        <v>0</v>
      </c>
      <c r="I47" s="24">
        <f>SUM(G47:H47)</f>
        <v>645</v>
      </c>
    </row>
    <row r="48" spans="1:9" ht="23.15" customHeight="1" x14ac:dyDescent="0.2">
      <c r="A48" s="191" t="s">
        <v>50</v>
      </c>
      <c r="B48" s="205"/>
      <c r="C48" s="218" t="s">
        <v>45</v>
      </c>
      <c r="D48" s="219"/>
      <c r="E48" s="25">
        <v>53795</v>
      </c>
      <c r="F48" s="43">
        <v>0</v>
      </c>
      <c r="G48" s="29" t="s">
        <v>298</v>
      </c>
      <c r="H48" s="42" t="s">
        <v>105</v>
      </c>
      <c r="I48" s="24">
        <v>53795</v>
      </c>
    </row>
    <row r="49" spans="1:9" ht="23.15" customHeight="1" x14ac:dyDescent="0.2">
      <c r="A49" s="193"/>
      <c r="B49" s="206"/>
      <c r="C49" s="44"/>
      <c r="D49" s="45" t="s">
        <v>46</v>
      </c>
      <c r="E49" s="25">
        <v>30841</v>
      </c>
      <c r="F49" s="43">
        <v>0</v>
      </c>
      <c r="G49" s="29" t="s">
        <v>301</v>
      </c>
      <c r="H49" s="42" t="s">
        <v>301</v>
      </c>
      <c r="I49" s="24">
        <v>30841</v>
      </c>
    </row>
    <row r="50" spans="1:9" ht="23.15" customHeight="1" x14ac:dyDescent="0.2">
      <c r="A50" s="193"/>
      <c r="B50" s="206"/>
      <c r="C50" s="220" t="s">
        <v>51</v>
      </c>
      <c r="D50" s="221"/>
      <c r="E50" s="25">
        <v>36</v>
      </c>
      <c r="F50" s="43">
        <v>0</v>
      </c>
      <c r="G50" s="29" t="s">
        <v>105</v>
      </c>
      <c r="H50" s="42" t="s">
        <v>299</v>
      </c>
      <c r="I50" s="24">
        <v>36</v>
      </c>
    </row>
    <row r="51" spans="1:9" ht="23.15" customHeight="1" x14ac:dyDescent="0.2">
      <c r="A51" s="193"/>
      <c r="B51" s="206"/>
      <c r="C51" s="220" t="s">
        <v>52</v>
      </c>
      <c r="D51" s="221"/>
      <c r="E51" s="25">
        <v>0</v>
      </c>
      <c r="F51" s="43">
        <v>0</v>
      </c>
      <c r="G51" s="29" t="s">
        <v>301</v>
      </c>
      <c r="H51" s="42" t="s">
        <v>301</v>
      </c>
      <c r="I51" s="24">
        <v>0</v>
      </c>
    </row>
    <row r="52" spans="1:9" ht="23.15" customHeight="1" x14ac:dyDescent="0.2">
      <c r="A52" s="207"/>
      <c r="B52" s="208"/>
      <c r="C52" s="222" t="s">
        <v>49</v>
      </c>
      <c r="D52" s="223"/>
      <c r="E52" s="25">
        <v>11130</v>
      </c>
      <c r="F52" s="43">
        <v>0</v>
      </c>
      <c r="G52" s="23">
        <v>11130</v>
      </c>
      <c r="H52" s="25">
        <v>0</v>
      </c>
      <c r="I52" s="24">
        <f>SUM(G52:H52)</f>
        <v>11130</v>
      </c>
    </row>
    <row r="53" spans="1:9" ht="23.15" customHeight="1" x14ac:dyDescent="0.2">
      <c r="A53" s="224" t="s">
        <v>53</v>
      </c>
      <c r="B53" s="225"/>
      <c r="C53" s="225"/>
      <c r="D53" s="226"/>
      <c r="E53" s="25">
        <v>645</v>
      </c>
      <c r="F53" s="43">
        <v>0</v>
      </c>
      <c r="G53" s="29" t="s">
        <v>301</v>
      </c>
      <c r="H53" s="42" t="s">
        <v>301</v>
      </c>
      <c r="I53" s="24">
        <v>645</v>
      </c>
    </row>
    <row r="54" spans="1:9" ht="23.15" customHeight="1" thickBot="1" x14ac:dyDescent="0.25">
      <c r="A54" s="213" t="s">
        <v>54</v>
      </c>
      <c r="B54" s="214"/>
      <c r="C54" s="214"/>
      <c r="D54" s="162"/>
      <c r="E54" s="46">
        <v>0</v>
      </c>
      <c r="F54" s="47">
        <v>0</v>
      </c>
      <c r="G54" s="48" t="s">
        <v>298</v>
      </c>
      <c r="H54" s="49" t="s">
        <v>301</v>
      </c>
      <c r="I54" s="50">
        <v>0</v>
      </c>
    </row>
    <row r="55" spans="1:9" ht="28" x14ac:dyDescent="0.4">
      <c r="A55" s="175" t="str">
        <f>A1</f>
        <v>検査関係業務量報告</v>
      </c>
      <c r="B55" s="175"/>
      <c r="C55" s="175"/>
      <c r="D55" s="175"/>
      <c r="E55" s="175"/>
      <c r="F55" s="175"/>
      <c r="G55" s="175"/>
      <c r="H55" s="175"/>
      <c r="I55" s="175"/>
    </row>
    <row r="56" spans="1:9" ht="12.75" customHeight="1" x14ac:dyDescent="0.4">
      <c r="A56" s="3"/>
      <c r="B56" s="3"/>
      <c r="C56" s="3"/>
      <c r="D56" s="3"/>
      <c r="E56" s="3"/>
      <c r="F56" s="3"/>
      <c r="G56" s="3"/>
      <c r="H56" s="3"/>
      <c r="I56" s="3"/>
    </row>
    <row r="57" spans="1:9" ht="15.75" customHeight="1" x14ac:dyDescent="0.3">
      <c r="A57" s="4"/>
      <c r="B57" s="5"/>
      <c r="C57" s="5"/>
      <c r="F57" s="6"/>
      <c r="G57" s="6"/>
      <c r="H57" s="7"/>
      <c r="I57" s="176" t="str">
        <f>IF(I3="","",I3)</f>
        <v/>
      </c>
    </row>
    <row r="58" spans="1:9" ht="23.25" customHeight="1" x14ac:dyDescent="0.2">
      <c r="A58" s="177" t="str">
        <f>A4</f>
        <v>令和 6年11月</v>
      </c>
      <c r="B58" s="178"/>
      <c r="C58" s="178"/>
      <c r="D58" s="178"/>
      <c r="E58" s="178"/>
      <c r="F58" s="178"/>
      <c r="G58" s="178"/>
      <c r="H58" s="178"/>
      <c r="I58" s="176"/>
    </row>
    <row r="59" spans="1:9" ht="20.25" customHeight="1" thickBot="1" x14ac:dyDescent="0.3">
      <c r="A59" s="8" t="str">
        <f>A5</f>
        <v>全国計</v>
      </c>
      <c r="B59" s="9"/>
      <c r="C59" s="9"/>
      <c r="D59" s="9"/>
      <c r="E59" s="9"/>
      <c r="F59" s="10"/>
      <c r="G59" s="10"/>
      <c r="H59" s="10"/>
      <c r="I59" s="13" t="s">
        <v>307</v>
      </c>
    </row>
    <row r="60" spans="1:9" ht="23.15" customHeight="1" thickBot="1" x14ac:dyDescent="0.25">
      <c r="A60" s="148" t="s">
        <v>308</v>
      </c>
      <c r="B60" s="149"/>
      <c r="C60" s="149"/>
      <c r="D60" s="150"/>
      <c r="E60" s="51" t="s">
        <v>8</v>
      </c>
      <c r="F60" s="15" t="s">
        <v>9</v>
      </c>
      <c r="G60" s="15" t="s">
        <v>10</v>
      </c>
      <c r="H60" s="15" t="s">
        <v>11</v>
      </c>
      <c r="I60" s="16" t="s">
        <v>309</v>
      </c>
    </row>
    <row r="61" spans="1:9" ht="23.15" customHeight="1" x14ac:dyDescent="0.2">
      <c r="A61" s="191" t="s">
        <v>56</v>
      </c>
      <c r="B61" s="205"/>
      <c r="C61" s="203" t="s">
        <v>57</v>
      </c>
      <c r="D61" s="217"/>
      <c r="E61" s="52">
        <v>419</v>
      </c>
      <c r="F61" s="53">
        <v>0</v>
      </c>
      <c r="G61" s="29" t="s">
        <v>105</v>
      </c>
      <c r="H61" s="42" t="s">
        <v>301</v>
      </c>
      <c r="I61" s="24">
        <v>419</v>
      </c>
    </row>
    <row r="62" spans="1:9" ht="23.15" customHeight="1" x14ac:dyDescent="0.2">
      <c r="A62" s="193"/>
      <c r="B62" s="206"/>
      <c r="C62" s="203" t="s">
        <v>58</v>
      </c>
      <c r="D62" s="217"/>
      <c r="E62" s="52">
        <v>4540</v>
      </c>
      <c r="F62" s="53">
        <v>46</v>
      </c>
      <c r="G62" s="29" t="s">
        <v>298</v>
      </c>
      <c r="H62" s="42" t="s">
        <v>301</v>
      </c>
      <c r="I62" s="24">
        <v>4586</v>
      </c>
    </row>
    <row r="63" spans="1:9" ht="23.15" customHeight="1" x14ac:dyDescent="0.2">
      <c r="A63" s="193"/>
      <c r="B63" s="206"/>
      <c r="C63" s="203" t="s">
        <v>59</v>
      </c>
      <c r="D63" s="217"/>
      <c r="E63" s="52">
        <v>166</v>
      </c>
      <c r="F63" s="53">
        <v>3</v>
      </c>
      <c r="G63" s="29" t="s">
        <v>301</v>
      </c>
      <c r="H63" s="42" t="s">
        <v>298</v>
      </c>
      <c r="I63" s="24">
        <v>169</v>
      </c>
    </row>
    <row r="64" spans="1:9" ht="23.15" customHeight="1" x14ac:dyDescent="0.2">
      <c r="A64" s="215"/>
      <c r="B64" s="216"/>
      <c r="C64" s="203" t="s">
        <v>20</v>
      </c>
      <c r="D64" s="204"/>
      <c r="E64" s="23">
        <f>SUM(E61:E63)</f>
        <v>5125</v>
      </c>
      <c r="F64" s="23">
        <f>SUM(F61:F63)</f>
        <v>49</v>
      </c>
      <c r="G64" s="29" t="s">
        <v>105</v>
      </c>
      <c r="H64" s="29" t="s">
        <v>301</v>
      </c>
      <c r="I64" s="24">
        <f>SUM(I61:I63)</f>
        <v>5174</v>
      </c>
    </row>
    <row r="65" spans="1:9" ht="23.15" customHeight="1" x14ac:dyDescent="0.2">
      <c r="A65" s="191" t="s">
        <v>310</v>
      </c>
      <c r="B65" s="205"/>
      <c r="C65" s="209" t="s">
        <v>311</v>
      </c>
      <c r="D65" s="54" t="s">
        <v>312</v>
      </c>
      <c r="E65" s="26">
        <v>0</v>
      </c>
      <c r="F65" s="23">
        <v>0</v>
      </c>
      <c r="G65" s="23">
        <v>0</v>
      </c>
      <c r="H65" s="23">
        <v>0</v>
      </c>
      <c r="I65" s="24">
        <f t="shared" ref="I65:I76" si="2">SUM(G65:H65)</f>
        <v>0</v>
      </c>
    </row>
    <row r="66" spans="1:9" ht="23.15" customHeight="1" x14ac:dyDescent="0.2">
      <c r="A66" s="193"/>
      <c r="B66" s="206"/>
      <c r="C66" s="212"/>
      <c r="D66" s="54" t="s">
        <v>16</v>
      </c>
      <c r="E66" s="26">
        <v>414</v>
      </c>
      <c r="F66" s="23">
        <v>0</v>
      </c>
      <c r="G66" s="23">
        <v>414</v>
      </c>
      <c r="H66" s="23">
        <v>0</v>
      </c>
      <c r="I66" s="24">
        <f t="shared" si="2"/>
        <v>414</v>
      </c>
    </row>
    <row r="67" spans="1:9" ht="23.15" customHeight="1" x14ac:dyDescent="0.2">
      <c r="A67" s="193"/>
      <c r="B67" s="206"/>
      <c r="C67" s="209" t="s">
        <v>313</v>
      </c>
      <c r="D67" s="54" t="s">
        <v>62</v>
      </c>
      <c r="E67" s="26">
        <v>0</v>
      </c>
      <c r="F67" s="23">
        <v>0</v>
      </c>
      <c r="G67" s="23">
        <v>0</v>
      </c>
      <c r="H67" s="23">
        <v>0</v>
      </c>
      <c r="I67" s="24">
        <f t="shared" si="2"/>
        <v>0</v>
      </c>
    </row>
    <row r="68" spans="1:9" ht="23.15" customHeight="1" x14ac:dyDescent="0.2">
      <c r="A68" s="193"/>
      <c r="B68" s="206"/>
      <c r="C68" s="212"/>
      <c r="D68" s="54" t="s">
        <v>314</v>
      </c>
      <c r="E68" s="26">
        <v>4454</v>
      </c>
      <c r="F68" s="23">
        <v>33</v>
      </c>
      <c r="G68" s="23">
        <v>4487</v>
      </c>
      <c r="H68" s="23">
        <v>0</v>
      </c>
      <c r="I68" s="24">
        <f t="shared" si="2"/>
        <v>4487</v>
      </c>
    </row>
    <row r="69" spans="1:9" ht="23.15" customHeight="1" x14ac:dyDescent="0.2">
      <c r="A69" s="193"/>
      <c r="B69" s="206"/>
      <c r="C69" s="209" t="s">
        <v>315</v>
      </c>
      <c r="D69" s="54" t="s">
        <v>316</v>
      </c>
      <c r="E69" s="26">
        <v>0</v>
      </c>
      <c r="F69" s="23">
        <v>0</v>
      </c>
      <c r="G69" s="23">
        <v>0</v>
      </c>
      <c r="H69" s="23">
        <v>0</v>
      </c>
      <c r="I69" s="24">
        <f t="shared" si="2"/>
        <v>0</v>
      </c>
    </row>
    <row r="70" spans="1:9" ht="23.15" customHeight="1" x14ac:dyDescent="0.2">
      <c r="A70" s="193"/>
      <c r="B70" s="206"/>
      <c r="C70" s="212"/>
      <c r="D70" s="54" t="s">
        <v>314</v>
      </c>
      <c r="E70" s="26">
        <v>148</v>
      </c>
      <c r="F70" s="23">
        <v>2</v>
      </c>
      <c r="G70" s="23">
        <v>150</v>
      </c>
      <c r="H70" s="23">
        <v>0</v>
      </c>
      <c r="I70" s="24">
        <f t="shared" si="2"/>
        <v>150</v>
      </c>
    </row>
    <row r="71" spans="1:9" ht="23.15" customHeight="1" x14ac:dyDescent="0.2">
      <c r="A71" s="207"/>
      <c r="B71" s="208"/>
      <c r="C71" s="203" t="s">
        <v>20</v>
      </c>
      <c r="D71" s="204"/>
      <c r="E71" s="23">
        <f>SUM(E65:E70)</f>
        <v>5016</v>
      </c>
      <c r="F71" s="23">
        <f>SUM(F65:F70)</f>
        <v>35</v>
      </c>
      <c r="G71" s="23">
        <f>SUM(G65:G70)</f>
        <v>5051</v>
      </c>
      <c r="H71" s="23">
        <f>SUM(H65:H70)</f>
        <v>0</v>
      </c>
      <c r="I71" s="24">
        <f t="shared" si="2"/>
        <v>5051</v>
      </c>
    </row>
    <row r="72" spans="1:9" ht="23.15" customHeight="1" x14ac:dyDescent="0.2">
      <c r="A72" s="191" t="s">
        <v>317</v>
      </c>
      <c r="B72" s="205"/>
      <c r="C72" s="157" t="s">
        <v>318</v>
      </c>
      <c r="D72" s="158"/>
      <c r="E72" s="55">
        <v>444</v>
      </c>
      <c r="F72" s="56">
        <v>0</v>
      </c>
      <c r="G72" s="23">
        <v>444</v>
      </c>
      <c r="H72" s="23">
        <v>0</v>
      </c>
      <c r="I72" s="24">
        <f t="shared" si="2"/>
        <v>444</v>
      </c>
    </row>
    <row r="73" spans="1:9" ht="23.15" customHeight="1" x14ac:dyDescent="0.2">
      <c r="A73" s="193"/>
      <c r="B73" s="206"/>
      <c r="C73" s="157" t="s">
        <v>319</v>
      </c>
      <c r="D73" s="158"/>
      <c r="E73" s="55">
        <v>4611</v>
      </c>
      <c r="F73" s="56">
        <v>52</v>
      </c>
      <c r="G73" s="23">
        <v>4663</v>
      </c>
      <c r="H73" s="23">
        <v>0</v>
      </c>
      <c r="I73" s="24">
        <f t="shared" si="2"/>
        <v>4663</v>
      </c>
    </row>
    <row r="74" spans="1:9" ht="23.15" customHeight="1" x14ac:dyDescent="0.2">
      <c r="A74" s="193"/>
      <c r="B74" s="206"/>
      <c r="C74" s="157" t="s">
        <v>67</v>
      </c>
      <c r="D74" s="158"/>
      <c r="E74" s="55">
        <v>172</v>
      </c>
      <c r="F74" s="56">
        <v>3</v>
      </c>
      <c r="G74" s="23">
        <v>175</v>
      </c>
      <c r="H74" s="23">
        <v>0</v>
      </c>
      <c r="I74" s="24">
        <f t="shared" si="2"/>
        <v>175</v>
      </c>
    </row>
    <row r="75" spans="1:9" ht="23.15" customHeight="1" x14ac:dyDescent="0.2">
      <c r="A75" s="193"/>
      <c r="B75" s="206"/>
      <c r="C75" s="157" t="s">
        <v>68</v>
      </c>
      <c r="D75" s="158"/>
      <c r="E75" s="55">
        <v>30</v>
      </c>
      <c r="F75" s="56">
        <v>0</v>
      </c>
      <c r="G75" s="23">
        <v>30</v>
      </c>
      <c r="H75" s="23">
        <v>0</v>
      </c>
      <c r="I75" s="24">
        <f t="shared" si="2"/>
        <v>30</v>
      </c>
    </row>
    <row r="76" spans="1:9" ht="23.15" customHeight="1" x14ac:dyDescent="0.2">
      <c r="A76" s="207"/>
      <c r="B76" s="208"/>
      <c r="C76" s="203" t="s">
        <v>20</v>
      </c>
      <c r="D76" s="204"/>
      <c r="E76" s="56">
        <f>SUM(E72:E75)</f>
        <v>5257</v>
      </c>
      <c r="F76" s="56">
        <f>SUM(F72:F75)</f>
        <v>55</v>
      </c>
      <c r="G76" s="56">
        <f>SUM(G72:G75)</f>
        <v>5312</v>
      </c>
      <c r="H76" s="56">
        <f>SUM(H72:H75)</f>
        <v>0</v>
      </c>
      <c r="I76" s="24">
        <f t="shared" si="2"/>
        <v>5312</v>
      </c>
    </row>
    <row r="77" spans="1:9" ht="23.15" customHeight="1" x14ac:dyDescent="0.2">
      <c r="A77" s="191" t="s">
        <v>69</v>
      </c>
      <c r="B77" s="205"/>
      <c r="C77" s="157" t="s">
        <v>318</v>
      </c>
      <c r="D77" s="158"/>
      <c r="E77" s="26">
        <v>3317</v>
      </c>
      <c r="F77" s="23">
        <v>0</v>
      </c>
      <c r="G77" s="29" t="s">
        <v>301</v>
      </c>
      <c r="H77" s="29" t="s">
        <v>298</v>
      </c>
      <c r="I77" s="24">
        <v>3317</v>
      </c>
    </row>
    <row r="78" spans="1:9" ht="23.15" customHeight="1" x14ac:dyDescent="0.2">
      <c r="A78" s="193"/>
      <c r="B78" s="206"/>
      <c r="C78" s="157" t="s">
        <v>319</v>
      </c>
      <c r="D78" s="158"/>
      <c r="E78" s="26">
        <v>37015</v>
      </c>
      <c r="F78" s="23">
        <v>848</v>
      </c>
      <c r="G78" s="29" t="s">
        <v>299</v>
      </c>
      <c r="H78" s="29" t="s">
        <v>301</v>
      </c>
      <c r="I78" s="24">
        <v>37863</v>
      </c>
    </row>
    <row r="79" spans="1:9" ht="23.15" customHeight="1" x14ac:dyDescent="0.2">
      <c r="A79" s="193"/>
      <c r="B79" s="206"/>
      <c r="C79" s="157" t="s">
        <v>320</v>
      </c>
      <c r="D79" s="158"/>
      <c r="E79" s="26">
        <v>1291</v>
      </c>
      <c r="F79" s="23">
        <v>24</v>
      </c>
      <c r="G79" s="29" t="s">
        <v>301</v>
      </c>
      <c r="H79" s="29" t="s">
        <v>301</v>
      </c>
      <c r="I79" s="24">
        <v>1315</v>
      </c>
    </row>
    <row r="80" spans="1:9" ht="23.15" customHeight="1" x14ac:dyDescent="0.2">
      <c r="A80" s="193"/>
      <c r="B80" s="206"/>
      <c r="C80" s="209" t="s">
        <v>68</v>
      </c>
      <c r="D80" s="210"/>
      <c r="E80" s="57">
        <v>270</v>
      </c>
      <c r="F80" s="58">
        <v>0</v>
      </c>
      <c r="G80" s="29" t="s">
        <v>301</v>
      </c>
      <c r="H80" s="29" t="s">
        <v>301</v>
      </c>
      <c r="I80" s="59">
        <v>270</v>
      </c>
    </row>
    <row r="81" spans="1:9" ht="23.15" customHeight="1" x14ac:dyDescent="0.2">
      <c r="A81" s="207"/>
      <c r="B81" s="208"/>
      <c r="C81" s="211" t="s">
        <v>20</v>
      </c>
      <c r="D81" s="158"/>
      <c r="E81" s="26">
        <f>SUM(E77:E80)</f>
        <v>41893</v>
      </c>
      <c r="F81" s="23">
        <f>SUM(F77:F80)</f>
        <v>872</v>
      </c>
      <c r="G81" s="29" t="s">
        <v>301</v>
      </c>
      <c r="H81" s="29" t="s">
        <v>301</v>
      </c>
      <c r="I81" s="24">
        <f>SUM(I77:I80)</f>
        <v>42765</v>
      </c>
    </row>
    <row r="82" spans="1:9" ht="23.15" customHeight="1" x14ac:dyDescent="0.2">
      <c r="A82" s="191" t="s">
        <v>71</v>
      </c>
      <c r="B82" s="192"/>
      <c r="C82" s="196" t="s">
        <v>13</v>
      </c>
      <c r="D82" s="197"/>
      <c r="E82" s="26">
        <v>29045</v>
      </c>
      <c r="F82" s="23">
        <v>0</v>
      </c>
      <c r="G82" s="29" t="s">
        <v>301</v>
      </c>
      <c r="H82" s="29" t="s">
        <v>301</v>
      </c>
      <c r="I82" s="24">
        <v>29045</v>
      </c>
    </row>
    <row r="83" spans="1:9" ht="23.15" customHeight="1" x14ac:dyDescent="0.2">
      <c r="A83" s="193"/>
      <c r="B83" s="194"/>
      <c r="C83" s="60"/>
      <c r="D83" s="61" t="s">
        <v>72</v>
      </c>
      <c r="E83" s="26">
        <v>29045</v>
      </c>
      <c r="F83" s="23">
        <v>0</v>
      </c>
      <c r="G83" s="29" t="s">
        <v>301</v>
      </c>
      <c r="H83" s="29" t="s">
        <v>301</v>
      </c>
      <c r="I83" s="24">
        <v>29045</v>
      </c>
    </row>
    <row r="84" spans="1:9" ht="23.15" customHeight="1" x14ac:dyDescent="0.2">
      <c r="A84" s="195"/>
      <c r="B84" s="194"/>
      <c r="C84" s="198" t="s">
        <v>321</v>
      </c>
      <c r="D84" s="197"/>
      <c r="E84" s="26">
        <v>9332</v>
      </c>
      <c r="F84" s="23">
        <v>0</v>
      </c>
      <c r="G84" s="29" t="s">
        <v>301</v>
      </c>
      <c r="H84" s="29" t="s">
        <v>301</v>
      </c>
      <c r="I84" s="24">
        <v>9332</v>
      </c>
    </row>
    <row r="85" spans="1:9" ht="23.15" customHeight="1" x14ac:dyDescent="0.2">
      <c r="A85" s="195"/>
      <c r="B85" s="194"/>
      <c r="C85" s="198" t="s">
        <v>74</v>
      </c>
      <c r="D85" s="197"/>
      <c r="E85" s="26">
        <v>726</v>
      </c>
      <c r="F85" s="23">
        <v>0</v>
      </c>
      <c r="G85" s="29" t="s">
        <v>301</v>
      </c>
      <c r="H85" s="29" t="s">
        <v>301</v>
      </c>
      <c r="I85" s="24">
        <v>726</v>
      </c>
    </row>
    <row r="86" spans="1:9" ht="23.15" customHeight="1" x14ac:dyDescent="0.2">
      <c r="A86" s="195"/>
      <c r="B86" s="194"/>
      <c r="C86" s="196" t="s">
        <v>20</v>
      </c>
      <c r="D86" s="199"/>
      <c r="E86" s="52">
        <f>SUM(E82,E84,E85)</f>
        <v>39103</v>
      </c>
      <c r="F86" s="56">
        <f>SUM(F82,F84,F85)</f>
        <v>0</v>
      </c>
      <c r="G86" s="29" t="s">
        <v>301</v>
      </c>
      <c r="H86" s="62" t="s">
        <v>301</v>
      </c>
      <c r="I86" s="63">
        <f>SUM(I82,I84,I85)</f>
        <v>39103</v>
      </c>
    </row>
    <row r="87" spans="1:9" ht="23.15" customHeight="1" thickBot="1" x14ac:dyDescent="0.25">
      <c r="A87" s="200" t="s">
        <v>75</v>
      </c>
      <c r="B87" s="201"/>
      <c r="C87" s="201"/>
      <c r="D87" s="202"/>
      <c r="E87" s="64">
        <v>303213</v>
      </c>
      <c r="F87" s="56">
        <v>0</v>
      </c>
      <c r="G87" s="29" t="s">
        <v>301</v>
      </c>
      <c r="H87" s="29" t="s">
        <v>299</v>
      </c>
      <c r="I87" s="24">
        <v>303213</v>
      </c>
    </row>
    <row r="88" spans="1:9" ht="23.15" customHeight="1" thickBot="1" x14ac:dyDescent="0.25">
      <c r="A88" s="172" t="s">
        <v>322</v>
      </c>
      <c r="B88" s="173"/>
      <c r="C88" s="173"/>
      <c r="D88" s="174"/>
      <c r="E88" s="65">
        <f>SUM(E14,E17,E18,E21,E22,E76)</f>
        <v>703426</v>
      </c>
      <c r="F88" s="65">
        <f>SUM(F14,F17,F18,F21,F22,F76)</f>
        <v>16288</v>
      </c>
      <c r="G88" s="65">
        <f>SUM(G14,G17,G21,G22,G76)</f>
        <v>719467</v>
      </c>
      <c r="H88" s="65">
        <f>SUM(H14,H17,H21,H22,H76)</f>
        <v>247</v>
      </c>
      <c r="I88" s="69">
        <f>SUM(I14,I17,I18,I21,I22,I76)</f>
        <v>719714</v>
      </c>
    </row>
    <row r="89" spans="1:9" ht="23.15" customHeight="1" thickBot="1" x14ac:dyDescent="0.25">
      <c r="A89" s="172" t="s">
        <v>77</v>
      </c>
      <c r="B89" s="173"/>
      <c r="C89" s="173"/>
      <c r="D89" s="174"/>
      <c r="E89" s="66">
        <f>SUM(E14,E17,E18,E21,E22,E28,E29,E37,E38,E39,E40,E41,E48,E50,E51,E52,E53,E54,E76)</f>
        <v>1406388</v>
      </c>
      <c r="F89" s="66">
        <f>SUM(F14,F17,F18,F21,F22,F28,F29,F37,F38,F39,F40,F41,F48,F50,F51,F52,F53,F54,F76)</f>
        <v>16355</v>
      </c>
      <c r="G89" s="67" t="s">
        <v>301</v>
      </c>
      <c r="H89" s="67" t="s">
        <v>301</v>
      </c>
      <c r="I89" s="69">
        <f>SUM(I14,I17,I18,I21,I22,I28,I29,I37,I38,I39,I40,I41,I48,I50,I51,I52,I53,I54,I76)</f>
        <v>1422743</v>
      </c>
    </row>
    <row r="90" spans="1:9" ht="23.15" customHeight="1" thickBot="1" x14ac:dyDescent="0.25">
      <c r="A90" s="172" t="s">
        <v>78</v>
      </c>
      <c r="B90" s="173"/>
      <c r="C90" s="173"/>
      <c r="D90" s="174"/>
      <c r="E90" s="68" t="s">
        <v>301</v>
      </c>
      <c r="F90" s="67" t="s">
        <v>301</v>
      </c>
      <c r="G90" s="67" t="s">
        <v>301</v>
      </c>
      <c r="H90" s="67" t="s">
        <v>301</v>
      </c>
      <c r="I90" s="69">
        <f>SUM(I11,I13,I16,I18,I20,I22)</f>
        <v>347111</v>
      </c>
    </row>
    <row r="91" spans="1:9" ht="23.15" customHeight="1" thickBot="1" x14ac:dyDescent="0.3">
      <c r="A91" s="172" t="s">
        <v>79</v>
      </c>
      <c r="B91" s="173"/>
      <c r="C91" s="173"/>
      <c r="D91" s="174"/>
      <c r="E91" s="70">
        <f>IF(I90=0,0,IF(I81=0,0,I81/I90))</f>
        <v>0.12320266427742134</v>
      </c>
      <c r="F91" s="71"/>
      <c r="G91" s="1"/>
    </row>
    <row r="92" spans="1:9" ht="10" customHeight="1" x14ac:dyDescent="0.2">
      <c r="F92" s="12"/>
      <c r="G92" s="12"/>
      <c r="H92" s="12"/>
      <c r="I92" s="12"/>
    </row>
    <row r="93" spans="1:9" ht="17.25" customHeight="1" thickBot="1" x14ac:dyDescent="0.25">
      <c r="A93" s="72" t="s">
        <v>80</v>
      </c>
      <c r="C93" s="72"/>
      <c r="D93" s="72"/>
      <c r="E93" s="73"/>
      <c r="F93" s="73"/>
      <c r="G93" s="73"/>
      <c r="H93" s="73"/>
      <c r="I93" s="74"/>
    </row>
    <row r="94" spans="1:9" ht="18.75" customHeight="1" thickBot="1" x14ac:dyDescent="0.25">
      <c r="A94" s="148" t="s">
        <v>323</v>
      </c>
      <c r="B94" s="149"/>
      <c r="C94" s="149"/>
      <c r="D94" s="150"/>
      <c r="E94" s="51" t="s">
        <v>8</v>
      </c>
      <c r="F94" s="15" t="s">
        <v>9</v>
      </c>
      <c r="G94" s="15" t="s">
        <v>10</v>
      </c>
      <c r="H94" s="15" t="s">
        <v>11</v>
      </c>
      <c r="I94" s="16" t="s">
        <v>324</v>
      </c>
    </row>
    <row r="95" spans="1:9" ht="23.15" customHeight="1" thickBot="1" x14ac:dyDescent="0.25">
      <c r="A95" s="189" t="s">
        <v>325</v>
      </c>
      <c r="B95" s="190"/>
      <c r="C95" s="75" t="s">
        <v>326</v>
      </c>
      <c r="D95" s="76" t="s">
        <v>15</v>
      </c>
      <c r="E95" s="77">
        <v>38263</v>
      </c>
      <c r="F95" s="65">
        <v>0</v>
      </c>
      <c r="G95" s="65">
        <v>38263</v>
      </c>
      <c r="H95" s="67" t="s">
        <v>24</v>
      </c>
      <c r="I95" s="69">
        <f>SUM(G95:H95)</f>
        <v>38263</v>
      </c>
    </row>
    <row r="96" spans="1:9" ht="23.15" customHeight="1" x14ac:dyDescent="0.2">
      <c r="A96" s="179" t="s">
        <v>319</v>
      </c>
      <c r="B96" s="180"/>
      <c r="C96" s="183" t="s">
        <v>18</v>
      </c>
      <c r="D96" s="184"/>
      <c r="E96" s="78">
        <v>443954</v>
      </c>
      <c r="F96" s="79">
        <v>3364</v>
      </c>
      <c r="G96" s="79">
        <v>447318</v>
      </c>
      <c r="H96" s="80" t="s">
        <v>301</v>
      </c>
      <c r="I96" s="81">
        <f t="shared" ref="I96" si="3">SUM(G96:H96)</f>
        <v>447318</v>
      </c>
    </row>
    <row r="97" spans="1:9" ht="23.15" customHeight="1" thickBot="1" x14ac:dyDescent="0.25">
      <c r="A97" s="181"/>
      <c r="B97" s="182"/>
      <c r="C97" s="82"/>
      <c r="D97" s="83" t="s">
        <v>82</v>
      </c>
      <c r="E97" s="84">
        <v>2769</v>
      </c>
      <c r="F97" s="85">
        <v>35</v>
      </c>
      <c r="G97" s="85">
        <v>2804</v>
      </c>
      <c r="H97" s="86" t="s">
        <v>299</v>
      </c>
      <c r="I97" s="87">
        <f>SUM(G97:H97)</f>
        <v>2804</v>
      </c>
    </row>
    <row r="98" spans="1:9" ht="9.75" customHeight="1" x14ac:dyDescent="0.2">
      <c r="A98" s="88"/>
      <c r="B98" s="88"/>
      <c r="C98" s="88"/>
      <c r="D98" s="88"/>
      <c r="E98" s="88"/>
      <c r="F98" s="88"/>
      <c r="G98" s="88"/>
      <c r="H98" s="88"/>
      <c r="I98" s="88"/>
    </row>
    <row r="99" spans="1:9" ht="17.25" customHeight="1" thickBot="1" x14ac:dyDescent="0.25">
      <c r="A99" s="72" t="s">
        <v>83</v>
      </c>
      <c r="C99" s="72"/>
      <c r="D99" s="72"/>
      <c r="E99" s="73"/>
      <c r="F99" s="73"/>
      <c r="G99" s="73"/>
      <c r="H99" s="73"/>
      <c r="I99" s="74"/>
    </row>
    <row r="100" spans="1:9" ht="18.75" customHeight="1" thickBot="1" x14ac:dyDescent="0.25">
      <c r="A100" s="148" t="s">
        <v>323</v>
      </c>
      <c r="B100" s="149"/>
      <c r="C100" s="149"/>
      <c r="D100" s="150"/>
      <c r="E100" s="51" t="s">
        <v>8</v>
      </c>
      <c r="F100" s="15" t="s">
        <v>9</v>
      </c>
      <c r="G100" s="15" t="s">
        <v>10</v>
      </c>
      <c r="H100" s="15" t="s">
        <v>11</v>
      </c>
      <c r="I100" s="16" t="s">
        <v>324</v>
      </c>
    </row>
    <row r="101" spans="1:9" ht="23.15" customHeight="1" x14ac:dyDescent="0.2">
      <c r="A101" s="179" t="s">
        <v>13</v>
      </c>
      <c r="B101" s="180"/>
      <c r="C101" s="187" t="s">
        <v>327</v>
      </c>
      <c r="D101" s="89" t="s">
        <v>15</v>
      </c>
      <c r="E101" s="90">
        <f>E10+E95</f>
        <v>137353</v>
      </c>
      <c r="F101" s="79">
        <f>F10+F95</f>
        <v>0</v>
      </c>
      <c r="G101" s="79">
        <f>G10+G95</f>
        <v>137330</v>
      </c>
      <c r="H101" s="79">
        <f>H10</f>
        <v>23</v>
      </c>
      <c r="I101" s="81">
        <f>I10+I95</f>
        <v>137353</v>
      </c>
    </row>
    <row r="102" spans="1:9" ht="23.15" customHeight="1" x14ac:dyDescent="0.2">
      <c r="A102" s="185"/>
      <c r="B102" s="186"/>
      <c r="C102" s="188"/>
      <c r="D102" s="21" t="s">
        <v>328</v>
      </c>
      <c r="E102" s="22">
        <f>E11</f>
        <v>812</v>
      </c>
      <c r="F102" s="22">
        <f>F11</f>
        <v>0</v>
      </c>
      <c r="G102" s="22">
        <f>G11</f>
        <v>811</v>
      </c>
      <c r="H102" s="22">
        <f>H11</f>
        <v>1</v>
      </c>
      <c r="I102" s="24">
        <f>I11</f>
        <v>812</v>
      </c>
    </row>
    <row r="103" spans="1:9" ht="23.15" customHeight="1" thickBot="1" x14ac:dyDescent="0.25">
      <c r="A103" s="181"/>
      <c r="B103" s="182"/>
      <c r="C103" s="161" t="s">
        <v>20</v>
      </c>
      <c r="D103" s="162"/>
      <c r="E103" s="46">
        <f>E101+E102</f>
        <v>138165</v>
      </c>
      <c r="F103" s="91">
        <f>F101+F102</f>
        <v>0</v>
      </c>
      <c r="G103" s="91">
        <f>G101+G102</f>
        <v>138141</v>
      </c>
      <c r="H103" s="91">
        <f t="shared" ref="H103:I103" si="4">H101+H102</f>
        <v>24</v>
      </c>
      <c r="I103" s="50">
        <f t="shared" si="4"/>
        <v>138165</v>
      </c>
    </row>
    <row r="104" spans="1:9" ht="23.15" customHeight="1" x14ac:dyDescent="0.2">
      <c r="A104" s="163" t="s">
        <v>319</v>
      </c>
      <c r="B104" s="164"/>
      <c r="C104" s="165"/>
      <c r="D104" s="89" t="s">
        <v>18</v>
      </c>
      <c r="E104" s="90">
        <f>E15+E96</f>
        <v>687053</v>
      </c>
      <c r="F104" s="79">
        <f>F15+F96</f>
        <v>7534</v>
      </c>
      <c r="G104" s="79">
        <f>G15+G96</f>
        <v>694394</v>
      </c>
      <c r="H104" s="79">
        <f>H15</f>
        <v>193</v>
      </c>
      <c r="I104" s="81">
        <f>I15+I96</f>
        <v>694587</v>
      </c>
    </row>
    <row r="105" spans="1:9" ht="23.15" customHeight="1" x14ac:dyDescent="0.2">
      <c r="A105" s="166"/>
      <c r="B105" s="167"/>
      <c r="C105" s="168"/>
      <c r="D105" s="92" t="s">
        <v>19</v>
      </c>
      <c r="E105" s="38">
        <f>E16</f>
        <v>304203</v>
      </c>
      <c r="F105" s="93">
        <f>F16</f>
        <v>11947</v>
      </c>
      <c r="G105" s="93">
        <f>G16</f>
        <v>316120</v>
      </c>
      <c r="H105" s="94">
        <f>H16</f>
        <v>30</v>
      </c>
      <c r="I105" s="95">
        <f>I16</f>
        <v>316150</v>
      </c>
    </row>
    <row r="106" spans="1:9" ht="23.15" customHeight="1" thickBot="1" x14ac:dyDescent="0.25">
      <c r="A106" s="169"/>
      <c r="B106" s="170"/>
      <c r="C106" s="171"/>
      <c r="D106" s="96" t="s">
        <v>22</v>
      </c>
      <c r="E106" s="46">
        <f>E104+E105</f>
        <v>991256</v>
      </c>
      <c r="F106" s="91">
        <f t="shared" ref="F106:I106" si="5">F104+F105</f>
        <v>19481</v>
      </c>
      <c r="G106" s="91">
        <f t="shared" si="5"/>
        <v>1010514</v>
      </c>
      <c r="H106" s="97">
        <f t="shared" si="5"/>
        <v>223</v>
      </c>
      <c r="I106" s="50">
        <f t="shared" si="5"/>
        <v>1010737</v>
      </c>
    </row>
    <row r="107" spans="1:9" ht="23.15" customHeight="1" thickBot="1" x14ac:dyDescent="0.25">
      <c r="A107" s="172" t="s">
        <v>329</v>
      </c>
      <c r="B107" s="173"/>
      <c r="C107" s="173"/>
      <c r="D107" s="174"/>
      <c r="E107" s="65">
        <f>E88+E95+E96</f>
        <v>1185643</v>
      </c>
      <c r="F107" s="65">
        <f>F88+F95+F96</f>
        <v>19652</v>
      </c>
      <c r="G107" s="65">
        <f>G88+G95+G96</f>
        <v>1205048</v>
      </c>
      <c r="H107" s="65">
        <f>H88</f>
        <v>247</v>
      </c>
      <c r="I107" s="69">
        <f>I88+I95+I96</f>
        <v>1205295</v>
      </c>
    </row>
    <row r="108" spans="1:9" ht="23.15" customHeight="1" thickBot="1" x14ac:dyDescent="0.25">
      <c r="A108" s="172" t="s">
        <v>77</v>
      </c>
      <c r="B108" s="173"/>
      <c r="C108" s="173"/>
      <c r="D108" s="174"/>
      <c r="E108" s="66">
        <f>E89+E95+E96</f>
        <v>1888605</v>
      </c>
      <c r="F108" s="66">
        <f>F89+F95+F96</f>
        <v>19719</v>
      </c>
      <c r="G108" s="67" t="s">
        <v>301</v>
      </c>
      <c r="H108" s="67" t="s">
        <v>301</v>
      </c>
      <c r="I108" s="69">
        <f>I89+I95+I96</f>
        <v>1908324</v>
      </c>
    </row>
    <row r="109" spans="1:9" ht="23.15" customHeight="1" thickBot="1" x14ac:dyDescent="0.25">
      <c r="A109" s="172" t="s">
        <v>84</v>
      </c>
      <c r="B109" s="173"/>
      <c r="C109" s="173"/>
      <c r="D109" s="174"/>
      <c r="E109" s="98">
        <f>IF(I106=0,0,IF(I104=0,0,I104/I106))</f>
        <v>0.6872084429480666</v>
      </c>
      <c r="F109" s="88"/>
      <c r="G109" s="88"/>
      <c r="H109" s="88"/>
      <c r="I109" s="88"/>
    </row>
    <row r="110" spans="1:9" ht="22" customHeight="1" x14ac:dyDescent="0.2">
      <c r="A110" s="99"/>
      <c r="B110" s="99"/>
      <c r="C110" s="100"/>
      <c r="D110" s="100"/>
      <c r="E110" s="100"/>
      <c r="F110" s="100"/>
      <c r="G110" s="100"/>
      <c r="H110" s="100"/>
      <c r="I110" s="100"/>
    </row>
    <row r="111" spans="1:9" ht="22" customHeight="1" x14ac:dyDescent="0.2">
      <c r="A111" s="99"/>
      <c r="B111" s="99"/>
      <c r="C111" s="100"/>
      <c r="D111" s="100"/>
      <c r="E111" s="100"/>
      <c r="F111" s="100"/>
      <c r="G111" s="100"/>
      <c r="H111" s="100"/>
      <c r="I111" s="100"/>
    </row>
    <row r="112" spans="1:9" ht="22" hidden="1" customHeight="1" x14ac:dyDescent="0.2">
      <c r="A112" s="99"/>
      <c r="B112" s="99"/>
      <c r="C112" s="100"/>
      <c r="D112" s="100"/>
      <c r="E112" s="100"/>
      <c r="F112" s="100"/>
      <c r="G112" s="100"/>
      <c r="H112" s="100"/>
      <c r="I112" s="100"/>
    </row>
    <row r="113" spans="1:9" ht="32.25" hidden="1" customHeight="1" x14ac:dyDescent="0.2">
      <c r="A113" s="99"/>
      <c r="B113" s="99"/>
      <c r="C113" s="100"/>
      <c r="D113" s="100"/>
      <c r="E113" s="100"/>
      <c r="F113" s="100"/>
      <c r="G113" s="100"/>
      <c r="H113" s="100"/>
      <c r="I113" s="100"/>
    </row>
    <row r="114" spans="1:9" hidden="1" x14ac:dyDescent="0.2">
      <c r="A114" s="88"/>
      <c r="B114" s="88"/>
      <c r="C114" s="88"/>
      <c r="D114" s="88"/>
      <c r="E114" s="88"/>
      <c r="F114" s="88"/>
      <c r="G114" s="88"/>
      <c r="H114" s="88"/>
      <c r="I114" s="88"/>
    </row>
    <row r="115" spans="1:9" hidden="1" x14ac:dyDescent="0.2">
      <c r="A115" s="88"/>
      <c r="B115" s="88"/>
      <c r="C115" s="88"/>
      <c r="D115" s="88"/>
      <c r="E115" s="88"/>
      <c r="F115" s="88"/>
      <c r="G115" s="88"/>
      <c r="H115" s="88"/>
      <c r="I115" s="88"/>
    </row>
    <row r="116" spans="1:9" ht="28" x14ac:dyDescent="0.4">
      <c r="A116" s="175" t="str">
        <f>A1</f>
        <v>検査関係業務量報告</v>
      </c>
      <c r="B116" s="175"/>
      <c r="C116" s="175"/>
      <c r="D116" s="175"/>
      <c r="E116" s="175"/>
      <c r="F116" s="175"/>
      <c r="G116" s="175"/>
      <c r="H116" s="175"/>
      <c r="I116" s="175"/>
    </row>
    <row r="117" spans="1:9" ht="12.75" customHeight="1" x14ac:dyDescent="0.4">
      <c r="A117" s="3"/>
      <c r="B117" s="3"/>
      <c r="C117" s="3"/>
      <c r="D117" s="3"/>
      <c r="E117" s="3"/>
      <c r="F117" s="3"/>
      <c r="G117" s="3"/>
      <c r="H117" s="3"/>
      <c r="I117" s="3"/>
    </row>
    <row r="118" spans="1:9" ht="15.75" customHeight="1" x14ac:dyDescent="0.3">
      <c r="A118" s="4"/>
      <c r="B118" s="5"/>
      <c r="C118" s="5"/>
      <c r="F118" s="6"/>
      <c r="G118" s="6"/>
      <c r="H118" s="7"/>
      <c r="I118" s="176" t="str">
        <f>IF(I3="","",I3)</f>
        <v/>
      </c>
    </row>
    <row r="119" spans="1:9" ht="23.25" customHeight="1" x14ac:dyDescent="0.2">
      <c r="A119" s="177" t="str">
        <f>A4</f>
        <v>令和 6年11月</v>
      </c>
      <c r="B119" s="178"/>
      <c r="C119" s="178"/>
      <c r="D119" s="178"/>
      <c r="E119" s="178"/>
      <c r="F119" s="178"/>
      <c r="G119" s="178"/>
      <c r="H119" s="178"/>
      <c r="I119" s="176"/>
    </row>
    <row r="120" spans="1:9" ht="20.25" customHeight="1" x14ac:dyDescent="0.25">
      <c r="A120" s="8" t="str">
        <f>A5</f>
        <v>全国計</v>
      </c>
      <c r="B120" s="9"/>
      <c r="C120" s="9"/>
      <c r="D120" s="9"/>
      <c r="E120" s="9"/>
      <c r="F120" s="10"/>
      <c r="G120" s="10"/>
      <c r="H120" s="10"/>
      <c r="I120" s="13" t="s">
        <v>330</v>
      </c>
    </row>
    <row r="121" spans="1:9" ht="10" customHeight="1" x14ac:dyDescent="0.2"/>
    <row r="122" spans="1:9" ht="19.5" customHeight="1" thickBot="1" x14ac:dyDescent="0.25">
      <c r="A122" s="72" t="s">
        <v>86</v>
      </c>
    </row>
    <row r="123" spans="1:9" ht="18.75" customHeight="1" thickBot="1" x14ac:dyDescent="0.25">
      <c r="A123" s="148" t="s">
        <v>294</v>
      </c>
      <c r="B123" s="149"/>
      <c r="C123" s="149"/>
      <c r="D123" s="150"/>
      <c r="E123" s="51" t="s">
        <v>8</v>
      </c>
      <c r="F123" s="15" t="s">
        <v>9</v>
      </c>
      <c r="G123" s="15" t="s">
        <v>10</v>
      </c>
      <c r="H123" s="15" t="s">
        <v>11</v>
      </c>
      <c r="I123" s="16" t="s">
        <v>309</v>
      </c>
    </row>
    <row r="124" spans="1:9" ht="19" customHeight="1" x14ac:dyDescent="0.2">
      <c r="A124" s="151" t="s">
        <v>331</v>
      </c>
      <c r="B124" s="152"/>
      <c r="C124" s="153"/>
      <c r="D124" s="154"/>
      <c r="E124" s="90">
        <f>E29</f>
        <v>425829</v>
      </c>
      <c r="F124" s="90">
        <f>F29</f>
        <v>3</v>
      </c>
      <c r="G124" s="80" t="s">
        <v>298</v>
      </c>
      <c r="H124" s="80" t="s">
        <v>298</v>
      </c>
      <c r="I124" s="81">
        <f>I29</f>
        <v>425832</v>
      </c>
    </row>
    <row r="125" spans="1:9" ht="18.75" customHeight="1" x14ac:dyDescent="0.2">
      <c r="A125" s="155"/>
      <c r="B125" s="156"/>
      <c r="C125" s="157" t="s">
        <v>87</v>
      </c>
      <c r="D125" s="158"/>
      <c r="E125" s="22">
        <v>551</v>
      </c>
      <c r="F125" s="23">
        <v>0</v>
      </c>
      <c r="G125" s="29" t="s">
        <v>298</v>
      </c>
      <c r="H125" s="29" t="s">
        <v>298</v>
      </c>
      <c r="I125" s="24">
        <v>551</v>
      </c>
    </row>
    <row r="126" spans="1:9" ht="19" customHeight="1" thickBot="1" x14ac:dyDescent="0.25">
      <c r="A126" s="159"/>
      <c r="B126" s="160"/>
      <c r="C126" s="161" t="s">
        <v>88</v>
      </c>
      <c r="D126" s="162"/>
      <c r="E126" s="97">
        <f>E124-E125</f>
        <v>425278</v>
      </c>
      <c r="F126" s="97">
        <f>F124-F125</f>
        <v>3</v>
      </c>
      <c r="G126" s="48" t="s">
        <v>298</v>
      </c>
      <c r="H126" s="48" t="s">
        <v>298</v>
      </c>
      <c r="I126" s="50">
        <f>I124-I125</f>
        <v>425281</v>
      </c>
    </row>
    <row r="127" spans="1:9" ht="9.75" customHeight="1" x14ac:dyDescent="0.2">
      <c r="A127" s="88"/>
      <c r="B127" s="88"/>
      <c r="C127" s="88"/>
      <c r="D127" s="88"/>
      <c r="E127" s="88"/>
      <c r="F127" s="88"/>
      <c r="G127" s="88"/>
      <c r="H127" s="88"/>
      <c r="I127" s="88"/>
    </row>
    <row r="128" spans="1:9" ht="18" customHeight="1" thickBot="1" x14ac:dyDescent="0.25">
      <c r="A128" s="101" t="s">
        <v>332</v>
      </c>
      <c r="B128" s="101"/>
      <c r="C128" s="101"/>
      <c r="D128" s="88"/>
      <c r="E128" s="88"/>
      <c r="F128" s="88"/>
      <c r="G128" s="88"/>
      <c r="H128" s="88"/>
      <c r="I128" s="102"/>
    </row>
    <row r="129" spans="1:9" ht="22" customHeight="1" x14ac:dyDescent="0.2">
      <c r="A129" s="103"/>
      <c r="B129" s="104"/>
      <c r="C129" s="136" t="s">
        <v>90</v>
      </c>
      <c r="D129" s="137"/>
      <c r="E129" s="138" t="s">
        <v>91</v>
      </c>
      <c r="F129" s="136" t="s">
        <v>92</v>
      </c>
      <c r="G129" s="137"/>
      <c r="H129" s="140" t="s">
        <v>20</v>
      </c>
      <c r="I129" s="141"/>
    </row>
    <row r="130" spans="1:9" ht="22" customHeight="1" thickBot="1" x14ac:dyDescent="0.25">
      <c r="A130" s="105"/>
      <c r="B130" s="106"/>
      <c r="C130" s="107" t="s">
        <v>93</v>
      </c>
      <c r="D130" s="108" t="s">
        <v>94</v>
      </c>
      <c r="E130" s="139"/>
      <c r="F130" s="109" t="s">
        <v>93</v>
      </c>
      <c r="G130" s="110" t="s">
        <v>94</v>
      </c>
      <c r="H130" s="142"/>
      <c r="I130" s="143"/>
    </row>
    <row r="131" spans="1:9" ht="22" customHeight="1" x14ac:dyDescent="0.2">
      <c r="A131" s="144" t="s">
        <v>95</v>
      </c>
      <c r="B131" s="145"/>
      <c r="C131" s="111">
        <v>1073333</v>
      </c>
      <c r="D131" s="112">
        <v>105339</v>
      </c>
      <c r="E131" s="113">
        <v>17338</v>
      </c>
      <c r="F131" s="111">
        <v>414</v>
      </c>
      <c r="G131" s="112">
        <v>1</v>
      </c>
      <c r="H131" s="146">
        <f>SUM(C131:G131)</f>
        <v>1196425</v>
      </c>
      <c r="I131" s="147"/>
    </row>
    <row r="132" spans="1:9" ht="22" customHeight="1" thickBot="1" x14ac:dyDescent="0.25">
      <c r="A132" s="128" t="s">
        <v>96</v>
      </c>
      <c r="B132" s="129"/>
      <c r="C132" s="114">
        <v>223</v>
      </c>
      <c r="D132" s="46">
        <v>0</v>
      </c>
      <c r="E132" s="115">
        <v>0</v>
      </c>
      <c r="F132" s="114">
        <v>0</v>
      </c>
      <c r="G132" s="46">
        <v>0</v>
      </c>
      <c r="H132" s="130">
        <f>SUM(C132:G132)</f>
        <v>223</v>
      </c>
      <c r="I132" s="131"/>
    </row>
    <row r="133" spans="1:9" ht="22" customHeight="1" thickBot="1" x14ac:dyDescent="0.25">
      <c r="A133" s="132" t="s">
        <v>97</v>
      </c>
      <c r="B133" s="133"/>
      <c r="C133" s="116">
        <v>6699125100</v>
      </c>
      <c r="D133" s="87">
        <v>591592900</v>
      </c>
      <c r="E133" s="116">
        <v>77855600</v>
      </c>
      <c r="F133" s="117">
        <v>1200600</v>
      </c>
      <c r="G133" s="69">
        <v>4400</v>
      </c>
      <c r="H133" s="134">
        <v>7369778600</v>
      </c>
      <c r="I133" s="135"/>
    </row>
    <row r="134" spans="1:9" ht="22" customHeight="1" x14ac:dyDescent="0.2">
      <c r="A134" s="99"/>
      <c r="B134" s="99"/>
      <c r="C134" s="100"/>
      <c r="D134" s="100"/>
      <c r="E134" s="100"/>
      <c r="F134" s="100"/>
      <c r="G134" s="100"/>
      <c r="H134" s="100"/>
      <c r="I134" s="100"/>
    </row>
    <row r="135" spans="1:9" ht="22" customHeight="1" x14ac:dyDescent="0.2">
      <c r="A135" s="99"/>
      <c r="B135" s="99"/>
      <c r="C135" s="100"/>
      <c r="D135" s="100"/>
      <c r="E135" s="100"/>
      <c r="F135" s="100"/>
      <c r="G135" s="100"/>
      <c r="H135" s="100"/>
      <c r="I135" s="100"/>
    </row>
    <row r="136" spans="1:9" ht="22" customHeight="1" x14ac:dyDescent="0.2">
      <c r="A136" s="99"/>
      <c r="B136" s="99"/>
      <c r="C136" s="100"/>
      <c r="D136" s="100"/>
      <c r="E136" s="100"/>
      <c r="F136" s="100"/>
      <c r="G136" s="100"/>
      <c r="H136" s="100"/>
      <c r="I136" s="100"/>
    </row>
    <row r="137" spans="1:9" ht="22" customHeight="1" x14ac:dyDescent="0.2">
      <c r="A137" s="99"/>
      <c r="B137" s="99"/>
      <c r="C137" s="100"/>
      <c r="D137" s="100"/>
      <c r="E137" s="100"/>
      <c r="F137" s="100"/>
      <c r="G137" s="100"/>
      <c r="H137" s="100"/>
      <c r="I137" s="100"/>
    </row>
    <row r="138" spans="1:9" ht="22" customHeight="1" x14ac:dyDescent="0.2">
      <c r="A138" s="99"/>
      <c r="B138" s="99"/>
      <c r="C138" s="100"/>
      <c r="D138" s="100"/>
      <c r="E138" s="100"/>
      <c r="F138" s="100"/>
      <c r="G138" s="100"/>
      <c r="H138" s="100"/>
      <c r="I138" s="100"/>
    </row>
    <row r="139" spans="1:9" ht="22" customHeight="1" x14ac:dyDescent="0.2">
      <c r="A139" s="99"/>
      <c r="B139" s="99"/>
      <c r="C139" s="100"/>
      <c r="D139" s="100"/>
      <c r="E139" s="100"/>
      <c r="F139" s="100"/>
      <c r="G139" s="100"/>
      <c r="H139" s="100"/>
      <c r="I139" s="100"/>
    </row>
    <row r="140" spans="1:9" ht="22" customHeight="1" x14ac:dyDescent="0.2">
      <c r="A140" s="99"/>
      <c r="B140" s="99"/>
      <c r="C140" s="100"/>
      <c r="D140" s="100"/>
      <c r="E140" s="100"/>
      <c r="F140" s="100"/>
      <c r="G140" s="100"/>
      <c r="H140" s="100"/>
      <c r="I140" s="100"/>
    </row>
    <row r="141" spans="1:9" ht="22" customHeight="1" x14ac:dyDescent="0.2">
      <c r="A141" s="99"/>
      <c r="B141" s="99"/>
      <c r="C141" s="100"/>
      <c r="D141" s="100"/>
      <c r="E141" s="100"/>
      <c r="F141" s="100"/>
      <c r="G141" s="100"/>
      <c r="H141" s="100"/>
      <c r="I141" s="100"/>
    </row>
    <row r="142" spans="1:9" ht="22" customHeight="1" x14ac:dyDescent="0.2">
      <c r="A142" s="99"/>
      <c r="B142" s="99"/>
      <c r="C142" s="100"/>
      <c r="D142" s="100"/>
      <c r="E142" s="100"/>
      <c r="F142" s="100"/>
      <c r="G142" s="100"/>
      <c r="H142" s="100"/>
      <c r="I142" s="100"/>
    </row>
    <row r="143" spans="1:9" ht="22" customHeight="1" x14ac:dyDescent="0.2">
      <c r="A143" s="99"/>
      <c r="B143" s="99"/>
      <c r="C143" s="100"/>
      <c r="D143" s="100"/>
      <c r="E143" s="100"/>
      <c r="F143" s="100"/>
      <c r="G143" s="100"/>
      <c r="H143" s="100"/>
      <c r="I143" s="100"/>
    </row>
    <row r="144" spans="1:9" ht="22" customHeight="1" x14ac:dyDescent="0.2">
      <c r="A144" s="99"/>
      <c r="B144" s="99"/>
      <c r="C144" s="100"/>
      <c r="D144" s="100"/>
      <c r="E144" s="100"/>
      <c r="F144" s="100"/>
      <c r="G144" s="100"/>
      <c r="H144" s="100"/>
      <c r="I144" s="100"/>
    </row>
    <row r="145" spans="1:9" ht="22" customHeight="1" x14ac:dyDescent="0.2">
      <c r="A145" s="99"/>
      <c r="B145" s="99"/>
      <c r="C145" s="100"/>
      <c r="D145" s="100"/>
      <c r="E145" s="100"/>
      <c r="F145" s="100"/>
      <c r="G145" s="100"/>
      <c r="H145" s="100"/>
      <c r="I145" s="100"/>
    </row>
    <row r="146" spans="1:9" ht="22" customHeight="1" x14ac:dyDescent="0.2">
      <c r="A146" s="99"/>
      <c r="B146" s="99"/>
      <c r="C146" s="100"/>
      <c r="D146" s="100"/>
      <c r="E146" s="100"/>
      <c r="F146" s="100"/>
      <c r="G146" s="100"/>
      <c r="H146" s="100"/>
      <c r="I146" s="100"/>
    </row>
    <row r="147" spans="1:9" ht="22" customHeight="1" x14ac:dyDescent="0.2">
      <c r="A147" s="99"/>
      <c r="B147" s="99"/>
      <c r="C147" s="100"/>
      <c r="D147" s="100"/>
      <c r="E147" s="100"/>
      <c r="F147" s="100"/>
      <c r="G147" s="100"/>
      <c r="H147" s="100"/>
      <c r="I147" s="100"/>
    </row>
    <row r="148" spans="1:9" ht="22" customHeight="1" x14ac:dyDescent="0.2">
      <c r="A148" s="99"/>
      <c r="B148" s="99"/>
      <c r="C148" s="100"/>
      <c r="D148" s="100"/>
      <c r="E148" s="100"/>
      <c r="F148" s="100"/>
      <c r="G148" s="100"/>
      <c r="H148" s="100"/>
      <c r="I148" s="100"/>
    </row>
    <row r="149" spans="1:9" ht="22" customHeight="1" x14ac:dyDescent="0.2">
      <c r="A149" s="99"/>
      <c r="B149" s="99"/>
      <c r="C149" s="100"/>
      <c r="D149" s="100"/>
      <c r="E149" s="100"/>
      <c r="F149" s="100"/>
      <c r="G149" s="100"/>
      <c r="H149" s="100"/>
      <c r="I149" s="100"/>
    </row>
    <row r="150" spans="1:9" ht="22" customHeight="1" x14ac:dyDescent="0.2">
      <c r="A150" s="99"/>
      <c r="B150" s="99"/>
      <c r="C150" s="100"/>
      <c r="D150" s="100"/>
      <c r="E150" s="100"/>
      <c r="F150" s="100"/>
      <c r="G150" s="100"/>
      <c r="H150" s="100"/>
      <c r="I150" s="100"/>
    </row>
    <row r="151" spans="1:9" ht="22" customHeight="1" x14ac:dyDescent="0.2">
      <c r="A151" s="99"/>
      <c r="B151" s="99"/>
      <c r="C151" s="100"/>
      <c r="D151" s="100"/>
      <c r="E151" s="100"/>
      <c r="F151" s="100"/>
      <c r="G151" s="100"/>
      <c r="H151" s="100"/>
      <c r="I151" s="100"/>
    </row>
    <row r="152" spans="1:9" ht="22" customHeight="1" x14ac:dyDescent="0.2">
      <c r="A152" s="99"/>
      <c r="B152" s="99"/>
      <c r="C152" s="100"/>
      <c r="D152" s="100"/>
      <c r="E152" s="100"/>
      <c r="F152" s="100"/>
      <c r="G152" s="100"/>
      <c r="H152" s="100"/>
      <c r="I152" s="100"/>
    </row>
    <row r="153" spans="1:9" ht="22" customHeight="1" x14ac:dyDescent="0.2">
      <c r="A153" s="99"/>
      <c r="B153" s="99"/>
      <c r="C153" s="100"/>
      <c r="D153" s="100"/>
      <c r="E153" s="100"/>
      <c r="F153" s="100"/>
      <c r="G153" s="100"/>
      <c r="H153" s="100"/>
      <c r="I153" s="100"/>
    </row>
    <row r="154" spans="1:9" ht="22" customHeight="1" x14ac:dyDescent="0.2">
      <c r="A154" s="99"/>
      <c r="B154" s="99"/>
      <c r="C154" s="100"/>
      <c r="D154" s="100"/>
      <c r="E154" s="100"/>
      <c r="F154" s="100"/>
      <c r="G154" s="100"/>
      <c r="H154" s="100"/>
      <c r="I154" s="100"/>
    </row>
    <row r="155" spans="1:9" ht="22" customHeight="1" x14ac:dyDescent="0.2">
      <c r="A155" s="99"/>
      <c r="B155" s="99"/>
      <c r="C155" s="100"/>
      <c r="D155" s="100"/>
      <c r="E155" s="100"/>
      <c r="F155" s="100"/>
      <c r="G155" s="100"/>
      <c r="H155" s="100"/>
      <c r="I155" s="100"/>
    </row>
    <row r="156" spans="1:9" ht="22" customHeight="1" x14ac:dyDescent="0.2">
      <c r="A156" s="99"/>
      <c r="B156" s="99"/>
      <c r="C156" s="100"/>
      <c r="D156" s="100"/>
      <c r="E156" s="100"/>
      <c r="F156" s="100"/>
      <c r="G156" s="100"/>
      <c r="H156" s="100"/>
      <c r="I156" s="100"/>
    </row>
    <row r="157" spans="1:9" ht="22" customHeight="1" x14ac:dyDescent="0.2">
      <c r="A157" s="99"/>
      <c r="B157" s="99"/>
      <c r="C157" s="100"/>
      <c r="D157" s="100"/>
      <c r="E157" s="100"/>
      <c r="F157" s="100"/>
      <c r="G157" s="100"/>
      <c r="H157" s="100"/>
      <c r="I157" s="100"/>
    </row>
    <row r="158" spans="1:9" ht="22" customHeight="1" x14ac:dyDescent="0.2">
      <c r="A158" s="99"/>
      <c r="B158" s="99"/>
      <c r="C158" s="100"/>
      <c r="D158" s="100"/>
      <c r="E158" s="100"/>
      <c r="F158" s="100"/>
      <c r="G158" s="100"/>
      <c r="H158" s="100"/>
      <c r="I158" s="100"/>
    </row>
    <row r="159" spans="1:9" ht="22" customHeight="1" x14ac:dyDescent="0.2">
      <c r="A159" s="99"/>
      <c r="B159" s="99"/>
      <c r="C159" s="100"/>
      <c r="D159" s="100"/>
      <c r="E159" s="100"/>
      <c r="F159" s="100"/>
      <c r="G159" s="100"/>
      <c r="H159" s="100"/>
      <c r="I159" s="100"/>
    </row>
    <row r="160" spans="1:9" ht="22" customHeight="1" x14ac:dyDescent="0.2">
      <c r="A160" s="99"/>
      <c r="B160" s="99"/>
      <c r="C160" s="100"/>
      <c r="D160" s="100"/>
      <c r="E160" s="100"/>
      <c r="F160" s="100"/>
      <c r="G160" s="100"/>
      <c r="H160" s="100"/>
      <c r="I160" s="100"/>
    </row>
    <row r="161" spans="1:9" ht="22" customHeight="1" x14ac:dyDescent="0.2">
      <c r="A161" s="99"/>
      <c r="B161" s="99"/>
      <c r="C161" s="100"/>
      <c r="D161" s="100"/>
      <c r="E161" s="100"/>
      <c r="F161" s="100"/>
      <c r="G161" s="100"/>
      <c r="H161" s="100"/>
      <c r="I161" s="100"/>
    </row>
    <row r="162" spans="1:9" ht="22" customHeight="1" x14ac:dyDescent="0.2">
      <c r="A162" s="99"/>
      <c r="B162" s="99"/>
      <c r="C162" s="100"/>
      <c r="D162" s="100"/>
      <c r="E162" s="100"/>
      <c r="F162" s="100"/>
      <c r="G162" s="100"/>
      <c r="H162" s="100"/>
      <c r="I162" s="100"/>
    </row>
    <row r="163" spans="1:9" ht="22" customHeight="1" x14ac:dyDescent="0.2">
      <c r="A163" s="99"/>
      <c r="B163" s="99"/>
      <c r="C163" s="100"/>
      <c r="D163" s="100"/>
      <c r="E163" s="100"/>
      <c r="F163" s="100"/>
      <c r="G163" s="100"/>
      <c r="H163" s="100"/>
      <c r="I163" s="100"/>
    </row>
    <row r="164" spans="1:9" ht="22" customHeight="1" x14ac:dyDescent="0.2">
      <c r="A164" s="99"/>
      <c r="B164" s="99"/>
      <c r="C164" s="100"/>
      <c r="D164" s="100"/>
      <c r="E164" s="100"/>
      <c r="F164" s="100"/>
      <c r="G164" s="100"/>
      <c r="H164" s="100"/>
      <c r="I164" s="100"/>
    </row>
    <row r="165" spans="1:9" ht="22" customHeight="1" x14ac:dyDescent="0.2">
      <c r="A165" s="99"/>
      <c r="B165" s="99"/>
      <c r="C165" s="100"/>
      <c r="D165" s="100"/>
      <c r="E165" s="100"/>
      <c r="F165" s="100"/>
      <c r="G165" s="100"/>
      <c r="H165" s="100"/>
      <c r="I165" s="100"/>
    </row>
    <row r="166" spans="1:9" ht="22" customHeight="1" x14ac:dyDescent="0.2">
      <c r="A166" s="99"/>
      <c r="B166" s="99"/>
      <c r="C166" s="100"/>
      <c r="D166" s="100"/>
      <c r="E166" s="100"/>
      <c r="F166" s="100"/>
      <c r="G166" s="100"/>
      <c r="H166" s="100"/>
      <c r="I166" s="100"/>
    </row>
    <row r="167" spans="1:9" ht="22" customHeight="1" x14ac:dyDescent="0.2">
      <c r="A167" s="99"/>
      <c r="B167" s="99"/>
      <c r="C167" s="100"/>
      <c r="D167" s="100"/>
      <c r="E167" s="100"/>
      <c r="F167" s="100"/>
      <c r="G167" s="100"/>
      <c r="H167" s="100"/>
      <c r="I167" s="100"/>
    </row>
    <row r="168" spans="1:9" ht="22" customHeight="1" x14ac:dyDescent="0.2">
      <c r="A168" s="99"/>
      <c r="B168" s="99"/>
      <c r="C168" s="100"/>
      <c r="D168" s="100"/>
      <c r="E168" s="100"/>
      <c r="F168" s="100"/>
      <c r="G168" s="100"/>
      <c r="H168" s="100"/>
      <c r="I168" s="100"/>
    </row>
    <row r="169" spans="1:9" ht="22" customHeight="1" x14ac:dyDescent="0.2">
      <c r="A169" s="99"/>
      <c r="B169" s="99"/>
      <c r="C169" s="100"/>
      <c r="D169" s="100"/>
      <c r="E169" s="100"/>
      <c r="F169" s="100"/>
      <c r="G169" s="100"/>
      <c r="H169" s="100"/>
      <c r="I169" s="100"/>
    </row>
    <row r="170" spans="1:9" ht="22" customHeight="1" x14ac:dyDescent="0.2">
      <c r="A170" s="99"/>
      <c r="B170" s="99"/>
      <c r="C170" s="100"/>
      <c r="D170" s="100"/>
      <c r="E170" s="100"/>
      <c r="F170" s="100"/>
      <c r="G170" s="100"/>
      <c r="H170" s="100"/>
      <c r="I170" s="100"/>
    </row>
  </sheetData>
  <mergeCells count="110">
    <mergeCell ref="A15:C17"/>
    <mergeCell ref="A18:C18"/>
    <mergeCell ref="A19:C21"/>
    <mergeCell ref="A22:D22"/>
    <mergeCell ref="C23:D23"/>
    <mergeCell ref="C25:D25"/>
    <mergeCell ref="A1:I1"/>
    <mergeCell ref="I3:I4"/>
    <mergeCell ref="A4:H4"/>
    <mergeCell ref="A9:D9"/>
    <mergeCell ref="A10:B14"/>
    <mergeCell ref="C10:C11"/>
    <mergeCell ref="C12:C13"/>
    <mergeCell ref="C14:D14"/>
    <mergeCell ref="A33:B37"/>
    <mergeCell ref="C33:D33"/>
    <mergeCell ref="C34:D34"/>
    <mergeCell ref="C35:D35"/>
    <mergeCell ref="C36:D36"/>
    <mergeCell ref="C37:D37"/>
    <mergeCell ref="A26:C28"/>
    <mergeCell ref="A29:D29"/>
    <mergeCell ref="A30:B30"/>
    <mergeCell ref="C30:D30"/>
    <mergeCell ref="A32:B32"/>
    <mergeCell ref="C32:D32"/>
    <mergeCell ref="A48:B52"/>
    <mergeCell ref="C48:D48"/>
    <mergeCell ref="C50:D50"/>
    <mergeCell ref="C51:D51"/>
    <mergeCell ref="C52:D52"/>
    <mergeCell ref="A53:D53"/>
    <mergeCell ref="A38:D38"/>
    <mergeCell ref="A39:D39"/>
    <mergeCell ref="A40:D40"/>
    <mergeCell ref="A41:B47"/>
    <mergeCell ref="C41:D41"/>
    <mergeCell ref="C42:D42"/>
    <mergeCell ref="C43:D43"/>
    <mergeCell ref="C45:D45"/>
    <mergeCell ref="C46:D46"/>
    <mergeCell ref="C47:D47"/>
    <mergeCell ref="A54:D54"/>
    <mergeCell ref="A55:I55"/>
    <mergeCell ref="I57:I58"/>
    <mergeCell ref="A58:H58"/>
    <mergeCell ref="A60:D60"/>
    <mergeCell ref="A61:B64"/>
    <mergeCell ref="C61:D61"/>
    <mergeCell ref="C62:D62"/>
    <mergeCell ref="C63:D63"/>
    <mergeCell ref="C64:D64"/>
    <mergeCell ref="A65:B71"/>
    <mergeCell ref="C65:C66"/>
    <mergeCell ref="C67:C68"/>
    <mergeCell ref="C69:C70"/>
    <mergeCell ref="C71:D71"/>
    <mergeCell ref="A72:B76"/>
    <mergeCell ref="C72:D72"/>
    <mergeCell ref="C73:D73"/>
    <mergeCell ref="C74:D74"/>
    <mergeCell ref="C75:D75"/>
    <mergeCell ref="A82:B86"/>
    <mergeCell ref="C82:D82"/>
    <mergeCell ref="C84:D84"/>
    <mergeCell ref="C85:D85"/>
    <mergeCell ref="C86:D86"/>
    <mergeCell ref="A87:D87"/>
    <mergeCell ref="C76:D76"/>
    <mergeCell ref="A77:B81"/>
    <mergeCell ref="C77:D77"/>
    <mergeCell ref="C78:D78"/>
    <mergeCell ref="C79:D79"/>
    <mergeCell ref="C80:D80"/>
    <mergeCell ref="C81:D81"/>
    <mergeCell ref="A96:B97"/>
    <mergeCell ref="C96:D96"/>
    <mergeCell ref="A100:D100"/>
    <mergeCell ref="A101:B103"/>
    <mergeCell ref="C101:C102"/>
    <mergeCell ref="C103:D103"/>
    <mergeCell ref="A88:D88"/>
    <mergeCell ref="A89:D89"/>
    <mergeCell ref="A90:D90"/>
    <mergeCell ref="A91:D91"/>
    <mergeCell ref="A94:D94"/>
    <mergeCell ref="A95:B95"/>
    <mergeCell ref="A123:D123"/>
    <mergeCell ref="A124:D124"/>
    <mergeCell ref="A125:B125"/>
    <mergeCell ref="C125:D125"/>
    <mergeCell ref="A126:B126"/>
    <mergeCell ref="C126:D126"/>
    <mergeCell ref="A104:C106"/>
    <mergeCell ref="A107:D107"/>
    <mergeCell ref="A108:D108"/>
    <mergeCell ref="A109:D109"/>
    <mergeCell ref="A116:I116"/>
    <mergeCell ref="I118:I119"/>
    <mergeCell ref="A119:H119"/>
    <mergeCell ref="A132:B132"/>
    <mergeCell ref="H132:I132"/>
    <mergeCell ref="A133:B133"/>
    <mergeCell ref="H133:I133"/>
    <mergeCell ref="C129:D129"/>
    <mergeCell ref="E129:E130"/>
    <mergeCell ref="F129:G129"/>
    <mergeCell ref="H129:I130"/>
    <mergeCell ref="A131:B131"/>
    <mergeCell ref="H131:I131"/>
  </mergeCells>
  <phoneticPr fontId="3"/>
  <printOptions horizontalCentered="1"/>
  <pageMargins left="0.19685039370078741" right="0.11811023622047244" top="0" bottom="0" header="0.31496062992125984" footer="0.31496062992125984"/>
  <pageSetup paperSize="9" scale="64" orientation="portrait" horizontalDpi="300" verticalDpi="300" r:id="rId1"/>
  <headerFooter alignWithMargins="0"/>
  <rowBreaks count="2" manualBreakCount="2">
    <brk id="54" max="9" man="1"/>
    <brk id="1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令和６年度合計</vt:lpstr>
      <vt:lpstr>令和6年4月</vt:lpstr>
      <vt:lpstr>令和6年5月</vt:lpstr>
      <vt:lpstr>令和6年6月</vt:lpstr>
      <vt:lpstr>令和6年7月</vt:lpstr>
      <vt:lpstr>令和6年8月</vt:lpstr>
      <vt:lpstr>令和6年9月</vt:lpstr>
      <vt:lpstr>令和6年10月</vt:lpstr>
      <vt:lpstr>令和6年11月</vt:lpstr>
      <vt:lpstr>令和6年12月</vt:lpstr>
      <vt:lpstr>令和7年1月</vt:lpstr>
      <vt:lpstr>令和7年2月</vt:lpstr>
      <vt:lpstr>令和7年3月</vt:lpstr>
      <vt:lpstr>令和6年10月!Print_Area</vt:lpstr>
      <vt:lpstr>令和6年11月!Print_Area</vt:lpstr>
      <vt:lpstr>令和6年12月!Print_Area</vt:lpstr>
      <vt:lpstr>令和6年4月!Print_Area</vt:lpstr>
      <vt:lpstr>令和6年5月!Print_Area</vt:lpstr>
      <vt:lpstr>令和6年6月!Print_Area</vt:lpstr>
      <vt:lpstr>令和6年7月!Print_Area</vt:lpstr>
      <vt:lpstr>令和6年8月!Print_Area</vt:lpstr>
      <vt:lpstr>令和6年9月!Print_Area</vt:lpstr>
      <vt:lpstr>令和６年度合計!Print_Area</vt:lpstr>
      <vt:lpstr>令和7年1月!Print_Area</vt:lpstr>
      <vt:lpstr>令和7年2月!Print_Area</vt:lpstr>
      <vt:lpstr>令和7年3月!Print_Area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lmvis01</dc:creator>
  <cp:lastModifiedBy>浅田 洋祐</cp:lastModifiedBy>
  <cp:lastPrinted>2025-04-22T05:52:09Z</cp:lastPrinted>
  <dcterms:created xsi:type="dcterms:W3CDTF">2024-05-13T00:42:47Z</dcterms:created>
  <dcterms:modified xsi:type="dcterms:W3CDTF">2025-04-22T05:53:35Z</dcterms:modified>
  <cp:contentStatus/>
</cp:coreProperties>
</file>