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mznfsxre7snhfc\07_検査部（部内共有）\01_部内共有\01_部内共有\03_HP更新用データ格納\00_統計情報データ格納\15_R5年度\12_3月\01_業務量\"/>
    </mc:Choice>
  </mc:AlternateContent>
  <bookViews>
    <workbookView xWindow="0" yWindow="0" windowWidth="21570" windowHeight="10590"/>
  </bookViews>
  <sheets>
    <sheet name="令和5年度合計" sheetId="15" r:id="rId1"/>
    <sheet name="令和5年4月" sheetId="6" r:id="rId2"/>
    <sheet name="令和5年5月" sheetId="2" r:id="rId3"/>
    <sheet name="令和5年6月" sheetId="3" r:id="rId4"/>
    <sheet name="令和５年7月" sheetId="4" r:id="rId5"/>
    <sheet name="令和５年８月" sheetId="5" r:id="rId6"/>
    <sheet name="令和５年９月" sheetId="7" r:id="rId7"/>
    <sheet name="令和５年10月" sheetId="8" r:id="rId8"/>
    <sheet name="令和５年11月" sheetId="9" r:id="rId9"/>
    <sheet name="令和５年12月" sheetId="11" r:id="rId10"/>
    <sheet name="令和６年１月" sheetId="12" r:id="rId11"/>
    <sheet name="令和6年2月" sheetId="13" r:id="rId12"/>
    <sheet name="令和6年3月" sheetId="14" r:id="rId13"/>
  </sheets>
  <externalReferences>
    <externalReference r:id="rId14"/>
    <externalReference r:id="rId15"/>
    <externalReference r:id="rId16"/>
    <externalReference r:id="rId17"/>
  </externalReferences>
  <definedNames>
    <definedName name="cal_index_size" localSheetId="8">[1]!cal_index_size</definedName>
    <definedName name="cal_index_size" localSheetId="9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0">[1]!cal_index_size</definedName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>[1]!cal_index_size</definedName>
    <definedName name="cal_table_size" localSheetId="8">[1]!cal_table_size</definedName>
    <definedName name="cal_table_size" localSheetId="9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0">[1]!cal_table_size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>[1]!cal_table_size</definedName>
    <definedName name="CULC.cal_index_size" localSheetId="8">[2]!CULC.cal_index_size</definedName>
    <definedName name="CULC.cal_index_size" localSheetId="9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0">[2]!CULC.cal_index_size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>[2]!CULC.cal_index_size</definedName>
    <definedName name="HIDUKE" localSheetId="8">#REF!,#REF!,#REF!</definedName>
    <definedName name="HIDUKE" localSheetId="9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0">#REF!,#REF!,#REF!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>#REF!,#REF!,#REF!</definedName>
    <definedName name="_xlnm.Print_Area" localSheetId="7">令和５年10月!$A$1:$I$170</definedName>
    <definedName name="_xlnm.Print_Area" localSheetId="8">令和５年11月!$A$1:$I$170</definedName>
    <definedName name="_xlnm.Print_Area" localSheetId="9">令和５年12月!$A$1:$I$171</definedName>
    <definedName name="_xlnm.Print_Area" localSheetId="1">令和5年4月!$A$1:$I$170</definedName>
    <definedName name="_xlnm.Print_Area" localSheetId="2">令和5年5月!$A$1:$I$170</definedName>
    <definedName name="_xlnm.Print_Area" localSheetId="3">令和5年6月!$A$1:$I$170</definedName>
    <definedName name="_xlnm.Print_Area" localSheetId="4">令和５年7月!$A$1:$I$170</definedName>
    <definedName name="_xlnm.Print_Area" localSheetId="5">令和５年８月!$A$1:$I$170</definedName>
    <definedName name="_xlnm.Print_Area" localSheetId="6">令和５年９月!$A$1:$I$170</definedName>
    <definedName name="_xlnm.Print_Area" localSheetId="0">令和5年度合計!$A$1:$I$171</definedName>
    <definedName name="_xlnm.Print_Area" localSheetId="10">令和６年１月!$A$1:$I$170</definedName>
    <definedName name="_xlnm.Print_Area" localSheetId="11">令和6年2月!$A$1:$I$170</definedName>
    <definedName name="_xlnm.Print_Area" localSheetId="12">令和6年3月!$A$1:$I$171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8">[4]!ワイドに</definedName>
    <definedName name="ワイドに" localSheetId="9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0">[4]!ワイドに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>[4]!ワイドに</definedName>
    <definedName name="見やすく" localSheetId="8">[4]!見やすく</definedName>
    <definedName name="見やすく" localSheetId="9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0">[4]!見やすく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5" l="1"/>
  <c r="H131" i="15"/>
  <c r="F126" i="15"/>
  <c r="I124" i="15"/>
  <c r="I126" i="15" s="1"/>
  <c r="F124" i="15"/>
  <c r="E124" i="15"/>
  <c r="E126" i="15" s="1"/>
  <c r="A120" i="15"/>
  <c r="A119" i="15"/>
  <c r="I118" i="15"/>
  <c r="A116" i="15"/>
  <c r="G106" i="15"/>
  <c r="H105" i="15"/>
  <c r="G105" i="15"/>
  <c r="F105" i="15"/>
  <c r="E105" i="15"/>
  <c r="H104" i="15"/>
  <c r="H106" i="15" s="1"/>
  <c r="G104" i="15"/>
  <c r="F104" i="15"/>
  <c r="F106" i="15" s="1"/>
  <c r="E104" i="15"/>
  <c r="E106" i="15" s="1"/>
  <c r="F103" i="15"/>
  <c r="H102" i="15"/>
  <c r="G102" i="15"/>
  <c r="F102" i="15"/>
  <c r="E102" i="15"/>
  <c r="H101" i="15"/>
  <c r="H103" i="15" s="1"/>
  <c r="G101" i="15"/>
  <c r="G103" i="15" s="1"/>
  <c r="F101" i="15"/>
  <c r="E101" i="15"/>
  <c r="E103" i="15" s="1"/>
  <c r="I97" i="15"/>
  <c r="I96" i="15"/>
  <c r="I95" i="15"/>
  <c r="E88" i="15"/>
  <c r="E107" i="15" s="1"/>
  <c r="I86" i="15"/>
  <c r="F86" i="15"/>
  <c r="E86" i="15"/>
  <c r="I81" i="15"/>
  <c r="F81" i="15"/>
  <c r="E81" i="15"/>
  <c r="H76" i="15"/>
  <c r="G76" i="15"/>
  <c r="I76" i="15" s="1"/>
  <c r="F76" i="15"/>
  <c r="E76" i="15"/>
  <c r="I75" i="15"/>
  <c r="I74" i="15"/>
  <c r="I73" i="15"/>
  <c r="I72" i="15"/>
  <c r="I71" i="15"/>
  <c r="H71" i="15"/>
  <c r="G71" i="15"/>
  <c r="F71" i="15"/>
  <c r="E71" i="15"/>
  <c r="I70" i="15"/>
  <c r="I69" i="15"/>
  <c r="I68" i="15"/>
  <c r="I67" i="15"/>
  <c r="I66" i="15"/>
  <c r="I65" i="15"/>
  <c r="I64" i="15"/>
  <c r="F64" i="15"/>
  <c r="E64" i="15"/>
  <c r="A59" i="15"/>
  <c r="A58" i="15"/>
  <c r="I57" i="15"/>
  <c r="A55" i="15"/>
  <c r="I52" i="15"/>
  <c r="I47" i="15"/>
  <c r="I42" i="15"/>
  <c r="I40" i="15"/>
  <c r="I39" i="15"/>
  <c r="H37" i="15"/>
  <c r="G37" i="15"/>
  <c r="I37" i="15" s="1"/>
  <c r="F37" i="15"/>
  <c r="E37" i="15"/>
  <c r="I36" i="15"/>
  <c r="I35" i="15"/>
  <c r="I34" i="15"/>
  <c r="I33" i="15"/>
  <c r="I28" i="15"/>
  <c r="F28" i="15"/>
  <c r="E28" i="15"/>
  <c r="I25" i="15"/>
  <c r="I24" i="15"/>
  <c r="I23" i="15"/>
  <c r="I22" i="15"/>
  <c r="H21" i="15"/>
  <c r="G21" i="15"/>
  <c r="I21" i="15" s="1"/>
  <c r="F21" i="15"/>
  <c r="E21" i="15"/>
  <c r="I20" i="15"/>
  <c r="I19" i="15"/>
  <c r="H17" i="15"/>
  <c r="G17" i="15"/>
  <c r="I17" i="15" s="1"/>
  <c r="I88" i="15" s="1"/>
  <c r="I107" i="15" s="1"/>
  <c r="F17" i="15"/>
  <c r="E17" i="15"/>
  <c r="I16" i="15"/>
  <c r="I105" i="15" s="1"/>
  <c r="I15" i="15"/>
  <c r="I104" i="15" s="1"/>
  <c r="I106" i="15" s="1"/>
  <c r="E109" i="15" s="1"/>
  <c r="I14" i="15"/>
  <c r="H14" i="15"/>
  <c r="H88" i="15" s="1"/>
  <c r="H107" i="15" s="1"/>
  <c r="G14" i="15"/>
  <c r="G88" i="15" s="1"/>
  <c r="G107" i="15" s="1"/>
  <c r="F14" i="15"/>
  <c r="F89" i="15" s="1"/>
  <c r="F108" i="15" s="1"/>
  <c r="E14" i="15"/>
  <c r="E89" i="15" s="1"/>
  <c r="E108" i="15" s="1"/>
  <c r="I13" i="15"/>
  <c r="I12" i="15"/>
  <c r="I11" i="15"/>
  <c r="I102" i="15" s="1"/>
  <c r="I10" i="15"/>
  <c r="I101" i="15" s="1"/>
  <c r="I103" i="15" l="1"/>
  <c r="I89" i="15"/>
  <c r="I108" i="15" s="1"/>
  <c r="F88" i="15"/>
  <c r="F107" i="15" s="1"/>
  <c r="I90" i="15"/>
  <c r="E91" i="15" s="1"/>
  <c r="H132" i="14"/>
  <c r="H131" i="14"/>
  <c r="F126" i="14"/>
  <c r="I124" i="14"/>
  <c r="I126" i="14" s="1"/>
  <c r="F124" i="14"/>
  <c r="E124" i="14"/>
  <c r="E126" i="14" s="1"/>
  <c r="A120" i="14"/>
  <c r="A119" i="14"/>
  <c r="I118" i="14"/>
  <c r="A116" i="14"/>
  <c r="G106" i="14"/>
  <c r="H105" i="14"/>
  <c r="G105" i="14"/>
  <c r="F105" i="14"/>
  <c r="E105" i="14"/>
  <c r="H104" i="14"/>
  <c r="H106" i="14" s="1"/>
  <c r="G104" i="14"/>
  <c r="F104" i="14"/>
  <c r="F106" i="14" s="1"/>
  <c r="E104" i="14"/>
  <c r="E106" i="14" s="1"/>
  <c r="F103" i="14"/>
  <c r="H102" i="14"/>
  <c r="G102" i="14"/>
  <c r="F102" i="14"/>
  <c r="E102" i="14"/>
  <c r="H101" i="14"/>
  <c r="H103" i="14" s="1"/>
  <c r="G101" i="14"/>
  <c r="G103" i="14" s="1"/>
  <c r="F101" i="14"/>
  <c r="E101" i="14"/>
  <c r="E103" i="14" s="1"/>
  <c r="I97" i="14"/>
  <c r="I96" i="14"/>
  <c r="I95" i="14"/>
  <c r="E88" i="14"/>
  <c r="E107" i="14" s="1"/>
  <c r="I86" i="14"/>
  <c r="F86" i="14"/>
  <c r="E86" i="14"/>
  <c r="I81" i="14"/>
  <c r="F81" i="14"/>
  <c r="E81" i="14"/>
  <c r="H76" i="14"/>
  <c r="G76" i="14"/>
  <c r="I76" i="14" s="1"/>
  <c r="F76" i="14"/>
  <c r="E76" i="14"/>
  <c r="I75" i="14"/>
  <c r="I74" i="14"/>
  <c r="I73" i="14"/>
  <c r="I72" i="14"/>
  <c r="I71" i="14"/>
  <c r="H71" i="14"/>
  <c r="G71" i="14"/>
  <c r="F71" i="14"/>
  <c r="E71" i="14"/>
  <c r="I70" i="14"/>
  <c r="I69" i="14"/>
  <c r="I68" i="14"/>
  <c r="I67" i="14"/>
  <c r="I66" i="14"/>
  <c r="I65" i="14"/>
  <c r="I64" i="14"/>
  <c r="F64" i="14"/>
  <c r="E64" i="14"/>
  <c r="A59" i="14"/>
  <c r="A58" i="14"/>
  <c r="I57" i="14"/>
  <c r="A55" i="14"/>
  <c r="I52" i="14"/>
  <c r="I47" i="14"/>
  <c r="I42" i="14"/>
  <c r="I40" i="14"/>
  <c r="I39" i="14"/>
  <c r="H37" i="14"/>
  <c r="G37" i="14"/>
  <c r="I37" i="14" s="1"/>
  <c r="F37" i="14"/>
  <c r="E37" i="14"/>
  <c r="I36" i="14"/>
  <c r="I35" i="14"/>
  <c r="I34" i="14"/>
  <c r="I33" i="14"/>
  <c r="I28" i="14"/>
  <c r="F28" i="14"/>
  <c r="E28" i="14"/>
  <c r="I25" i="14"/>
  <c r="I24" i="14"/>
  <c r="I23" i="14"/>
  <c r="I22" i="14"/>
  <c r="H21" i="14"/>
  <c r="G21" i="14"/>
  <c r="I21" i="14" s="1"/>
  <c r="F21" i="14"/>
  <c r="E21" i="14"/>
  <c r="I20" i="14"/>
  <c r="I19" i="14"/>
  <c r="H17" i="14"/>
  <c r="G17" i="14"/>
  <c r="I17" i="14" s="1"/>
  <c r="F17" i="14"/>
  <c r="E17" i="14"/>
  <c r="I16" i="14"/>
  <c r="I105" i="14" s="1"/>
  <c r="I15" i="14"/>
  <c r="I104" i="14" s="1"/>
  <c r="I106" i="14" s="1"/>
  <c r="E109" i="14" s="1"/>
  <c r="H14" i="14"/>
  <c r="H88" i="14" s="1"/>
  <c r="H107" i="14" s="1"/>
  <c r="G14" i="14"/>
  <c r="I14" i="14" s="1"/>
  <c r="F14" i="14"/>
  <c r="F89" i="14" s="1"/>
  <c r="F108" i="14" s="1"/>
  <c r="E14" i="14"/>
  <c r="E89" i="14" s="1"/>
  <c r="E108" i="14" s="1"/>
  <c r="I13" i="14"/>
  <c r="I12" i="14"/>
  <c r="I11" i="14"/>
  <c r="I102" i="14" s="1"/>
  <c r="I10" i="14"/>
  <c r="I101" i="14" s="1"/>
  <c r="I103" i="14" s="1"/>
  <c r="I89" i="14" l="1"/>
  <c r="I108" i="14" s="1"/>
  <c r="I88" i="14"/>
  <c r="I107" i="14" s="1"/>
  <c r="F88" i="14"/>
  <c r="F107" i="14" s="1"/>
  <c r="I90" i="14"/>
  <c r="E91" i="14" s="1"/>
  <c r="G88" i="14"/>
  <c r="G107" i="14" s="1"/>
  <c r="H132" i="13" l="1"/>
  <c r="H131" i="13"/>
  <c r="F126" i="13"/>
  <c r="I124" i="13"/>
  <c r="I126" i="13" s="1"/>
  <c r="F124" i="13"/>
  <c r="E124" i="13"/>
  <c r="E126" i="13" s="1"/>
  <c r="A120" i="13"/>
  <c r="A119" i="13"/>
  <c r="I118" i="13"/>
  <c r="A116" i="13"/>
  <c r="G106" i="13"/>
  <c r="F106" i="13"/>
  <c r="H105" i="13"/>
  <c r="G105" i="13"/>
  <c r="F105" i="13"/>
  <c r="E105" i="13"/>
  <c r="H104" i="13"/>
  <c r="H106" i="13" s="1"/>
  <c r="G104" i="13"/>
  <c r="F104" i="13"/>
  <c r="E104" i="13"/>
  <c r="E106" i="13" s="1"/>
  <c r="F103" i="13"/>
  <c r="E103" i="13"/>
  <c r="H102" i="13"/>
  <c r="G102" i="13"/>
  <c r="F102" i="13"/>
  <c r="E102" i="13"/>
  <c r="H101" i="13"/>
  <c r="H103" i="13" s="1"/>
  <c r="G101" i="13"/>
  <c r="G103" i="13" s="1"/>
  <c r="F101" i="13"/>
  <c r="E101" i="13"/>
  <c r="I97" i="13"/>
  <c r="I96" i="13"/>
  <c r="I95" i="13"/>
  <c r="I86" i="13"/>
  <c r="F86" i="13"/>
  <c r="E86" i="13"/>
  <c r="I81" i="13"/>
  <c r="F81" i="13"/>
  <c r="E81" i="13"/>
  <c r="H76" i="13"/>
  <c r="G76" i="13"/>
  <c r="I76" i="13" s="1"/>
  <c r="F76" i="13"/>
  <c r="E76" i="13"/>
  <c r="I75" i="13"/>
  <c r="I74" i="13"/>
  <c r="I73" i="13"/>
  <c r="I72" i="13"/>
  <c r="I71" i="13"/>
  <c r="H71" i="13"/>
  <c r="G71" i="13"/>
  <c r="F71" i="13"/>
  <c r="E71" i="13"/>
  <c r="I70" i="13"/>
  <c r="I69" i="13"/>
  <c r="I68" i="13"/>
  <c r="I67" i="13"/>
  <c r="I66" i="13"/>
  <c r="I65" i="13"/>
  <c r="I64" i="13"/>
  <c r="F64" i="13"/>
  <c r="E64" i="13"/>
  <c r="A59" i="13"/>
  <c r="A58" i="13"/>
  <c r="I57" i="13"/>
  <c r="A55" i="13"/>
  <c r="I52" i="13"/>
  <c r="I47" i="13"/>
  <c r="I42" i="13"/>
  <c r="I40" i="13"/>
  <c r="I39" i="13"/>
  <c r="H37" i="13"/>
  <c r="G37" i="13"/>
  <c r="I37" i="13" s="1"/>
  <c r="F37" i="13"/>
  <c r="E37" i="13"/>
  <c r="I36" i="13"/>
  <c r="I35" i="13"/>
  <c r="I34" i="13"/>
  <c r="I33" i="13"/>
  <c r="I28" i="13"/>
  <c r="F28" i="13"/>
  <c r="E28" i="13"/>
  <c r="I25" i="13"/>
  <c r="I24" i="13"/>
  <c r="I23" i="13"/>
  <c r="I22" i="13"/>
  <c r="H21" i="13"/>
  <c r="G21" i="13"/>
  <c r="I21" i="13" s="1"/>
  <c r="F21" i="13"/>
  <c r="E21" i="13"/>
  <c r="I20" i="13"/>
  <c r="I19" i="13"/>
  <c r="H17" i="13"/>
  <c r="G17" i="13"/>
  <c r="I17" i="13" s="1"/>
  <c r="F17" i="13"/>
  <c r="E17" i="13"/>
  <c r="I16" i="13"/>
  <c r="I105" i="13" s="1"/>
  <c r="I15" i="13"/>
  <c r="I104" i="13" s="1"/>
  <c r="I14" i="13"/>
  <c r="H14" i="13"/>
  <c r="H88" i="13" s="1"/>
  <c r="H107" i="13" s="1"/>
  <c r="G14" i="13"/>
  <c r="G88" i="13" s="1"/>
  <c r="G107" i="13" s="1"/>
  <c r="F14" i="13"/>
  <c r="F89" i="13" s="1"/>
  <c r="F108" i="13" s="1"/>
  <c r="E14" i="13"/>
  <c r="E89" i="13" s="1"/>
  <c r="E108" i="13" s="1"/>
  <c r="I13" i="13"/>
  <c r="I12" i="13"/>
  <c r="I11" i="13"/>
  <c r="I102" i="13" s="1"/>
  <c r="I10" i="13"/>
  <c r="I101" i="13" s="1"/>
  <c r="I103" i="13" s="1"/>
  <c r="I89" i="13" l="1"/>
  <c r="I108" i="13" s="1"/>
  <c r="I106" i="13"/>
  <c r="E109" i="13" s="1"/>
  <c r="E88" i="13"/>
  <c r="E107" i="13" s="1"/>
  <c r="I90" i="13"/>
  <c r="E91" i="13" s="1"/>
  <c r="F88" i="13"/>
  <c r="F107" i="13" s="1"/>
  <c r="I88" i="13"/>
  <c r="I107" i="13" s="1"/>
  <c r="H132" i="12" l="1"/>
  <c r="H131" i="12"/>
  <c r="I126" i="12"/>
  <c r="F126" i="12"/>
  <c r="I124" i="12"/>
  <c r="F124" i="12"/>
  <c r="E124" i="12"/>
  <c r="E126" i="12" s="1"/>
  <c r="A120" i="12"/>
  <c r="A119" i="12"/>
  <c r="I118" i="12"/>
  <c r="A116" i="12"/>
  <c r="G106" i="12"/>
  <c r="H105" i="12"/>
  <c r="H106" i="12" s="1"/>
  <c r="G105" i="12"/>
  <c r="F105" i="12"/>
  <c r="E105" i="12"/>
  <c r="H104" i="12"/>
  <c r="G104" i="12"/>
  <c r="F104" i="12"/>
  <c r="F106" i="12" s="1"/>
  <c r="E104" i="12"/>
  <c r="E106" i="12" s="1"/>
  <c r="F103" i="12"/>
  <c r="H102" i="12"/>
  <c r="G102" i="12"/>
  <c r="G103" i="12" s="1"/>
  <c r="F102" i="12"/>
  <c r="E102" i="12"/>
  <c r="H101" i="12"/>
  <c r="H103" i="12" s="1"/>
  <c r="G101" i="12"/>
  <c r="F101" i="12"/>
  <c r="E101" i="12"/>
  <c r="E103" i="12" s="1"/>
  <c r="I97" i="12"/>
  <c r="I96" i="12"/>
  <c r="I95" i="12"/>
  <c r="E88" i="12"/>
  <c r="E107" i="12" s="1"/>
  <c r="I86" i="12"/>
  <c r="F86" i="12"/>
  <c r="E86" i="12"/>
  <c r="I81" i="12"/>
  <c r="F81" i="12"/>
  <c r="E81" i="12"/>
  <c r="H76" i="12"/>
  <c r="I76" i="12" s="1"/>
  <c r="G76" i="12"/>
  <c r="F76" i="12"/>
  <c r="E76" i="12"/>
  <c r="I75" i="12"/>
  <c r="I74" i="12"/>
  <c r="I73" i="12"/>
  <c r="I72" i="12"/>
  <c r="I71" i="12"/>
  <c r="H71" i="12"/>
  <c r="G71" i="12"/>
  <c r="F71" i="12"/>
  <c r="E71" i="12"/>
  <c r="I70" i="12"/>
  <c r="I69" i="12"/>
  <c r="I68" i="12"/>
  <c r="I67" i="12"/>
  <c r="I66" i="12"/>
  <c r="I65" i="12"/>
  <c r="I64" i="12"/>
  <c r="F64" i="12"/>
  <c r="E64" i="12"/>
  <c r="A59" i="12"/>
  <c r="A58" i="12"/>
  <c r="I57" i="12"/>
  <c r="A55" i="12"/>
  <c r="I52" i="12"/>
  <c r="I47" i="12"/>
  <c r="I42" i="12"/>
  <c r="I40" i="12"/>
  <c r="I39" i="12"/>
  <c r="H37" i="12"/>
  <c r="I37" i="12" s="1"/>
  <c r="G37" i="12"/>
  <c r="F37" i="12"/>
  <c r="E37" i="12"/>
  <c r="I36" i="12"/>
  <c r="I35" i="12"/>
  <c r="I34" i="12"/>
  <c r="I33" i="12"/>
  <c r="I28" i="12"/>
  <c r="F28" i="12"/>
  <c r="E28" i="12"/>
  <c r="I25" i="12"/>
  <c r="I24" i="12"/>
  <c r="I23" i="12"/>
  <c r="I22" i="12"/>
  <c r="H21" i="12"/>
  <c r="I21" i="12" s="1"/>
  <c r="G21" i="12"/>
  <c r="F21" i="12"/>
  <c r="E21" i="12"/>
  <c r="E89" i="12" s="1"/>
  <c r="E108" i="12" s="1"/>
  <c r="I20" i="12"/>
  <c r="I19" i="12"/>
  <c r="H17" i="12"/>
  <c r="G17" i="12"/>
  <c r="I17" i="12" s="1"/>
  <c r="F17" i="12"/>
  <c r="E17" i="12"/>
  <c r="I16" i="12"/>
  <c r="I105" i="12" s="1"/>
  <c r="I15" i="12"/>
  <c r="I104" i="12" s="1"/>
  <c r="I106" i="12" s="1"/>
  <c r="E109" i="12" s="1"/>
  <c r="H14" i="12"/>
  <c r="H88" i="12" s="1"/>
  <c r="H107" i="12" s="1"/>
  <c r="G14" i="12"/>
  <c r="I14" i="12" s="1"/>
  <c r="F14" i="12"/>
  <c r="F89" i="12" s="1"/>
  <c r="F108" i="12" s="1"/>
  <c r="E14" i="12"/>
  <c r="I13" i="12"/>
  <c r="I12" i="12"/>
  <c r="I11" i="12"/>
  <c r="I102" i="12" s="1"/>
  <c r="I10" i="12"/>
  <c r="I101" i="12" s="1"/>
  <c r="I103" i="12" s="1"/>
  <c r="I89" i="12" l="1"/>
  <c r="I108" i="12" s="1"/>
  <c r="I88" i="12"/>
  <c r="I107" i="12" s="1"/>
  <c r="I90" i="12"/>
  <c r="E91" i="12" s="1"/>
  <c r="F88" i="12"/>
  <c r="F107" i="12" s="1"/>
  <c r="G88" i="12"/>
  <c r="G107" i="12" s="1"/>
  <c r="H132" i="11" l="1"/>
  <c r="H131" i="11"/>
  <c r="I124" i="11"/>
  <c r="I126" i="11" s="1"/>
  <c r="F124" i="11"/>
  <c r="F126" i="11" s="1"/>
  <c r="E124" i="11"/>
  <c r="E126" i="11" s="1"/>
  <c r="A120" i="11"/>
  <c r="A119" i="11"/>
  <c r="I118" i="11"/>
  <c r="A116" i="11"/>
  <c r="G106" i="11"/>
  <c r="F106" i="11"/>
  <c r="H105" i="11"/>
  <c r="G105" i="11"/>
  <c r="F105" i="11"/>
  <c r="E105" i="11"/>
  <c r="H104" i="11"/>
  <c r="H106" i="11" s="1"/>
  <c r="G104" i="11"/>
  <c r="F104" i="11"/>
  <c r="E104" i="11"/>
  <c r="E106" i="11" s="1"/>
  <c r="F103" i="11"/>
  <c r="E103" i="11"/>
  <c r="H102" i="11"/>
  <c r="G102" i="11"/>
  <c r="F102" i="11"/>
  <c r="E102" i="11"/>
  <c r="H101" i="11"/>
  <c r="H103" i="11" s="1"/>
  <c r="G101" i="11"/>
  <c r="G103" i="11" s="1"/>
  <c r="F101" i="11"/>
  <c r="E101" i="11"/>
  <c r="I97" i="11"/>
  <c r="I96" i="11"/>
  <c r="I95" i="11"/>
  <c r="I86" i="11"/>
  <c r="F86" i="11"/>
  <c r="E86" i="11"/>
  <c r="I81" i="11"/>
  <c r="F81" i="11"/>
  <c r="E81" i="11"/>
  <c r="H76" i="11"/>
  <c r="G76" i="11"/>
  <c r="I76" i="11" s="1"/>
  <c r="F76" i="11"/>
  <c r="E76" i="11"/>
  <c r="I75" i="11"/>
  <c r="I74" i="11"/>
  <c r="I73" i="11"/>
  <c r="I72" i="11"/>
  <c r="H71" i="11"/>
  <c r="G71" i="11"/>
  <c r="I71" i="11" s="1"/>
  <c r="F71" i="11"/>
  <c r="E71" i="11"/>
  <c r="I70" i="11"/>
  <c r="I69" i="11"/>
  <c r="I68" i="11"/>
  <c r="I67" i="11"/>
  <c r="I66" i="11"/>
  <c r="I65" i="11"/>
  <c r="I64" i="11"/>
  <c r="F64" i="11"/>
  <c r="E64" i="11"/>
  <c r="A59" i="11"/>
  <c r="A58" i="11"/>
  <c r="I57" i="11"/>
  <c r="A55" i="11"/>
  <c r="I52" i="11"/>
  <c r="I47" i="11"/>
  <c r="I42" i="11"/>
  <c r="I40" i="11"/>
  <c r="I39" i="11"/>
  <c r="H37" i="11"/>
  <c r="G37" i="11"/>
  <c r="I37" i="11" s="1"/>
  <c r="F37" i="11"/>
  <c r="E37" i="11"/>
  <c r="I36" i="11"/>
  <c r="I35" i="11"/>
  <c r="I34" i="11"/>
  <c r="I33" i="11"/>
  <c r="I28" i="11"/>
  <c r="F28" i="11"/>
  <c r="E28" i="11"/>
  <c r="I25" i="11"/>
  <c r="I24" i="11"/>
  <c r="I23" i="11"/>
  <c r="I22" i="11"/>
  <c r="H21" i="11"/>
  <c r="G21" i="11"/>
  <c r="I21" i="11" s="1"/>
  <c r="F21" i="11"/>
  <c r="E21" i="11"/>
  <c r="I20" i="11"/>
  <c r="I19" i="11"/>
  <c r="I17" i="11"/>
  <c r="H17" i="11"/>
  <c r="G17" i="11"/>
  <c r="G88" i="11" s="1"/>
  <c r="G107" i="11" s="1"/>
  <c r="F17" i="11"/>
  <c r="E17" i="11"/>
  <c r="I16" i="11"/>
  <c r="I105" i="11" s="1"/>
  <c r="I15" i="11"/>
  <c r="I104" i="11" s="1"/>
  <c r="I106" i="11" s="1"/>
  <c r="E109" i="11" s="1"/>
  <c r="H14" i="11"/>
  <c r="H88" i="11" s="1"/>
  <c r="H107" i="11" s="1"/>
  <c r="G14" i="11"/>
  <c r="F14" i="11"/>
  <c r="F89" i="11" s="1"/>
  <c r="F108" i="11" s="1"/>
  <c r="E14" i="11"/>
  <c r="E89" i="11" s="1"/>
  <c r="E108" i="11" s="1"/>
  <c r="I13" i="11"/>
  <c r="I12" i="11"/>
  <c r="I11" i="11"/>
  <c r="I102" i="11" s="1"/>
  <c r="I10" i="11"/>
  <c r="I101" i="11" s="1"/>
  <c r="I103" i="11" s="1"/>
  <c r="I14" i="11" l="1"/>
  <c r="E88" i="11"/>
  <c r="E107" i="11" s="1"/>
  <c r="I90" i="11"/>
  <c r="E91" i="11" s="1"/>
  <c r="F88" i="11"/>
  <c r="F107" i="11" s="1"/>
  <c r="I89" i="11" l="1"/>
  <c r="I108" i="11" s="1"/>
  <c r="I88" i="11"/>
  <c r="I107" i="11" s="1"/>
  <c r="H131" i="9" l="1"/>
  <c r="H130" i="9"/>
  <c r="F125" i="9"/>
  <c r="I123" i="9"/>
  <c r="I125" i="9" s="1"/>
  <c r="F123" i="9"/>
  <c r="E123" i="9"/>
  <c r="E125" i="9" s="1"/>
  <c r="A119" i="9"/>
  <c r="A118" i="9"/>
  <c r="I117" i="9"/>
  <c r="A115" i="9"/>
  <c r="H104" i="9"/>
  <c r="G104" i="9"/>
  <c r="F104" i="9"/>
  <c r="F105" i="9" s="1"/>
  <c r="E104" i="9"/>
  <c r="H103" i="9"/>
  <c r="H105" i="9" s="1"/>
  <c r="G103" i="9"/>
  <c r="G105" i="9" s="1"/>
  <c r="F103" i="9"/>
  <c r="E103" i="9"/>
  <c r="E105" i="9" s="1"/>
  <c r="I101" i="9"/>
  <c r="H101" i="9"/>
  <c r="G101" i="9"/>
  <c r="F101" i="9"/>
  <c r="E101" i="9"/>
  <c r="E102" i="9" s="1"/>
  <c r="H100" i="9"/>
  <c r="H102" i="9" s="1"/>
  <c r="G100" i="9"/>
  <c r="G102" i="9" s="1"/>
  <c r="F100" i="9"/>
  <c r="F102" i="9" s="1"/>
  <c r="E100" i="9"/>
  <c r="I96" i="9"/>
  <c r="I103" i="9" s="1"/>
  <c r="I105" i="9" s="1"/>
  <c r="E108" i="9" s="1"/>
  <c r="I95" i="9"/>
  <c r="I86" i="9"/>
  <c r="F86" i="9"/>
  <c r="E86" i="9"/>
  <c r="I81" i="9"/>
  <c r="F81" i="9"/>
  <c r="E81" i="9"/>
  <c r="I76" i="9"/>
  <c r="H76" i="9"/>
  <c r="G76" i="9"/>
  <c r="F76" i="9"/>
  <c r="E76" i="9"/>
  <c r="I75" i="9"/>
  <c r="I74" i="9"/>
  <c r="I73" i="9"/>
  <c r="I72" i="9"/>
  <c r="H71" i="9"/>
  <c r="G71" i="9"/>
  <c r="I71" i="9" s="1"/>
  <c r="F71" i="9"/>
  <c r="E71" i="9"/>
  <c r="I70" i="9"/>
  <c r="I69" i="9"/>
  <c r="I68" i="9"/>
  <c r="I67" i="9"/>
  <c r="I66" i="9"/>
  <c r="I65" i="9"/>
  <c r="I64" i="9"/>
  <c r="F64" i="9"/>
  <c r="E64" i="9"/>
  <c r="A59" i="9"/>
  <c r="A58" i="9"/>
  <c r="I57" i="9"/>
  <c r="A55" i="9"/>
  <c r="I52" i="9"/>
  <c r="I47" i="9"/>
  <c r="I42" i="9"/>
  <c r="I40" i="9"/>
  <c r="I39" i="9"/>
  <c r="I37" i="9"/>
  <c r="H37" i="9"/>
  <c r="G37" i="9"/>
  <c r="F37" i="9"/>
  <c r="E37" i="9"/>
  <c r="I36" i="9"/>
  <c r="I35" i="9"/>
  <c r="I34" i="9"/>
  <c r="I33" i="9"/>
  <c r="I28" i="9"/>
  <c r="F28" i="9"/>
  <c r="E28" i="9"/>
  <c r="I25" i="9"/>
  <c r="I24" i="9"/>
  <c r="I23" i="9"/>
  <c r="I22" i="9"/>
  <c r="I21" i="9"/>
  <c r="H21" i="9"/>
  <c r="G21" i="9"/>
  <c r="F21" i="9"/>
  <c r="E21" i="9"/>
  <c r="I20" i="9"/>
  <c r="I19" i="9"/>
  <c r="H17" i="9"/>
  <c r="I17" i="9" s="1"/>
  <c r="G17" i="9"/>
  <c r="F17" i="9"/>
  <c r="F89" i="9" s="1"/>
  <c r="F107" i="9" s="1"/>
  <c r="E17" i="9"/>
  <c r="I16" i="9"/>
  <c r="I104" i="9" s="1"/>
  <c r="I15" i="9"/>
  <c r="H14" i="9"/>
  <c r="H88" i="9" s="1"/>
  <c r="H106" i="9" s="1"/>
  <c r="G14" i="9"/>
  <c r="G88" i="9" s="1"/>
  <c r="G106" i="9" s="1"/>
  <c r="F14" i="9"/>
  <c r="E14" i="9"/>
  <c r="E89" i="9" s="1"/>
  <c r="E107" i="9" s="1"/>
  <c r="I13" i="9"/>
  <c r="I12" i="9"/>
  <c r="I11" i="9"/>
  <c r="I90" i="9" s="1"/>
  <c r="E91" i="9" s="1"/>
  <c r="I10" i="9"/>
  <c r="I100" i="9" s="1"/>
  <c r="I102" i="9" s="1"/>
  <c r="I14" i="9" l="1"/>
  <c r="E88" i="9"/>
  <c r="E106" i="9" s="1"/>
  <c r="F88" i="9"/>
  <c r="F106" i="9" s="1"/>
  <c r="I88" i="9" l="1"/>
  <c r="I106" i="9" s="1"/>
  <c r="I89" i="9"/>
  <c r="I107" i="9" s="1"/>
  <c r="H131" i="8" l="1"/>
  <c r="H130" i="8"/>
  <c r="F125" i="8"/>
  <c r="I123" i="8"/>
  <c r="I125" i="8" s="1"/>
  <c r="F123" i="8"/>
  <c r="E123" i="8"/>
  <c r="E125" i="8" s="1"/>
  <c r="A119" i="8"/>
  <c r="A118" i="8"/>
  <c r="I117" i="8"/>
  <c r="A115" i="8"/>
  <c r="E105" i="8"/>
  <c r="H104" i="8"/>
  <c r="G104" i="8"/>
  <c r="F104" i="8"/>
  <c r="F105" i="8" s="1"/>
  <c r="E104" i="8"/>
  <c r="H103" i="8"/>
  <c r="H105" i="8" s="1"/>
  <c r="G103" i="8"/>
  <c r="G105" i="8" s="1"/>
  <c r="F103" i="8"/>
  <c r="E103" i="8"/>
  <c r="H102" i="8"/>
  <c r="I101" i="8"/>
  <c r="H101" i="8"/>
  <c r="G101" i="8"/>
  <c r="F101" i="8"/>
  <c r="E101" i="8"/>
  <c r="E102" i="8" s="1"/>
  <c r="H100" i="8"/>
  <c r="G100" i="8"/>
  <c r="G102" i="8" s="1"/>
  <c r="F100" i="8"/>
  <c r="F102" i="8" s="1"/>
  <c r="E100" i="8"/>
  <c r="I96" i="8"/>
  <c r="I103" i="8" s="1"/>
  <c r="I95" i="8"/>
  <c r="I86" i="8"/>
  <c r="F86" i="8"/>
  <c r="E86" i="8"/>
  <c r="I81" i="8"/>
  <c r="F81" i="8"/>
  <c r="E81" i="8"/>
  <c r="I76" i="8"/>
  <c r="H76" i="8"/>
  <c r="G76" i="8"/>
  <c r="F76" i="8"/>
  <c r="E76" i="8"/>
  <c r="I75" i="8"/>
  <c r="I74" i="8"/>
  <c r="I73" i="8"/>
  <c r="I72" i="8"/>
  <c r="H71" i="8"/>
  <c r="G71" i="8"/>
  <c r="I71" i="8" s="1"/>
  <c r="F71" i="8"/>
  <c r="E71" i="8"/>
  <c r="I70" i="8"/>
  <c r="I69" i="8"/>
  <c r="I68" i="8"/>
  <c r="I67" i="8"/>
  <c r="I66" i="8"/>
  <c r="I65" i="8"/>
  <c r="I64" i="8"/>
  <c r="F64" i="8"/>
  <c r="E64" i="8"/>
  <c r="A59" i="8"/>
  <c r="A58" i="8"/>
  <c r="I57" i="8"/>
  <c r="A55" i="8"/>
  <c r="I52" i="8"/>
  <c r="I47" i="8"/>
  <c r="I42" i="8"/>
  <c r="I40" i="8"/>
  <c r="I39" i="8"/>
  <c r="I37" i="8"/>
  <c r="H37" i="8"/>
  <c r="G37" i="8"/>
  <c r="F37" i="8"/>
  <c r="E37" i="8"/>
  <c r="I36" i="8"/>
  <c r="I35" i="8"/>
  <c r="I34" i="8"/>
  <c r="I33" i="8"/>
  <c r="I28" i="8"/>
  <c r="F28" i="8"/>
  <c r="E28" i="8"/>
  <c r="I25" i="8"/>
  <c r="I24" i="8"/>
  <c r="I23" i="8"/>
  <c r="I22" i="8"/>
  <c r="I21" i="8"/>
  <c r="H21" i="8"/>
  <c r="G21" i="8"/>
  <c r="F21" i="8"/>
  <c r="E21" i="8"/>
  <c r="I20" i="8"/>
  <c r="I19" i="8"/>
  <c r="H17" i="8"/>
  <c r="I17" i="8" s="1"/>
  <c r="G17" i="8"/>
  <c r="F17" i="8"/>
  <c r="F89" i="8" s="1"/>
  <c r="F107" i="8" s="1"/>
  <c r="E17" i="8"/>
  <c r="I16" i="8"/>
  <c r="I104" i="8" s="1"/>
  <c r="I15" i="8"/>
  <c r="H14" i="8"/>
  <c r="H88" i="8" s="1"/>
  <c r="H106" i="8" s="1"/>
  <c r="G14" i="8"/>
  <c r="G88" i="8" s="1"/>
  <c r="G106" i="8" s="1"/>
  <c r="F14" i="8"/>
  <c r="E14" i="8"/>
  <c r="E89" i="8" s="1"/>
  <c r="E107" i="8" s="1"/>
  <c r="I13" i="8"/>
  <c r="I12" i="8"/>
  <c r="I11" i="8"/>
  <c r="I90" i="8" s="1"/>
  <c r="E91" i="8" s="1"/>
  <c r="I10" i="8"/>
  <c r="I100" i="8" s="1"/>
  <c r="I102" i="8" s="1"/>
  <c r="I105" i="8" l="1"/>
  <c r="E108" i="8" s="1"/>
  <c r="I14" i="8"/>
  <c r="E88" i="8"/>
  <c r="E106" i="8" s="1"/>
  <c r="F88" i="8"/>
  <c r="F106" i="8" s="1"/>
  <c r="H131" i="7"/>
  <c r="H130" i="7"/>
  <c r="I123" i="7"/>
  <c r="I125" i="7" s="1"/>
  <c r="F123" i="7"/>
  <c r="F125" i="7" s="1"/>
  <c r="E123" i="7"/>
  <c r="E125" i="7" s="1"/>
  <c r="A119" i="7"/>
  <c r="A118" i="7"/>
  <c r="I117" i="7"/>
  <c r="A115" i="7"/>
  <c r="H104" i="7"/>
  <c r="G104" i="7"/>
  <c r="F104" i="7"/>
  <c r="E104" i="7"/>
  <c r="H103" i="7"/>
  <c r="H105" i="7" s="1"/>
  <c r="G103" i="7"/>
  <c r="G105" i="7" s="1"/>
  <c r="F103" i="7"/>
  <c r="F105" i="7" s="1"/>
  <c r="E103" i="7"/>
  <c r="E105" i="7" s="1"/>
  <c r="H101" i="7"/>
  <c r="G101" i="7"/>
  <c r="F101" i="7"/>
  <c r="E101" i="7"/>
  <c r="H100" i="7"/>
  <c r="H102" i="7" s="1"/>
  <c r="G100" i="7"/>
  <c r="G102" i="7" s="1"/>
  <c r="F100" i="7"/>
  <c r="F102" i="7" s="1"/>
  <c r="E100" i="7"/>
  <c r="E102" i="7" s="1"/>
  <c r="I96" i="7"/>
  <c r="I95" i="7"/>
  <c r="I86" i="7"/>
  <c r="F86" i="7"/>
  <c r="E86" i="7"/>
  <c r="I81" i="7"/>
  <c r="F81" i="7"/>
  <c r="E81" i="7"/>
  <c r="H76" i="7"/>
  <c r="G76" i="7"/>
  <c r="I76" i="7" s="1"/>
  <c r="F76" i="7"/>
  <c r="E76" i="7"/>
  <c r="I75" i="7"/>
  <c r="I74" i="7"/>
  <c r="I73" i="7"/>
  <c r="I72" i="7"/>
  <c r="H71" i="7"/>
  <c r="G71" i="7"/>
  <c r="I71" i="7" s="1"/>
  <c r="F71" i="7"/>
  <c r="E71" i="7"/>
  <c r="I70" i="7"/>
  <c r="I69" i="7"/>
  <c r="I68" i="7"/>
  <c r="I67" i="7"/>
  <c r="I66" i="7"/>
  <c r="I65" i="7"/>
  <c r="I64" i="7"/>
  <c r="F64" i="7"/>
  <c r="E64" i="7"/>
  <c r="A59" i="7"/>
  <c r="A58" i="7"/>
  <c r="I57" i="7"/>
  <c r="A55" i="7"/>
  <c r="I52" i="7"/>
  <c r="I47" i="7"/>
  <c r="I42" i="7"/>
  <c r="I40" i="7"/>
  <c r="I39" i="7"/>
  <c r="H37" i="7"/>
  <c r="G37" i="7"/>
  <c r="F37" i="7"/>
  <c r="E37" i="7"/>
  <c r="I36" i="7"/>
  <c r="I35" i="7"/>
  <c r="I34" i="7"/>
  <c r="I33" i="7"/>
  <c r="I28" i="7"/>
  <c r="F28" i="7"/>
  <c r="E28" i="7"/>
  <c r="I25" i="7"/>
  <c r="I24" i="7"/>
  <c r="I23" i="7"/>
  <c r="I22" i="7"/>
  <c r="H21" i="7"/>
  <c r="G21" i="7"/>
  <c r="I21" i="7" s="1"/>
  <c r="F21" i="7"/>
  <c r="E21" i="7"/>
  <c r="I20" i="7"/>
  <c r="I19" i="7"/>
  <c r="H17" i="7"/>
  <c r="G17" i="7"/>
  <c r="I17" i="7" s="1"/>
  <c r="F17" i="7"/>
  <c r="F88" i="7" s="1"/>
  <c r="F106" i="7" s="1"/>
  <c r="E17" i="7"/>
  <c r="I16" i="7"/>
  <c r="I104" i="7" s="1"/>
  <c r="I15" i="7"/>
  <c r="H14" i="7"/>
  <c r="H88" i="7" s="1"/>
  <c r="H106" i="7" s="1"/>
  <c r="G14" i="7"/>
  <c r="F14" i="7"/>
  <c r="E14" i="7"/>
  <c r="E89" i="7" s="1"/>
  <c r="E107" i="7" s="1"/>
  <c r="I13" i="7"/>
  <c r="I12" i="7"/>
  <c r="I11" i="7"/>
  <c r="I10" i="7"/>
  <c r="I100" i="7" s="1"/>
  <c r="I88" i="8" l="1"/>
  <c r="I106" i="8" s="1"/>
  <c r="I89" i="8"/>
  <c r="I107" i="8" s="1"/>
  <c r="F89" i="7"/>
  <c r="F107" i="7" s="1"/>
  <c r="I90" i="7"/>
  <c r="E91" i="7" s="1"/>
  <c r="G88" i="7"/>
  <c r="G106" i="7" s="1"/>
  <c r="I37" i="7"/>
  <c r="I103" i="7"/>
  <c r="I105" i="7" s="1"/>
  <c r="E108" i="7" s="1"/>
  <c r="I14" i="7"/>
  <c r="I101" i="7"/>
  <c r="I102" i="7" s="1"/>
  <c r="E88" i="7"/>
  <c r="E106" i="7" s="1"/>
  <c r="I89" i="7" l="1"/>
  <c r="I107" i="7" s="1"/>
  <c r="I88" i="7"/>
  <c r="I106" i="7" s="1"/>
  <c r="H131" i="6" l="1"/>
  <c r="H130" i="6"/>
  <c r="I123" i="6"/>
  <c r="I125" i="6" s="1"/>
  <c r="F123" i="6"/>
  <c r="F125" i="6" s="1"/>
  <c r="E123" i="6"/>
  <c r="E125" i="6" s="1"/>
  <c r="A119" i="6"/>
  <c r="A118" i="6"/>
  <c r="I117" i="6"/>
  <c r="A115" i="6"/>
  <c r="H104" i="6"/>
  <c r="G104" i="6"/>
  <c r="F104" i="6"/>
  <c r="E104" i="6"/>
  <c r="H103" i="6"/>
  <c r="H105" i="6" s="1"/>
  <c r="G103" i="6"/>
  <c r="G105" i="6" s="1"/>
  <c r="F103" i="6"/>
  <c r="F105" i="6" s="1"/>
  <c r="E103" i="6"/>
  <c r="E105" i="6" s="1"/>
  <c r="H101" i="6"/>
  <c r="G101" i="6"/>
  <c r="F101" i="6"/>
  <c r="E101" i="6"/>
  <c r="H100" i="6"/>
  <c r="H102" i="6" s="1"/>
  <c r="G100" i="6"/>
  <c r="G102" i="6" s="1"/>
  <c r="F100" i="6"/>
  <c r="F102" i="6" s="1"/>
  <c r="E100" i="6"/>
  <c r="E102" i="6" s="1"/>
  <c r="I96" i="6"/>
  <c r="I95" i="6"/>
  <c r="I86" i="6"/>
  <c r="F86" i="6"/>
  <c r="E86" i="6"/>
  <c r="I81" i="6"/>
  <c r="F81" i="6"/>
  <c r="E81" i="6"/>
  <c r="H76" i="6"/>
  <c r="G76" i="6"/>
  <c r="F76" i="6"/>
  <c r="E76" i="6"/>
  <c r="I75" i="6"/>
  <c r="I74" i="6"/>
  <c r="I73" i="6"/>
  <c r="I72" i="6"/>
  <c r="H71" i="6"/>
  <c r="I71" i="6" s="1"/>
  <c r="G71" i="6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H37" i="6"/>
  <c r="G37" i="6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H21" i="6"/>
  <c r="G21" i="6"/>
  <c r="I21" i="6" s="1"/>
  <c r="F21" i="6"/>
  <c r="E21" i="6"/>
  <c r="I20" i="6"/>
  <c r="I19" i="6"/>
  <c r="H17" i="6"/>
  <c r="I17" i="6" s="1"/>
  <c r="G17" i="6"/>
  <c r="F17" i="6"/>
  <c r="E17" i="6"/>
  <c r="I16" i="6"/>
  <c r="I104" i="6" s="1"/>
  <c r="I15" i="6"/>
  <c r="I103" i="6" s="1"/>
  <c r="H14" i="6"/>
  <c r="G14" i="6"/>
  <c r="G88" i="6" s="1"/>
  <c r="G106" i="6" s="1"/>
  <c r="F14" i="6"/>
  <c r="F89" i="6" s="1"/>
  <c r="F107" i="6" s="1"/>
  <c r="E14" i="6"/>
  <c r="I13" i="6"/>
  <c r="I12" i="6"/>
  <c r="I11" i="6"/>
  <c r="I90" i="6" s="1"/>
  <c r="E91" i="6" s="1"/>
  <c r="I10" i="6"/>
  <c r="I100" i="6" s="1"/>
  <c r="I37" i="6" l="1"/>
  <c r="I101" i="6"/>
  <c r="I102" i="6"/>
  <c r="E89" i="6"/>
  <c r="E107" i="6" s="1"/>
  <c r="I76" i="6"/>
  <c r="I105" i="6"/>
  <c r="E108" i="6" s="1"/>
  <c r="H88" i="6"/>
  <c r="H106" i="6" s="1"/>
  <c r="E88" i="6"/>
  <c r="E106" i="6" s="1"/>
  <c r="F88" i="6"/>
  <c r="F106" i="6" s="1"/>
  <c r="I14" i="6"/>
  <c r="H131" i="5"/>
  <c r="H130" i="5"/>
  <c r="I123" i="5"/>
  <c r="I125" i="5" s="1"/>
  <c r="F123" i="5"/>
  <c r="F125" i="5" s="1"/>
  <c r="E123" i="5"/>
  <c r="E125" i="5" s="1"/>
  <c r="A119" i="5"/>
  <c r="A118" i="5"/>
  <c r="I117" i="5"/>
  <c r="A115" i="5"/>
  <c r="H104" i="5"/>
  <c r="G104" i="5"/>
  <c r="F104" i="5"/>
  <c r="E104" i="5"/>
  <c r="H103" i="5"/>
  <c r="H105" i="5" s="1"/>
  <c r="G103" i="5"/>
  <c r="G105" i="5" s="1"/>
  <c r="F103" i="5"/>
  <c r="E103" i="5"/>
  <c r="E105" i="5" s="1"/>
  <c r="H101" i="5"/>
  <c r="G101" i="5"/>
  <c r="F101" i="5"/>
  <c r="E101" i="5"/>
  <c r="H100" i="5"/>
  <c r="H102" i="5" s="1"/>
  <c r="G100" i="5"/>
  <c r="G102" i="5" s="1"/>
  <c r="F100" i="5"/>
  <c r="F102" i="5" s="1"/>
  <c r="E100" i="5"/>
  <c r="E102" i="5" s="1"/>
  <c r="I96" i="5"/>
  <c r="I95" i="5"/>
  <c r="I86" i="5"/>
  <c r="F86" i="5"/>
  <c r="E86" i="5"/>
  <c r="I81" i="5"/>
  <c r="F81" i="5"/>
  <c r="E81" i="5"/>
  <c r="H76" i="5"/>
  <c r="G76" i="5"/>
  <c r="F76" i="5"/>
  <c r="E76" i="5"/>
  <c r="I75" i="5"/>
  <c r="I74" i="5"/>
  <c r="I73" i="5"/>
  <c r="I72" i="5"/>
  <c r="H71" i="5"/>
  <c r="G71" i="5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H37" i="5"/>
  <c r="G37" i="5"/>
  <c r="I37" i="5" s="1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H21" i="5"/>
  <c r="G21" i="5"/>
  <c r="F21" i="5"/>
  <c r="E21" i="5"/>
  <c r="I20" i="5"/>
  <c r="I19" i="5"/>
  <c r="H17" i="5"/>
  <c r="G17" i="5"/>
  <c r="F17" i="5"/>
  <c r="E17" i="5"/>
  <c r="I16" i="5"/>
  <c r="I104" i="5" s="1"/>
  <c r="I15" i="5"/>
  <c r="H14" i="5"/>
  <c r="G14" i="5"/>
  <c r="F14" i="5"/>
  <c r="E14" i="5"/>
  <c r="I13" i="5"/>
  <c r="I12" i="5"/>
  <c r="I11" i="5"/>
  <c r="I10" i="5"/>
  <c r="I89" i="6" l="1"/>
  <c r="I107" i="6" s="1"/>
  <c r="I88" i="6"/>
  <c r="I106" i="6" s="1"/>
  <c r="I100" i="5"/>
  <c r="F89" i="5"/>
  <c r="F107" i="5" s="1"/>
  <c r="H88" i="5"/>
  <c r="H106" i="5" s="1"/>
  <c r="I90" i="5"/>
  <c r="E91" i="5" s="1"/>
  <c r="G88" i="5"/>
  <c r="G106" i="5" s="1"/>
  <c r="I21" i="5"/>
  <c r="I101" i="5"/>
  <c r="I102" i="5" s="1"/>
  <c r="F105" i="5"/>
  <c r="E89" i="5"/>
  <c r="E107" i="5" s="1"/>
  <c r="I103" i="5"/>
  <c r="I105" i="5" s="1"/>
  <c r="E108" i="5" s="1"/>
  <c r="I71" i="5"/>
  <c r="I76" i="5"/>
  <c r="I17" i="5"/>
  <c r="E88" i="5"/>
  <c r="E106" i="5" s="1"/>
  <c r="F88" i="5"/>
  <c r="F106" i="5" s="1"/>
  <c r="I14" i="5"/>
  <c r="H131" i="4"/>
  <c r="H130" i="4"/>
  <c r="F125" i="4"/>
  <c r="I123" i="4"/>
  <c r="I125" i="4" s="1"/>
  <c r="F123" i="4"/>
  <c r="E123" i="4"/>
  <c r="E125" i="4" s="1"/>
  <c r="A119" i="4"/>
  <c r="A118" i="4"/>
  <c r="I117" i="4"/>
  <c r="A115" i="4"/>
  <c r="G105" i="4"/>
  <c r="H104" i="4"/>
  <c r="G104" i="4"/>
  <c r="F104" i="4"/>
  <c r="E104" i="4"/>
  <c r="H103" i="4"/>
  <c r="H105" i="4" s="1"/>
  <c r="G103" i="4"/>
  <c r="F103" i="4"/>
  <c r="F105" i="4" s="1"/>
  <c r="E103" i="4"/>
  <c r="E105" i="4" s="1"/>
  <c r="F102" i="4"/>
  <c r="H101" i="4"/>
  <c r="G101" i="4"/>
  <c r="F101" i="4"/>
  <c r="E101" i="4"/>
  <c r="H100" i="4"/>
  <c r="H102" i="4" s="1"/>
  <c r="G100" i="4"/>
  <c r="G102" i="4" s="1"/>
  <c r="F100" i="4"/>
  <c r="E100" i="4"/>
  <c r="E102" i="4" s="1"/>
  <c r="I96" i="4"/>
  <c r="I103" i="4" s="1"/>
  <c r="I95" i="4"/>
  <c r="H88" i="4"/>
  <c r="H106" i="4" s="1"/>
  <c r="I86" i="4"/>
  <c r="F86" i="4"/>
  <c r="E86" i="4"/>
  <c r="I81" i="4"/>
  <c r="F81" i="4"/>
  <c r="E81" i="4"/>
  <c r="H76" i="4"/>
  <c r="G76" i="4"/>
  <c r="I76" i="4" s="1"/>
  <c r="F76" i="4"/>
  <c r="E76" i="4"/>
  <c r="I75" i="4"/>
  <c r="I74" i="4"/>
  <c r="I73" i="4"/>
  <c r="I72" i="4"/>
  <c r="H71" i="4"/>
  <c r="G71" i="4"/>
  <c r="I71" i="4" s="1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H21" i="4"/>
  <c r="G21" i="4"/>
  <c r="I21" i="4" s="1"/>
  <c r="F21" i="4"/>
  <c r="E21" i="4"/>
  <c r="I20" i="4"/>
  <c r="I19" i="4"/>
  <c r="H17" i="4"/>
  <c r="G17" i="4"/>
  <c r="I17" i="4" s="1"/>
  <c r="F17" i="4"/>
  <c r="E17" i="4"/>
  <c r="I16" i="4"/>
  <c r="I104" i="4" s="1"/>
  <c r="I15" i="4"/>
  <c r="I14" i="4"/>
  <c r="H14" i="4"/>
  <c r="G14" i="4"/>
  <c r="G88" i="4" s="1"/>
  <c r="G106" i="4" s="1"/>
  <c r="F14" i="4"/>
  <c r="F89" i="4" s="1"/>
  <c r="F107" i="4" s="1"/>
  <c r="E14" i="4"/>
  <c r="E89" i="4" s="1"/>
  <c r="E107" i="4" s="1"/>
  <c r="I13" i="4"/>
  <c r="I12" i="4"/>
  <c r="I11" i="4"/>
  <c r="I101" i="4" s="1"/>
  <c r="I10" i="4"/>
  <c r="I100" i="4" s="1"/>
  <c r="I102" i="4" s="1"/>
  <c r="I89" i="5" l="1"/>
  <c r="I107" i="5" s="1"/>
  <c r="I88" i="5"/>
  <c r="I106" i="5" s="1"/>
  <c r="I89" i="4"/>
  <c r="I107" i="4" s="1"/>
  <c r="I105" i="4"/>
  <c r="E108" i="4" s="1"/>
  <c r="E88" i="4"/>
  <c r="E106" i="4" s="1"/>
  <c r="I88" i="4"/>
  <c r="I106" i="4" s="1"/>
  <c r="I90" i="4"/>
  <c r="E91" i="4" s="1"/>
  <c r="F88" i="4"/>
  <c r="F106" i="4" s="1"/>
  <c r="H131" i="3" l="1"/>
  <c r="H130" i="3"/>
  <c r="F125" i="3"/>
  <c r="E125" i="3"/>
  <c r="I123" i="3"/>
  <c r="I125" i="3" s="1"/>
  <c r="F123" i="3"/>
  <c r="E123" i="3"/>
  <c r="A119" i="3"/>
  <c r="A118" i="3"/>
  <c r="I117" i="3"/>
  <c r="A115" i="3"/>
  <c r="F105" i="3"/>
  <c r="H104" i="3"/>
  <c r="G104" i="3"/>
  <c r="G105" i="3" s="1"/>
  <c r="F104" i="3"/>
  <c r="E104" i="3"/>
  <c r="H103" i="3"/>
  <c r="H105" i="3" s="1"/>
  <c r="G103" i="3"/>
  <c r="F103" i="3"/>
  <c r="E103" i="3"/>
  <c r="E105" i="3" s="1"/>
  <c r="E102" i="3"/>
  <c r="H101" i="3"/>
  <c r="G101" i="3"/>
  <c r="F101" i="3"/>
  <c r="F102" i="3" s="1"/>
  <c r="E101" i="3"/>
  <c r="H100" i="3"/>
  <c r="H102" i="3" s="1"/>
  <c r="G100" i="3"/>
  <c r="G102" i="3" s="1"/>
  <c r="F100" i="3"/>
  <c r="E100" i="3"/>
  <c r="I96" i="3"/>
  <c r="I103" i="3" s="1"/>
  <c r="I105" i="3" s="1"/>
  <c r="E108" i="3" s="1"/>
  <c r="I95" i="3"/>
  <c r="G88" i="3"/>
  <c r="G106" i="3" s="1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G71" i="3"/>
  <c r="I71" i="3" s="1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F89" i="3" s="1"/>
  <c r="F107" i="3" s="1"/>
  <c r="E21" i="3"/>
  <c r="I20" i="3"/>
  <c r="I19" i="3"/>
  <c r="I17" i="3"/>
  <c r="H17" i="3"/>
  <c r="G17" i="3"/>
  <c r="F17" i="3"/>
  <c r="E17" i="3"/>
  <c r="I16" i="3"/>
  <c r="I104" i="3" s="1"/>
  <c r="I15" i="3"/>
  <c r="H14" i="3"/>
  <c r="H88" i="3" s="1"/>
  <c r="H106" i="3" s="1"/>
  <c r="G14" i="3"/>
  <c r="F14" i="3"/>
  <c r="F88" i="3" s="1"/>
  <c r="F106" i="3" s="1"/>
  <c r="E14" i="3"/>
  <c r="E89" i="3" s="1"/>
  <c r="E107" i="3" s="1"/>
  <c r="I13" i="3"/>
  <c r="I12" i="3"/>
  <c r="I11" i="3"/>
  <c r="I101" i="3" s="1"/>
  <c r="I10" i="3"/>
  <c r="I100" i="3" s="1"/>
  <c r="I102" i="3" s="1"/>
  <c r="I14" i="3" l="1"/>
  <c r="E88" i="3"/>
  <c r="E106" i="3" s="1"/>
  <c r="I90" i="3"/>
  <c r="E91" i="3" s="1"/>
  <c r="I89" i="3" l="1"/>
  <c r="I107" i="3" s="1"/>
  <c r="I88" i="3"/>
  <c r="I106" i="3" s="1"/>
  <c r="H131" i="2" l="1"/>
  <c r="H130" i="2"/>
  <c r="I125" i="2"/>
  <c r="F125" i="2"/>
  <c r="I123" i="2"/>
  <c r="F123" i="2"/>
  <c r="E123" i="2"/>
  <c r="E125" i="2" s="1"/>
  <c r="A119" i="2"/>
  <c r="A118" i="2"/>
  <c r="I117" i="2"/>
  <c r="A115" i="2"/>
  <c r="G105" i="2"/>
  <c r="I104" i="2"/>
  <c r="H104" i="2"/>
  <c r="H105" i="2" s="1"/>
  <c r="G104" i="2"/>
  <c r="F104" i="2"/>
  <c r="E104" i="2"/>
  <c r="H103" i="2"/>
  <c r="G103" i="2"/>
  <c r="F103" i="2"/>
  <c r="F105" i="2" s="1"/>
  <c r="E103" i="2"/>
  <c r="E105" i="2" s="1"/>
  <c r="F102" i="2"/>
  <c r="H101" i="2"/>
  <c r="G101" i="2"/>
  <c r="G102" i="2" s="1"/>
  <c r="F101" i="2"/>
  <c r="E101" i="2"/>
  <c r="H100" i="2"/>
  <c r="H102" i="2" s="1"/>
  <c r="G100" i="2"/>
  <c r="F100" i="2"/>
  <c r="E100" i="2"/>
  <c r="E102" i="2" s="1"/>
  <c r="I96" i="2"/>
  <c r="I103" i="2" s="1"/>
  <c r="I105" i="2" s="1"/>
  <c r="E108" i="2" s="1"/>
  <c r="I95" i="2"/>
  <c r="H88" i="2"/>
  <c r="H106" i="2" s="1"/>
  <c r="I86" i="2"/>
  <c r="F86" i="2"/>
  <c r="E86" i="2"/>
  <c r="I81" i="2"/>
  <c r="F81" i="2"/>
  <c r="E81" i="2"/>
  <c r="H76" i="2"/>
  <c r="G76" i="2"/>
  <c r="I76" i="2" s="1"/>
  <c r="F76" i="2"/>
  <c r="E76" i="2"/>
  <c r="I75" i="2"/>
  <c r="I74" i="2"/>
  <c r="I73" i="2"/>
  <c r="I72" i="2"/>
  <c r="H71" i="2"/>
  <c r="I71" i="2" s="1"/>
  <c r="G71" i="2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I21" i="2" s="1"/>
  <c r="F21" i="2"/>
  <c r="E21" i="2"/>
  <c r="I20" i="2"/>
  <c r="I19" i="2"/>
  <c r="H17" i="2"/>
  <c r="G17" i="2"/>
  <c r="I17" i="2" s="1"/>
  <c r="F17" i="2"/>
  <c r="E17" i="2"/>
  <c r="I16" i="2"/>
  <c r="I15" i="2"/>
  <c r="I14" i="2"/>
  <c r="H14" i="2"/>
  <c r="G14" i="2"/>
  <c r="G88" i="2" s="1"/>
  <c r="G106" i="2" s="1"/>
  <c r="F14" i="2"/>
  <c r="F89" i="2" s="1"/>
  <c r="F107" i="2" s="1"/>
  <c r="E14" i="2"/>
  <c r="E89" i="2" s="1"/>
  <c r="E107" i="2" s="1"/>
  <c r="I13" i="2"/>
  <c r="I12" i="2"/>
  <c r="I11" i="2"/>
  <c r="I101" i="2" s="1"/>
  <c r="I10" i="2"/>
  <c r="I100" i="2" s="1"/>
  <c r="I102" i="2" l="1"/>
  <c r="I89" i="2"/>
  <c r="I107" i="2" s="1"/>
  <c r="E88" i="2"/>
  <c r="E106" i="2" s="1"/>
  <c r="I88" i="2"/>
  <c r="I106" i="2" s="1"/>
  <c r="I90" i="2"/>
  <c r="E91" i="2" s="1"/>
  <c r="F88" i="2"/>
  <c r="F106" i="2" s="1"/>
</calcChain>
</file>

<file path=xl/sharedStrings.xml><?xml version="1.0" encoding="utf-8"?>
<sst xmlns="http://schemas.openxmlformats.org/spreadsheetml/2006/main" count="3286" uniqueCount="507">
  <si>
    <t>検査関係業務量報告</t>
    <phoneticPr fontId="3"/>
  </si>
  <si>
    <t/>
  </si>
  <si>
    <t>令和 5年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</si>
  <si>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</si>
  <si>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</si>
  <si>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</si>
  <si>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</si>
  <si>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</si>
  <si>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</si>
  <si>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</si>
  <si>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</si>
  <si>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</si>
  <si>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</si>
  <si>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</si>
  <si>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</si>
  <si>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</si>
  <si>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</si>
  <si>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</si>
  <si>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</si>
  <si>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</si>
  <si>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</si>
  <si>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</si>
  <si>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</si>
  <si>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</si>
  <si>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</si>
  <si>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</si>
  <si>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</si>
  <si>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</si>
  <si>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</si>
  <si>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</si>
  <si>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</si>
  <si>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</si>
  <si>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</si>
  <si>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記入申請</t>
  </si>
  <si>
    <t>－</t>
    <phoneticPr fontId="3"/>
  </si>
  <si>
    <t>検査証</t>
    <phoneticPr fontId="3"/>
  </si>
  <si>
    <t>検査標章</t>
    <phoneticPr fontId="3"/>
  </si>
  <si>
    <t>予備検査証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</si>
  <si>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</si>
  <si>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</si>
  <si>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</si>
  <si>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</si>
  <si>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</si>
  <si>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</si>
  <si>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</si>
  <si>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</si>
  <si>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</si>
  <si>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</si>
  <si>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</si>
  <si>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</si>
  <si>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</si>
  <si>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</si>
  <si>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</si>
  <si>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</si>
  <si>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項　　　目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</si>
  <si>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</si>
  <si>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</si>
  <si>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－</t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</si>
  <si>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</si>
  <si>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</si>
  <si>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[新規検査]</t>
    <phoneticPr fontId="3"/>
  </si>
  <si>
    <t>指定整備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</si>
  <si>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</si>
  <si>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</si>
  <si>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</si>
  <si>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新規検査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</si>
  <si>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</si>
  <si>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</si>
  <si>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記入申請</t>
    <rPh sb="0" eb="2">
      <t>キニュウ</t>
    </rPh>
    <rPh sb="2" eb="4">
      <t>シンセイ</t>
    </rPh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</si>
  <si>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</si>
  <si>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</si>
  <si>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</si>
  <si>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</si>
  <si>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</si>
  <si>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</si>
  <si>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</si>
  <si>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</si>
  <si>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持込</t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</si>
  <si>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</si>
  <si>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</si>
  <si>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</si>
  <si>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項　　　目</t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</si>
  <si>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</si>
  <si>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</si>
  <si>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</si>
  <si>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</si>
  <si>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</si>
  <si>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</si>
  <si>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</si>
  <si>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</si>
  <si>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</si>
  <si>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</si>
  <si>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</si>
  <si>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5年 5月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</si>
  <si>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</si>
  <si>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</si>
  <si>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</si>
  <si>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</si>
  <si>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</si>
  <si>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</si>
  <si>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</si>
  <si>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</si>
  <si>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</si>
  <si>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</si>
  <si>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</si>
  <si>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項　　　目</t>
    <phoneticPr fontId="3"/>
  </si>
  <si>
    <t>件 数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</si>
  <si>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</si>
  <si>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</si>
  <si>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</si>
  <si>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</si>
  <si>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</si>
  <si>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</si>
  <si>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</si>
  <si>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</si>
  <si>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</si>
  <si>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</si>
  <si>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</si>
  <si>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</si>
  <si>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項　　　目</t>
    <phoneticPr fontId="3"/>
  </si>
  <si>
    <t>新車新規</t>
    <phoneticPr fontId="3"/>
  </si>
  <si>
    <t>持込</t>
    <phoneticPr fontId="3"/>
  </si>
  <si>
    <t>検　査　合　計</t>
    <phoneticPr fontId="3"/>
  </si>
  <si>
    <t>（３／３）</t>
    <phoneticPr fontId="3"/>
  </si>
  <si>
    <t>２．重量税統計（窓口申請＋軽自動車OSS申請）</t>
    <phoneticPr fontId="3"/>
  </si>
  <si>
    <t>令和 5年 6月</t>
    <phoneticPr fontId="3"/>
  </si>
  <si>
    <t>項　　　目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</si>
  <si>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</si>
  <si>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</si>
  <si>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</si>
  <si>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</si>
  <si>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</si>
  <si>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</si>
  <si>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</si>
  <si>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</si>
  <si>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</si>
  <si>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</si>
  <si>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</si>
  <si>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項　　　目</t>
    <phoneticPr fontId="3"/>
  </si>
  <si>
    <t>件 数</t>
    <phoneticPr fontId="3"/>
  </si>
  <si>
    <t>－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</si>
  <si>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</si>
  <si>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</si>
  <si>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</si>
  <si>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</si>
  <si>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</si>
  <si>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</si>
  <si>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持込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</si>
  <si>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</si>
  <si>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</si>
  <si>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</si>
  <si>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</si>
  <si>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</si>
  <si>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</si>
  <si>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</si>
  <si>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</si>
  <si>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</si>
  <si>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検査関係業務量報告</t>
    <phoneticPr fontId="3"/>
  </si>
  <si>
    <t>令和 5年 7月</t>
    <phoneticPr fontId="3"/>
  </si>
  <si>
    <t>全国計</t>
    <phoneticPr fontId="3"/>
  </si>
  <si>
    <t>（１／３）</t>
    <phoneticPr fontId="3"/>
  </si>
  <si>
    <t>件 数</t>
    <phoneticPr fontId="3"/>
  </si>
  <si>
    <t>継続検査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</si>
  <si>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</si>
  <si>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</si>
  <si>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</si>
  <si>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</si>
  <si>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</si>
  <si>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</si>
  <si>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</si>
  <si>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</si>
  <si>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項　　　目</t>
    <phoneticPr fontId="3"/>
  </si>
  <si>
    <t>件 数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</si>
  <si>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</si>
  <si>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</si>
  <si>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</si>
  <si>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</si>
  <si>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</si>
  <si>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</si>
  <si>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</si>
  <si>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</si>
  <si>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</si>
  <si>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</si>
  <si>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</si>
  <si>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新車新規</t>
    <phoneticPr fontId="3"/>
  </si>
  <si>
    <t>継続検査</t>
    <phoneticPr fontId="3"/>
  </si>
  <si>
    <t>－</t>
    <phoneticPr fontId="3"/>
  </si>
  <si>
    <t>（３／３）</t>
    <phoneticPr fontId="3"/>
  </si>
  <si>
    <t>項　　　目</t>
    <phoneticPr fontId="3"/>
  </si>
  <si>
    <t>－</t>
    <phoneticPr fontId="3"/>
  </si>
  <si>
    <t>－</t>
    <phoneticPr fontId="3"/>
  </si>
  <si>
    <t>令和 5年 8月</t>
    <phoneticPr fontId="3"/>
  </si>
  <si>
    <t>件 数</t>
    <phoneticPr fontId="3"/>
  </si>
  <si>
    <t>継続検査</t>
    <phoneticPr fontId="3"/>
  </si>
  <si>
    <t>－</t>
    <phoneticPr fontId="3"/>
  </si>
  <si>
    <t>－</t>
    <phoneticPr fontId="3"/>
  </si>
  <si>
    <t>［転入］</t>
    <phoneticPr fontId="3"/>
  </si>
  <si>
    <t>再交付</t>
    <phoneticPr fontId="3"/>
  </si>
  <si>
    <t>予備検査証</t>
    <phoneticPr fontId="3"/>
  </si>
  <si>
    <t>限定検査証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</si>
  <si>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</si>
  <si>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</si>
  <si>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</si>
  <si>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</si>
  <si>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</si>
  <si>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（２／３）</t>
    <phoneticPr fontId="3"/>
  </si>
  <si>
    <t>項　　　目</t>
    <phoneticPr fontId="3"/>
  </si>
  <si>
    <t>件 数</t>
    <phoneticPr fontId="3"/>
  </si>
  <si>
    <t>－</t>
    <phoneticPr fontId="3"/>
  </si>
  <si>
    <t>[限定
検査証
提示]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</si>
  <si>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</si>
  <si>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</si>
  <si>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</si>
  <si>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</si>
  <si>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</si>
  <si>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指定整備</t>
    <phoneticPr fontId="3"/>
  </si>
  <si>
    <t>持込</t>
    <phoneticPr fontId="3"/>
  </si>
  <si>
    <t>新規検査</t>
    <phoneticPr fontId="3"/>
  </si>
  <si>
    <t>新規検査</t>
    <phoneticPr fontId="3"/>
  </si>
  <si>
    <t>継続検査</t>
    <phoneticPr fontId="3"/>
  </si>
  <si>
    <t>項　　　目</t>
    <phoneticPr fontId="3"/>
  </si>
  <si>
    <t>新規検査</t>
    <phoneticPr fontId="3"/>
  </si>
  <si>
    <t>件 数</t>
    <phoneticPr fontId="3"/>
  </si>
  <si>
    <t>持込</t>
    <phoneticPr fontId="3"/>
  </si>
  <si>
    <t>検　査　合　計</t>
    <phoneticPr fontId="3"/>
  </si>
  <si>
    <t>（３／３）</t>
    <phoneticPr fontId="3"/>
  </si>
  <si>
    <t>持込</t>
    <phoneticPr fontId="3"/>
  </si>
  <si>
    <t>－</t>
    <phoneticPr fontId="3"/>
  </si>
  <si>
    <t>［転入］</t>
    <phoneticPr fontId="3"/>
  </si>
  <si>
    <t>限定検査証</t>
    <phoneticPr fontId="3"/>
  </si>
  <si>
    <t>－</t>
    <phoneticPr fontId="3"/>
  </si>
  <si>
    <t>[限定
検査証
提示]</t>
    <phoneticPr fontId="3"/>
  </si>
  <si>
    <t>[新規検査]</t>
    <phoneticPr fontId="3"/>
  </si>
  <si>
    <t>指定整備</t>
    <phoneticPr fontId="3"/>
  </si>
  <si>
    <t>継続検査</t>
    <phoneticPr fontId="3"/>
  </si>
  <si>
    <t>検　査　合　計</t>
    <phoneticPr fontId="3"/>
  </si>
  <si>
    <t>項　　　目</t>
    <phoneticPr fontId="3"/>
  </si>
  <si>
    <t>新規検査</t>
    <phoneticPr fontId="3"/>
  </si>
  <si>
    <t>持込</t>
    <phoneticPr fontId="3"/>
  </si>
  <si>
    <t>（３／３）</t>
    <phoneticPr fontId="3"/>
  </si>
  <si>
    <t>件 数</t>
    <phoneticPr fontId="3"/>
  </si>
  <si>
    <t>検査関係業務量報告</t>
    <phoneticPr fontId="3"/>
  </si>
  <si>
    <t>令和 5年 9月</t>
    <phoneticPr fontId="3"/>
  </si>
  <si>
    <t>全国計</t>
    <phoneticPr fontId="3"/>
  </si>
  <si>
    <t>（１／３）</t>
    <phoneticPr fontId="3"/>
  </si>
  <si>
    <t>項　　　目</t>
    <phoneticPr fontId="3"/>
  </si>
  <si>
    <t>項　　　目</t>
    <phoneticPr fontId="3"/>
  </si>
  <si>
    <t>件 数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</si>
  <si>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</si>
  <si>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</si>
  <si>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</si>
  <si>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</si>
  <si>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</si>
  <si>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－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</si>
  <si>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</si>
  <si>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</si>
  <si>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</si>
  <si>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</si>
  <si>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</si>
  <si>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</si>
  <si>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－</t>
    <phoneticPr fontId="3"/>
  </si>
  <si>
    <t>（２／３）</t>
    <phoneticPr fontId="3"/>
  </si>
  <si>
    <t>項　　　目</t>
    <phoneticPr fontId="3"/>
  </si>
  <si>
    <t>－</t>
    <phoneticPr fontId="3"/>
  </si>
  <si>
    <t>－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</si>
  <si>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</si>
  <si>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</si>
  <si>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</si>
  <si>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</si>
  <si>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</si>
  <si>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</si>
  <si>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持込</t>
    <phoneticPr fontId="3"/>
  </si>
  <si>
    <t>[予備検査]</t>
    <phoneticPr fontId="3"/>
  </si>
  <si>
    <t>再申請
件数</t>
    <phoneticPr fontId="3"/>
  </si>
  <si>
    <t>新規検査</t>
    <phoneticPr fontId="3"/>
  </si>
  <si>
    <t>新規検査</t>
    <phoneticPr fontId="3"/>
  </si>
  <si>
    <t>－</t>
    <phoneticPr fontId="3"/>
  </si>
  <si>
    <t>継続検査</t>
    <phoneticPr fontId="3"/>
  </si>
  <si>
    <t>予備検査</t>
    <phoneticPr fontId="3"/>
  </si>
  <si>
    <t>－</t>
    <phoneticPr fontId="3"/>
  </si>
  <si>
    <t>－</t>
    <phoneticPr fontId="3"/>
  </si>
  <si>
    <t>検　査　合　計</t>
    <phoneticPr fontId="3"/>
  </si>
  <si>
    <t>新車新規</t>
    <phoneticPr fontId="3"/>
  </si>
  <si>
    <t>新車新規</t>
    <phoneticPr fontId="3"/>
  </si>
  <si>
    <t>継続検査</t>
    <phoneticPr fontId="3"/>
  </si>
  <si>
    <t>項　　　目</t>
    <phoneticPr fontId="3"/>
  </si>
  <si>
    <t>件 数</t>
    <phoneticPr fontId="3"/>
  </si>
  <si>
    <t>持込</t>
    <phoneticPr fontId="3"/>
  </si>
  <si>
    <t>検　査　合　計</t>
    <phoneticPr fontId="3"/>
  </si>
  <si>
    <t>（３／３）</t>
    <phoneticPr fontId="3"/>
  </si>
  <si>
    <t>件 数</t>
    <phoneticPr fontId="3"/>
  </si>
  <si>
    <t>２．重量税統計（窓口申請＋軽自動車OSS申請）</t>
    <phoneticPr fontId="3"/>
  </si>
  <si>
    <t>令和 5年10月</t>
    <phoneticPr fontId="3"/>
  </si>
  <si>
    <t>全国計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</si>
  <si>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</si>
  <si>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</si>
  <si>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</si>
  <si>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</si>
  <si>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</si>
  <si>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－</t>
    <phoneticPr fontId="3"/>
  </si>
  <si>
    <t>検査証</t>
    <phoneticPr fontId="3"/>
  </si>
  <si>
    <t>検査標章</t>
    <phoneticPr fontId="3"/>
  </si>
  <si>
    <t>－</t>
    <phoneticPr fontId="3"/>
  </si>
  <si>
    <t>－</t>
    <phoneticPr fontId="3"/>
  </si>
  <si>
    <t>（２／３）</t>
    <phoneticPr fontId="3"/>
  </si>
  <si>
    <t>項　　　目</t>
    <phoneticPr fontId="3"/>
  </si>
  <si>
    <t>件 数</t>
    <phoneticPr fontId="3"/>
  </si>
  <si>
    <t>－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</si>
  <si>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</si>
  <si>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</si>
  <si>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</si>
  <si>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</si>
  <si>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</si>
  <si>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再申請
件数</t>
    <phoneticPr fontId="3"/>
  </si>
  <si>
    <t>新規検査</t>
    <phoneticPr fontId="3"/>
  </si>
  <si>
    <t>予備検査</t>
    <phoneticPr fontId="3"/>
  </si>
  <si>
    <t>検　査　合　計</t>
    <phoneticPr fontId="3"/>
  </si>
  <si>
    <t>件 数</t>
    <phoneticPr fontId="3"/>
  </si>
  <si>
    <t>新車新規</t>
    <phoneticPr fontId="3"/>
  </si>
  <si>
    <t>（３／３）</t>
    <phoneticPr fontId="3"/>
  </si>
  <si>
    <t>２．重量税統計（窓口申請＋軽自動車OSS申請）</t>
    <phoneticPr fontId="3"/>
  </si>
  <si>
    <t>令和 5年11月</t>
    <phoneticPr fontId="3"/>
  </si>
  <si>
    <t>［転入］</t>
    <phoneticPr fontId="3"/>
  </si>
  <si>
    <t>－</t>
    <phoneticPr fontId="3"/>
  </si>
  <si>
    <t>検査証</t>
    <phoneticPr fontId="3"/>
  </si>
  <si>
    <t>件 数</t>
    <phoneticPr fontId="3"/>
  </si>
  <si>
    <t>[新規検査]</t>
    <phoneticPr fontId="3"/>
  </si>
  <si>
    <t>指定整備</t>
    <phoneticPr fontId="3"/>
  </si>
  <si>
    <t>[予備検査]</t>
    <phoneticPr fontId="3"/>
  </si>
  <si>
    <t>持込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</si>
  <si>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</si>
  <si>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</si>
  <si>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</si>
  <si>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</si>
  <si>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検　査　合　計</t>
    <phoneticPr fontId="3"/>
  </si>
  <si>
    <t>（３／３）</t>
    <phoneticPr fontId="3"/>
  </si>
  <si>
    <t>２．重量税統計（窓口申請＋軽自動車OSS申請）</t>
    <phoneticPr fontId="3"/>
  </si>
  <si>
    <t>記録変更</t>
    <rPh sb="0" eb="2">
      <t>キロク</t>
    </rPh>
    <rPh sb="2" eb="4">
      <t>ヘンコウ</t>
    </rPh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</si>
  <si>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6"/>
  </si>
  <si>
    <t>検査関係業務量報告</t>
    <phoneticPr fontId="3"/>
  </si>
  <si>
    <t>令和 5年12月</t>
    <phoneticPr fontId="3"/>
  </si>
  <si>
    <t>全国計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</si>
  <si>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</si>
  <si>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</si>
  <si>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</si>
  <si>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</si>
  <si>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限定検査証</t>
    <phoneticPr fontId="3"/>
  </si>
  <si>
    <t>－</t>
    <phoneticPr fontId="3"/>
  </si>
  <si>
    <t>－</t>
    <phoneticPr fontId="3"/>
  </si>
  <si>
    <t>項　　　目</t>
    <phoneticPr fontId="3"/>
  </si>
  <si>
    <t>[新規検査]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</si>
  <si>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</si>
  <si>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</si>
  <si>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</si>
  <si>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</si>
  <si>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</si>
  <si>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</si>
  <si>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</si>
  <si>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新規検査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</si>
  <si>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</si>
  <si>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</si>
  <si>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</si>
  <si>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</si>
  <si>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</si>
  <si>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</si>
  <si>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件 数</t>
    <phoneticPr fontId="3"/>
  </si>
  <si>
    <t>検　査　合　計</t>
    <phoneticPr fontId="3"/>
  </si>
  <si>
    <t>－</t>
    <phoneticPr fontId="3"/>
  </si>
  <si>
    <t>－</t>
    <phoneticPr fontId="3"/>
  </si>
  <si>
    <t>（３／３）</t>
    <phoneticPr fontId="3"/>
  </si>
  <si>
    <t>項　　　目</t>
    <phoneticPr fontId="3"/>
  </si>
  <si>
    <t>件 数</t>
    <phoneticPr fontId="3"/>
  </si>
  <si>
    <t>記録変更</t>
    <phoneticPr fontId="3"/>
  </si>
  <si>
    <t>－</t>
    <phoneticPr fontId="3"/>
  </si>
  <si>
    <t>２．重量税統計（窓口申請＋軽自動車OSS申請）</t>
    <phoneticPr fontId="3"/>
  </si>
  <si>
    <t>令和 6年 1月</t>
    <phoneticPr fontId="3"/>
  </si>
  <si>
    <t>［転入］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</si>
  <si>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</si>
  <si>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</si>
  <si>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</si>
  <si>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</si>
  <si>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[限定
検査証
提示]</t>
    <phoneticPr fontId="3"/>
  </si>
  <si>
    <t>[継続検査]</t>
    <phoneticPr fontId="3"/>
  </si>
  <si>
    <t>検　査　合　計</t>
    <phoneticPr fontId="3"/>
  </si>
  <si>
    <t>持込</t>
    <phoneticPr fontId="3"/>
  </si>
  <si>
    <t>検　査　合　計</t>
    <phoneticPr fontId="3"/>
  </si>
  <si>
    <t>－</t>
    <phoneticPr fontId="3"/>
  </si>
  <si>
    <t>（３／３）</t>
    <phoneticPr fontId="3"/>
  </si>
  <si>
    <t>項　　　目</t>
    <phoneticPr fontId="3"/>
  </si>
  <si>
    <t>件 数</t>
    <phoneticPr fontId="3"/>
  </si>
  <si>
    <t>記録変更</t>
    <phoneticPr fontId="3"/>
  </si>
  <si>
    <t>２．重量税統計（窓口申請＋軽自動車OSS申請）</t>
    <phoneticPr fontId="3"/>
  </si>
  <si>
    <t>令和 6年 2月</t>
    <phoneticPr fontId="3"/>
  </si>
  <si>
    <t>全国計</t>
    <phoneticPr fontId="3"/>
  </si>
  <si>
    <t>項　　　目</t>
    <phoneticPr fontId="3"/>
  </si>
  <si>
    <t>件 数</t>
    <phoneticPr fontId="3"/>
  </si>
  <si>
    <t>－</t>
    <phoneticPr fontId="3"/>
  </si>
  <si>
    <t>－</t>
    <phoneticPr fontId="3"/>
  </si>
  <si>
    <t>［転入］</t>
    <phoneticPr fontId="3"/>
  </si>
  <si>
    <t>再交付</t>
    <phoneticPr fontId="3"/>
  </si>
  <si>
    <t>検査標章</t>
    <phoneticPr fontId="3"/>
  </si>
  <si>
    <t>予備検査証</t>
    <phoneticPr fontId="3"/>
  </si>
  <si>
    <t>限定検査証</t>
    <phoneticPr fontId="3"/>
  </si>
  <si>
    <t>－</t>
    <phoneticPr fontId="3"/>
  </si>
  <si>
    <t>（２／３）</t>
    <phoneticPr fontId="3"/>
  </si>
  <si>
    <t>件 数</t>
    <phoneticPr fontId="3"/>
  </si>
  <si>
    <t>[限定
検査証
提示]</t>
    <phoneticPr fontId="3"/>
  </si>
  <si>
    <t>[新規検査]</t>
    <phoneticPr fontId="3"/>
  </si>
  <si>
    <t>指定整備</t>
    <phoneticPr fontId="3"/>
  </si>
  <si>
    <t>持込</t>
    <phoneticPr fontId="3"/>
  </si>
  <si>
    <t>[継続検査]</t>
    <phoneticPr fontId="3"/>
  </si>
  <si>
    <t>指定整備</t>
    <phoneticPr fontId="3"/>
  </si>
  <si>
    <t>持込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</si>
  <si>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</si>
  <si>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</si>
  <si>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</si>
  <si>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</si>
  <si>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</si>
  <si>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</si>
  <si>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</si>
  <si>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</si>
  <si>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</si>
  <si>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</si>
  <si>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－</t>
    <phoneticPr fontId="3"/>
  </si>
  <si>
    <t>新車新規</t>
    <phoneticPr fontId="3"/>
  </si>
  <si>
    <t>継続検査</t>
    <phoneticPr fontId="3"/>
  </si>
  <si>
    <t>検　査　合　計</t>
    <phoneticPr fontId="3"/>
  </si>
  <si>
    <t>－</t>
    <phoneticPr fontId="3"/>
  </si>
  <si>
    <t>（３／３）</t>
    <phoneticPr fontId="3"/>
  </si>
  <si>
    <t>項　　　目</t>
    <phoneticPr fontId="3"/>
  </si>
  <si>
    <t>－</t>
    <phoneticPr fontId="3"/>
  </si>
  <si>
    <t>－</t>
    <phoneticPr fontId="3"/>
  </si>
  <si>
    <t>－</t>
    <phoneticPr fontId="3"/>
  </si>
  <si>
    <t>２．重量税統計（窓口申請＋軽自動車OSS申請）</t>
    <phoneticPr fontId="3"/>
  </si>
  <si>
    <t>検査関係業務量報告</t>
    <phoneticPr fontId="3"/>
  </si>
  <si>
    <t>令和 6年 3月</t>
    <phoneticPr fontId="3"/>
  </si>
  <si>
    <t>全国計</t>
    <phoneticPr fontId="3"/>
  </si>
  <si>
    <t>（１／３）</t>
    <phoneticPr fontId="3"/>
  </si>
  <si>
    <t>項　　　目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</si>
  <si>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</si>
  <si>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</si>
  <si>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</si>
  <si>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</si>
  <si>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</si>
  <si>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</si>
  <si>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</si>
  <si>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</si>
  <si>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</si>
  <si>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</si>
  <si>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</si>
  <si>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－</t>
    <phoneticPr fontId="3"/>
  </si>
  <si>
    <t>（２／３）</t>
    <phoneticPr fontId="3"/>
  </si>
  <si>
    <t>件 数</t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</si>
  <si>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</si>
  <si>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</si>
  <si>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</si>
  <si>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</si>
  <si>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指定整備</t>
    <phoneticPr fontId="3"/>
  </si>
  <si>
    <t>[予備検査]</t>
    <phoneticPr fontId="3"/>
  </si>
  <si>
    <t>持込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</si>
  <si>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</si>
  <si>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</si>
  <si>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</si>
  <si>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</si>
  <si>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</si>
  <si>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</si>
  <si>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</si>
  <si>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</si>
  <si>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</si>
  <si>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検　査　合　計</t>
    <phoneticPr fontId="3"/>
  </si>
  <si>
    <t>（３／３）</t>
    <phoneticPr fontId="3"/>
  </si>
  <si>
    <t>記録変更</t>
    <phoneticPr fontId="3"/>
  </si>
  <si>
    <t>２．重量税統計（窓口申請＋軽自動車OSS申請）</t>
    <phoneticPr fontId="3"/>
  </si>
  <si>
    <t>令和 5年度</t>
    <phoneticPr fontId="3"/>
  </si>
  <si>
    <t>（１／３）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</si>
  <si>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</si>
  <si>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</si>
  <si>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</si>
  <si>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</si>
  <si>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［転入］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</si>
  <si>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</si>
  <si>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</si>
  <si>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</si>
  <si>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</si>
  <si>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</si>
  <si>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</si>
  <si>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－</t>
    <phoneticPr fontId="3"/>
  </si>
  <si>
    <t>－</t>
    <phoneticPr fontId="3"/>
  </si>
  <si>
    <t>[限定
検査証
提示]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</si>
  <si>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</si>
  <si>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</si>
  <si>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</si>
  <si>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</si>
  <si>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－</t>
    <phoneticPr fontId="3"/>
  </si>
  <si>
    <t>記録変更</t>
    <phoneticPr fontId="3"/>
  </si>
  <si>
    <t>－</t>
    <phoneticPr fontId="3"/>
  </si>
  <si>
    <t>検　査　合　計</t>
    <phoneticPr fontId="3"/>
  </si>
  <si>
    <t>－</t>
    <phoneticPr fontId="3"/>
  </si>
  <si>
    <t>項　　　目</t>
    <phoneticPr fontId="3"/>
  </si>
  <si>
    <t>新車新規</t>
    <phoneticPr fontId="3"/>
  </si>
  <si>
    <t>－</t>
    <phoneticPr fontId="3"/>
  </si>
  <si>
    <t>件 数</t>
    <phoneticPr fontId="3"/>
  </si>
  <si>
    <t>持込</t>
    <phoneticPr fontId="3"/>
  </si>
  <si>
    <t>（３／３）</t>
    <phoneticPr fontId="3"/>
  </si>
  <si>
    <t>件 数</t>
    <phoneticPr fontId="3"/>
  </si>
  <si>
    <t>記録変更</t>
    <phoneticPr fontId="3"/>
  </si>
  <si>
    <t>２．重量税統計（窓口申請＋軽自動車OSS申請）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</si>
</sst>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3"/>
      <color indexed="9"/>
      <name val="ＭＳ ゴシック"/>
      <family val="3"/>
      <charset val="128"/>
    </font>
    <font>
      <sz val="13"/>
      <color rgb="FFFFFFFF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540">
    <xf numFmtId="0" fontId="0" fillId="0" borderId="0" xfId="0"/>
    <xf numFmtId="176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8" fillId="0" borderId="0" xfId="0" applyFont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3" fontId="4" fillId="0" borderId="16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Fill="1" applyBorder="1" applyAlignment="1">
      <alignment horizontal="right" vertical="center" shrinkToFit="1"/>
    </xf>
    <xf numFmtId="3" fontId="4" fillId="0" borderId="15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3" fontId="4" fillId="0" borderId="27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39" xfId="0" applyNumberFormat="1" applyFont="1" applyFill="1" applyBorder="1" applyAlignment="1">
      <alignment horizontal="right" vertical="center" shrinkToFit="1"/>
    </xf>
    <xf numFmtId="3" fontId="4" fillId="0" borderId="41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3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3" fontId="4" fillId="0" borderId="26" xfId="0" applyNumberFormat="1" applyFont="1" applyFill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0" xfId="0" applyFont="1" applyFill="1" applyBorder="1" applyAlignment="1">
      <alignment horizontal="justify" vertical="top"/>
    </xf>
    <xf numFmtId="0" fontId="8" fillId="0" borderId="0" xfId="2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3" fontId="4" fillId="0" borderId="47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right" vertical="center" shrinkToFit="1"/>
    </xf>
    <xf numFmtId="3" fontId="4" fillId="0" borderId="45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3" fontId="4" fillId="0" borderId="49" xfId="0" applyNumberFormat="1" applyFont="1" applyFill="1" applyBorder="1" applyAlignment="1">
      <alignment horizontal="right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3" fontId="4" fillId="0" borderId="48" xfId="0" applyNumberFormat="1" applyFont="1" applyFill="1" applyBorder="1" applyAlignment="1">
      <alignment horizontal="right" vertical="center" shrinkToFit="1"/>
    </xf>
    <xf numFmtId="3" fontId="4" fillId="0" borderId="42" xfId="0" applyNumberFormat="1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justify" vertical="center"/>
    </xf>
    <xf numFmtId="3" fontId="4" fillId="0" borderId="32" xfId="0" applyNumberFormat="1" applyFont="1" applyFill="1" applyBorder="1" applyAlignment="1">
      <alignment horizontal="right" vertical="center" shrinkToFit="1"/>
    </xf>
    <xf numFmtId="3" fontId="4" fillId="0" borderId="14" xfId="0" applyNumberFormat="1" applyFont="1" applyFill="1" applyBorder="1" applyAlignment="1">
      <alignment horizontal="right" vertical="center" shrinkToFit="1"/>
    </xf>
    <xf numFmtId="3" fontId="4" fillId="0" borderId="54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justify" vertical="center"/>
    </xf>
    <xf numFmtId="3" fontId="4" fillId="0" borderId="56" xfId="0" applyNumberFormat="1" applyFont="1" applyFill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justify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3" fontId="4" fillId="0" borderId="50" xfId="0" applyNumberFormat="1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53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4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57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55" xfId="0" applyNumberFormat="1" applyFont="1" applyFill="1" applyBorder="1" applyAlignment="1">
      <alignment horizontal="right" vertical="center" shrinkToFit="1"/>
    </xf>
    <xf numFmtId="3" fontId="4" fillId="0" borderId="67" xfId="0" applyNumberFormat="1" applyFont="1" applyFill="1" applyBorder="1" applyAlignment="1">
      <alignment horizontal="right" vertical="center" shrinkToFit="1"/>
    </xf>
    <xf numFmtId="3" fontId="4" fillId="0" borderId="5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176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justify" vertical="top"/>
    </xf>
    <xf numFmtId="0" fontId="4" fillId="0" borderId="10" xfId="0" applyFont="1" applyFill="1" applyBorder="1" applyAlignment="1">
      <alignment horizontal="justify" vertical="center"/>
    </xf>
    <xf numFmtId="3" fontId="4" fillId="0" borderId="11" xfId="0" applyNumberFormat="1" applyFont="1" applyFill="1" applyBorder="1" applyAlignment="1">
      <alignment horizontal="right" vertical="center" shrinkToFit="1"/>
    </xf>
    <xf numFmtId="3" fontId="4" fillId="0" borderId="12" xfId="0" applyNumberFormat="1" applyFont="1" applyFill="1" applyBorder="1" applyAlignment="1">
      <alignment horizontal="right" vertical="center" shrinkToFit="1"/>
    </xf>
    <xf numFmtId="3" fontId="4" fillId="0" borderId="10" xfId="0" applyNumberFormat="1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justify" vertical="center"/>
    </xf>
    <xf numFmtId="3" fontId="4" fillId="0" borderId="1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justify" vertical="center"/>
    </xf>
    <xf numFmtId="3" fontId="4" fillId="0" borderId="28" xfId="0" applyNumberFormat="1" applyFont="1" applyFill="1" applyBorder="1" applyAlignment="1">
      <alignment vertical="center" shrinkToFit="1"/>
    </xf>
    <xf numFmtId="3" fontId="4" fillId="0" borderId="20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justify" vertical="center"/>
    </xf>
    <xf numFmtId="3" fontId="4" fillId="0" borderId="26" xfId="0" applyNumberFormat="1" applyFont="1" applyFill="1" applyBorder="1" applyAlignment="1">
      <alignment vertical="center" shrinkToFit="1"/>
    </xf>
    <xf numFmtId="3" fontId="4" fillId="0" borderId="30" xfId="0" applyNumberFormat="1" applyFont="1" applyFill="1" applyBorder="1" applyAlignment="1">
      <alignment horizontal="right" vertical="center" shrinkToFit="1"/>
    </xf>
    <xf numFmtId="3" fontId="4" fillId="0" borderId="18" xfId="0" applyNumberFormat="1" applyFont="1" applyFill="1" applyBorder="1" applyAlignment="1">
      <alignment horizontal="right" vertical="center" shrinkToFit="1"/>
    </xf>
    <xf numFmtId="0" fontId="12" fillId="0" borderId="15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vertical="center" shrinkToFit="1"/>
    </xf>
    <xf numFmtId="3" fontId="4" fillId="0" borderId="4" xfId="0" applyNumberFormat="1" applyFont="1" applyFill="1" applyBorder="1" applyAlignment="1">
      <alignment horizontal="right" vertical="center" shrinkToFit="1"/>
    </xf>
    <xf numFmtId="3" fontId="4" fillId="0" borderId="46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/>
    <xf numFmtId="0" fontId="9" fillId="0" borderId="7" xfId="0" applyFont="1" applyFill="1" applyBorder="1" applyAlignment="1">
      <alignment horizontal="justify" vertical="center"/>
    </xf>
    <xf numFmtId="0" fontId="13" fillId="0" borderId="53" xfId="0" applyFont="1" applyFill="1" applyBorder="1" applyAlignment="1">
      <alignment horizontal="justify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justify" vertical="center"/>
    </xf>
    <xf numFmtId="178" fontId="5" fillId="0" borderId="39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center" vertical="center"/>
    </xf>
    <xf numFmtId="3" fontId="4" fillId="0" borderId="57" xfId="0" applyNumberFormat="1" applyFont="1" applyFill="1" applyBorder="1" applyAlignment="1">
      <alignment horizontal="right" vertical="center" shrinkToFit="1"/>
    </xf>
    <xf numFmtId="3" fontId="4" fillId="0" borderId="53" xfId="0" applyNumberFormat="1" applyFont="1" applyFill="1" applyBorder="1" applyAlignment="1">
      <alignment horizontal="right" vertical="center" shrinkToFit="1"/>
    </xf>
    <xf numFmtId="3" fontId="4" fillId="0" borderId="62" xfId="0" applyNumberFormat="1" applyFont="1" applyFill="1" applyBorder="1" applyAlignment="1">
      <alignment horizontal="right" vertical="center" shrinkToFit="1"/>
    </xf>
    <xf numFmtId="3" fontId="4" fillId="0" borderId="66" xfId="0" applyNumberFormat="1" applyFont="1" applyFill="1" applyBorder="1" applyAlignment="1">
      <alignment horizontal="right" vertical="center" shrinkToFit="1"/>
    </xf>
    <xf numFmtId="3" fontId="4" fillId="0" borderId="44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12" fillId="0" borderId="1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12" fillId="0" borderId="15" xfId="0" applyFont="1" applyFill="1" applyBorder="1" applyAlignment="1">
      <alignment vertical="center" wrapText="1"/>
    </xf>
    <xf numFmtId="3" fontId="4" fillId="0" borderId="69" xfId="0" applyNumberFormat="1" applyFont="1" applyFill="1" applyBorder="1" applyAlignment="1">
      <alignment horizontal="right" vertical="center" shrinkToFit="1"/>
    </xf>
    <xf numFmtId="3" fontId="4" fillId="0" borderId="48" xfId="0" applyNumberFormat="1" applyFont="1" applyBorder="1" applyAlignment="1">
      <alignment horizontal="right" vertical="center" shrinkToFit="1"/>
    </xf>
    <xf numFmtId="0" fontId="4" fillId="0" borderId="70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 shrinkToFit="1"/>
    </xf>
    <xf numFmtId="3" fontId="4" fillId="0" borderId="52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12" fillId="0" borderId="15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12" fillId="0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justify" vertical="center"/>
    </xf>
    <xf numFmtId="0" fontId="12" fillId="0" borderId="15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178" fontId="5" fillId="0" borderId="65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63" xfId="0" applyNumberFormat="1" applyFont="1" applyBorder="1" applyAlignment="1">
      <alignment horizontal="center" vertical="center"/>
    </xf>
    <xf numFmtId="178" fontId="11" fillId="0" borderId="51" xfId="0" applyNumberFormat="1" applyFont="1" applyBorder="1" applyAlignment="1">
      <alignment horizontal="center" vertical="center"/>
    </xf>
    <xf numFmtId="178" fontId="11" fillId="0" borderId="64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justify" vertical="center"/>
    </xf>
    <xf numFmtId="0" fontId="4" fillId="0" borderId="9" xfId="0" applyFont="1" applyFill="1" applyBorder="1" applyAlignment="1">
      <alignment horizontal="justify" vertical="center"/>
    </xf>
    <xf numFmtId="0" fontId="4" fillId="0" borderId="50" xfId="0" applyFont="1" applyFill="1" applyBorder="1" applyAlignment="1">
      <alignment horizontal="justify" vertical="center"/>
    </xf>
    <xf numFmtId="0" fontId="4" fillId="0" borderId="48" xfId="0" applyFont="1" applyFill="1" applyBorder="1" applyAlignment="1">
      <alignment horizontal="justify" vertical="center"/>
    </xf>
    <xf numFmtId="0" fontId="4" fillId="0" borderId="31" xfId="0" applyFont="1" applyFill="1" applyBorder="1" applyAlignment="1">
      <alignment horizontal="justify" vertical="center"/>
    </xf>
    <xf numFmtId="0" fontId="4" fillId="0" borderId="32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justify" vertical="center"/>
    </xf>
    <xf numFmtId="0" fontId="4" fillId="0" borderId="58" xfId="0" applyFont="1" applyFill="1" applyBorder="1" applyAlignment="1">
      <alignment horizontal="justify" vertical="center"/>
    </xf>
    <xf numFmtId="0" fontId="4" fillId="0" borderId="59" xfId="0" applyFont="1" applyFill="1" applyBorder="1" applyAlignment="1">
      <alignment horizontal="justify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4" fillId="0" borderId="47" xfId="0" applyFont="1" applyFill="1" applyBorder="1" applyAlignment="1">
      <alignment horizontal="justify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/>
    </xf>
    <xf numFmtId="0" fontId="4" fillId="0" borderId="53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justify" vertical="center"/>
    </xf>
    <xf numFmtId="0" fontId="4" fillId="0" borderId="51" xfId="0" applyFont="1" applyFill="1" applyBorder="1" applyAlignment="1">
      <alignment horizontal="justify" vertical="center"/>
    </xf>
    <xf numFmtId="0" fontId="4" fillId="0" borderId="55" xfId="0" applyFont="1" applyFill="1" applyBorder="1" applyAlignment="1">
      <alignment horizontal="justify" vertical="center"/>
    </xf>
    <xf numFmtId="0" fontId="4" fillId="0" borderId="52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4" fillId="0" borderId="2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8" xfId="0" applyFont="1" applyFill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Fill="1" applyBorder="1" applyAlignment="1">
      <alignment horizontal="justify" vertical="center"/>
    </xf>
    <xf numFmtId="49" fontId="11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Fill="1" applyBorder="1" applyAlignment="1">
      <alignment horizontal="justify" vertical="center"/>
    </xf>
    <xf numFmtId="0" fontId="4" fillId="0" borderId="24" xfId="0" applyFont="1" applyFill="1" applyBorder="1" applyAlignment="1">
      <alignment horizontal="justify" vertical="center"/>
    </xf>
    <xf numFmtId="0" fontId="4" fillId="0" borderId="25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justify" vertical="center"/>
    </xf>
    <xf numFmtId="0" fontId="4" fillId="0" borderId="27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justify" vertical="center"/>
    </xf>
    <xf numFmtId="0" fontId="4" fillId="0" borderId="28" xfId="0" applyFont="1" applyFill="1" applyBorder="1" applyAlignment="1">
      <alignment horizontal="justify" vertical="center"/>
    </xf>
    <xf numFmtId="0" fontId="12" fillId="0" borderId="22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justify" vertical="center"/>
    </xf>
    <xf numFmtId="0" fontId="4" fillId="0" borderId="21" xfId="0" applyFont="1" applyFill="1" applyBorder="1" applyAlignment="1">
      <alignment horizontal="justify" vertical="center"/>
    </xf>
    <xf numFmtId="0" fontId="4" fillId="0" borderId="23" xfId="0" quotePrefix="1" applyFont="1" applyFill="1" applyBorder="1" applyAlignment="1">
      <alignment horizontal="justify" vertical="center"/>
    </xf>
    <xf numFmtId="0" fontId="4" fillId="0" borderId="30" xfId="0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justify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12" fillId="0" borderId="35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justify" vertical="center"/>
    </xf>
    <xf numFmtId="0" fontId="4" fillId="0" borderId="17" xfId="0" quotePrefix="1" applyFont="1" applyFill="1" applyBorder="1" applyAlignment="1">
      <alignment horizontal="justify" vertical="center"/>
    </xf>
    <xf numFmtId="0" fontId="5" fillId="0" borderId="38" xfId="0" applyFont="1" applyFill="1" applyBorder="1" applyAlignment="1">
      <alignment horizontal="justify" vertical="center"/>
    </xf>
    <xf numFmtId="0" fontId="5" fillId="0" borderId="40" xfId="0" applyFont="1" applyFill="1" applyBorder="1" applyAlignment="1">
      <alignment horizontal="justify" vertical="center"/>
    </xf>
    <xf numFmtId="3" fontId="4" fillId="0" borderId="38" xfId="0" applyNumberFormat="1" applyFont="1" applyFill="1" applyBorder="1" applyAlignment="1">
      <alignment horizontal="right" vertical="center" shrinkToFit="1"/>
    </xf>
    <xf numFmtId="3" fontId="4" fillId="0" borderId="40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178" fontId="5" fillId="0" borderId="62" xfId="0" applyNumberFormat="1" applyFont="1" applyFill="1" applyBorder="1" applyAlignment="1">
      <alignment horizontal="center" vertical="center"/>
    </xf>
    <xf numFmtId="178" fontId="5" fillId="0" borderId="65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178" fontId="11" fillId="0" borderId="63" xfId="0" applyNumberFormat="1" applyFont="1" applyFill="1" applyBorder="1" applyAlignment="1">
      <alignment horizontal="center" vertical="center"/>
    </xf>
    <xf numFmtId="178" fontId="11" fillId="0" borderId="51" xfId="0" applyNumberFormat="1" applyFont="1" applyFill="1" applyBorder="1" applyAlignment="1">
      <alignment horizontal="center" vertical="center"/>
    </xf>
    <xf numFmtId="178" fontId="11" fillId="0" borderId="64" xfId="0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justify" vertical="center"/>
    </xf>
    <xf numFmtId="0" fontId="5" fillId="0" borderId="61" xfId="0" applyFont="1" applyFill="1" applyBorder="1" applyAlignment="1">
      <alignment horizontal="justify" vertical="center"/>
    </xf>
    <xf numFmtId="3" fontId="4" fillId="0" borderId="60" xfId="0" applyNumberFormat="1" applyFont="1" applyFill="1" applyBorder="1" applyAlignment="1">
      <alignment horizontal="right" vertical="center" shrinkToFit="1"/>
    </xf>
    <xf numFmtId="3" fontId="4" fillId="0" borderId="61" xfId="0" applyNumberFormat="1" applyFont="1" applyFill="1" applyBorder="1" applyAlignment="1">
      <alignment horizontal="right" vertical="center" shrinkToFit="1"/>
    </xf>
    <xf numFmtId="0" fontId="4" fillId="0" borderId="68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コード編集"/>
      <sheetName val="入力データ編集sheet"/>
      <sheetName val="インプット条件（継続検査）"/>
      <sheetName val="案件リスト"/>
      <sheetName val="観点マスタ"/>
      <sheetName val="リスト"/>
      <sheetName val="パラメータ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view="pageBreakPreview" zoomScaleNormal="70" zoomScaleSheetLayoutView="10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7.375" style="2" customWidth="1"/>
    <col min="5" max="9" width="13.875" style="2" customWidth="1"/>
    <col min="10" max="16384" width="9" style="2"/>
  </cols>
  <sheetData>
    <row r="1" spans="1:9" ht="28.5" x14ac:dyDescent="0.3">
      <c r="A1" s="420" t="s">
        <v>157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473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293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474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81</v>
      </c>
      <c r="B9" s="422"/>
      <c r="C9" s="422"/>
      <c r="D9" s="423"/>
      <c r="E9" s="318" t="s">
        <v>8</v>
      </c>
      <c r="F9" s="18" t="s">
        <v>9</v>
      </c>
      <c r="G9" s="18" t="s">
        <v>10</v>
      </c>
      <c r="H9" s="18" t="s">
        <v>11</v>
      </c>
      <c r="I9" s="19" t="s">
        <v>161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1370231</v>
      </c>
      <c r="F10" s="22">
        <v>0</v>
      </c>
      <c r="G10" s="22">
        <v>1369627</v>
      </c>
      <c r="H10" s="22">
        <v>604</v>
      </c>
      <c r="I10" s="23">
        <f t="shared" ref="I10:I17" si="0">SUM(G10:H10)</f>
        <v>1370231</v>
      </c>
    </row>
    <row r="11" spans="1:9" ht="23.1" customHeight="1" x14ac:dyDescent="0.15">
      <c r="A11" s="451"/>
      <c r="B11" s="474"/>
      <c r="C11" s="478"/>
      <c r="D11" s="319" t="s">
        <v>475</v>
      </c>
      <c r="E11" s="24">
        <v>9754</v>
      </c>
      <c r="F11" s="25">
        <v>0</v>
      </c>
      <c r="G11" s="25">
        <v>9699</v>
      </c>
      <c r="H11" s="25">
        <v>55</v>
      </c>
      <c r="I11" s="26">
        <f t="shared" si="0"/>
        <v>9754</v>
      </c>
    </row>
    <row r="12" spans="1:9" ht="23.1" customHeight="1" x14ac:dyDescent="0.15">
      <c r="A12" s="451"/>
      <c r="B12" s="474"/>
      <c r="C12" s="479" t="s">
        <v>17</v>
      </c>
      <c r="D12" s="319" t="s">
        <v>18</v>
      </c>
      <c r="E12" s="24">
        <v>282723</v>
      </c>
      <c r="F12" s="25">
        <v>0</v>
      </c>
      <c r="G12" s="25">
        <v>282720</v>
      </c>
      <c r="H12" s="25">
        <v>3</v>
      </c>
      <c r="I12" s="26">
        <f t="shared" si="0"/>
        <v>282723</v>
      </c>
    </row>
    <row r="13" spans="1:9" ht="23.1" customHeight="1" x14ac:dyDescent="0.15">
      <c r="A13" s="451"/>
      <c r="B13" s="474"/>
      <c r="C13" s="478"/>
      <c r="D13" s="319" t="s">
        <v>19</v>
      </c>
      <c r="E13" s="24">
        <v>285604</v>
      </c>
      <c r="F13" s="25">
        <v>203</v>
      </c>
      <c r="G13" s="25">
        <v>285805</v>
      </c>
      <c r="H13" s="25">
        <v>2</v>
      </c>
      <c r="I13" s="26">
        <f t="shared" si="0"/>
        <v>285807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1948312</v>
      </c>
      <c r="F14" s="25">
        <f>SUM(F10:F13)</f>
        <v>203</v>
      </c>
      <c r="G14" s="25">
        <f>SUM(G10:G13)</f>
        <v>1947851</v>
      </c>
      <c r="H14" s="25">
        <f>SUM(H10:H13)</f>
        <v>664</v>
      </c>
      <c r="I14" s="26">
        <f t="shared" si="0"/>
        <v>1948515</v>
      </c>
    </row>
    <row r="15" spans="1:9" ht="23.1" customHeight="1" x14ac:dyDescent="0.15">
      <c r="A15" s="466" t="s">
        <v>476</v>
      </c>
      <c r="B15" s="454"/>
      <c r="C15" s="455"/>
      <c r="D15" s="319" t="s">
        <v>18</v>
      </c>
      <c r="E15" s="28">
        <v>3511253</v>
      </c>
      <c r="F15" s="25">
        <v>62970</v>
      </c>
      <c r="G15" s="25">
        <v>3572434</v>
      </c>
      <c r="H15" s="25">
        <v>1789</v>
      </c>
      <c r="I15" s="26">
        <f t="shared" si="0"/>
        <v>3574223</v>
      </c>
    </row>
    <row r="16" spans="1:9" ht="23.1" customHeight="1" x14ac:dyDescent="0.15">
      <c r="A16" s="456"/>
      <c r="B16" s="457"/>
      <c r="C16" s="458"/>
      <c r="D16" s="319" t="s">
        <v>19</v>
      </c>
      <c r="E16" s="28">
        <v>3699297</v>
      </c>
      <c r="F16" s="25">
        <v>143449</v>
      </c>
      <c r="G16" s="25">
        <v>3842418</v>
      </c>
      <c r="H16" s="25">
        <v>328</v>
      </c>
      <c r="I16" s="26">
        <f t="shared" si="0"/>
        <v>3842746</v>
      </c>
    </row>
    <row r="17" spans="1:9" ht="23.1" customHeight="1" x14ac:dyDescent="0.15">
      <c r="A17" s="459"/>
      <c r="B17" s="460"/>
      <c r="C17" s="461"/>
      <c r="D17" s="319" t="s">
        <v>22</v>
      </c>
      <c r="E17" s="29">
        <f>SUM(E15:E16)</f>
        <v>7210550</v>
      </c>
      <c r="F17" s="25">
        <f>SUM(F15:F16)</f>
        <v>206419</v>
      </c>
      <c r="G17" s="25">
        <f>SUM(G15:G16)</f>
        <v>7414852</v>
      </c>
      <c r="H17" s="24">
        <f>SUM(H15:H16)</f>
        <v>2117</v>
      </c>
      <c r="I17" s="26">
        <f t="shared" si="0"/>
        <v>7416969</v>
      </c>
    </row>
    <row r="18" spans="1:9" ht="23.1" customHeight="1" x14ac:dyDescent="0.15">
      <c r="A18" s="467" t="s">
        <v>23</v>
      </c>
      <c r="B18" s="468"/>
      <c r="C18" s="468"/>
      <c r="D18" s="320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319" t="s">
        <v>18</v>
      </c>
      <c r="E19" s="28">
        <v>8125</v>
      </c>
      <c r="F19" s="25">
        <v>109</v>
      </c>
      <c r="G19" s="25">
        <v>8234</v>
      </c>
      <c r="H19" s="25">
        <v>0</v>
      </c>
      <c r="I19" s="26">
        <f t="shared" ref="I19:I25" si="1">SUM(G19:H19)</f>
        <v>8234</v>
      </c>
    </row>
    <row r="20" spans="1:9" ht="23.1" customHeight="1" x14ac:dyDescent="0.15">
      <c r="A20" s="456"/>
      <c r="B20" s="457"/>
      <c r="C20" s="458"/>
      <c r="D20" s="319" t="s">
        <v>19</v>
      </c>
      <c r="E20" s="28">
        <v>116332</v>
      </c>
      <c r="F20" s="25">
        <v>1370</v>
      </c>
      <c r="G20" s="25">
        <v>117702</v>
      </c>
      <c r="H20" s="25">
        <v>0</v>
      </c>
      <c r="I20" s="26">
        <f t="shared" si="1"/>
        <v>117702</v>
      </c>
    </row>
    <row r="21" spans="1:9" ht="23.1" customHeight="1" x14ac:dyDescent="0.15">
      <c r="A21" s="459"/>
      <c r="B21" s="460"/>
      <c r="C21" s="461"/>
      <c r="D21" s="319" t="s">
        <v>22</v>
      </c>
      <c r="E21" s="29">
        <f>SUM(E19:E20)</f>
        <v>124457</v>
      </c>
      <c r="F21" s="25">
        <f>SUM(F19:F20)</f>
        <v>1479</v>
      </c>
      <c r="G21" s="25">
        <f>SUM(G19:G20)</f>
        <v>125936</v>
      </c>
      <c r="H21" s="24">
        <f>SUM(H19:H20)</f>
        <v>0</v>
      </c>
      <c r="I21" s="26">
        <f t="shared" si="1"/>
        <v>125936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12390</v>
      </c>
      <c r="F22" s="33">
        <v>0</v>
      </c>
      <c r="G22" s="33">
        <v>12390</v>
      </c>
      <c r="H22" s="33">
        <v>0</v>
      </c>
      <c r="I22" s="34">
        <f t="shared" si="1"/>
        <v>12390</v>
      </c>
    </row>
    <row r="23" spans="1:9" ht="23.1" customHeight="1" x14ac:dyDescent="0.15">
      <c r="A23" s="322"/>
      <c r="B23" s="323"/>
      <c r="C23" s="465" t="s">
        <v>477</v>
      </c>
      <c r="D23" s="359"/>
      <c r="E23" s="32">
        <v>422</v>
      </c>
      <c r="F23" s="33">
        <v>0</v>
      </c>
      <c r="G23" s="33">
        <v>422</v>
      </c>
      <c r="H23" s="33">
        <v>0</v>
      </c>
      <c r="I23" s="34">
        <f t="shared" si="1"/>
        <v>422</v>
      </c>
    </row>
    <row r="24" spans="1:9" ht="23.1" customHeight="1" x14ac:dyDescent="0.15">
      <c r="A24" s="322"/>
      <c r="B24" s="323"/>
      <c r="C24" s="326"/>
      <c r="D24" s="316" t="s">
        <v>28</v>
      </c>
      <c r="E24" s="32">
        <v>51</v>
      </c>
      <c r="F24" s="33">
        <v>0</v>
      </c>
      <c r="G24" s="33">
        <v>51</v>
      </c>
      <c r="H24" s="33">
        <v>0</v>
      </c>
      <c r="I24" s="34">
        <f t="shared" si="1"/>
        <v>51</v>
      </c>
    </row>
    <row r="25" spans="1:9" ht="23.1" customHeight="1" x14ac:dyDescent="0.15">
      <c r="A25" s="327"/>
      <c r="B25" s="328"/>
      <c r="C25" s="358" t="s">
        <v>29</v>
      </c>
      <c r="D25" s="359"/>
      <c r="E25" s="32">
        <v>3420</v>
      </c>
      <c r="F25" s="33">
        <v>0</v>
      </c>
      <c r="G25" s="33">
        <v>3420</v>
      </c>
      <c r="H25" s="33">
        <v>0</v>
      </c>
      <c r="I25" s="34">
        <f t="shared" si="1"/>
        <v>3420</v>
      </c>
    </row>
    <row r="26" spans="1:9" ht="23.1" customHeight="1" x14ac:dyDescent="0.15">
      <c r="A26" s="453" t="s">
        <v>30</v>
      </c>
      <c r="B26" s="454"/>
      <c r="C26" s="455"/>
      <c r="D26" s="319" t="s">
        <v>31</v>
      </c>
      <c r="E26" s="24">
        <v>21977</v>
      </c>
      <c r="F26" s="25">
        <v>0</v>
      </c>
      <c r="G26" s="30" t="s">
        <v>24</v>
      </c>
      <c r="H26" s="30" t="s">
        <v>24</v>
      </c>
      <c r="I26" s="26">
        <v>21977</v>
      </c>
    </row>
    <row r="27" spans="1:9" ht="23.1" customHeight="1" x14ac:dyDescent="0.15">
      <c r="A27" s="456"/>
      <c r="B27" s="457"/>
      <c r="C27" s="458"/>
      <c r="D27" s="319" t="s">
        <v>32</v>
      </c>
      <c r="E27" s="24">
        <v>102140</v>
      </c>
      <c r="F27" s="25">
        <v>0</v>
      </c>
      <c r="G27" s="30" t="s">
        <v>24</v>
      </c>
      <c r="H27" s="30" t="s">
        <v>24</v>
      </c>
      <c r="I27" s="26">
        <v>102140</v>
      </c>
    </row>
    <row r="28" spans="1:9" ht="23.1" customHeight="1" x14ac:dyDescent="0.15">
      <c r="A28" s="459"/>
      <c r="B28" s="460"/>
      <c r="C28" s="461"/>
      <c r="D28" s="319" t="s">
        <v>20</v>
      </c>
      <c r="E28" s="24">
        <f>SUM(E26:E27)</f>
        <v>124117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124117</v>
      </c>
    </row>
    <row r="29" spans="1:9" ht="23.1" customHeight="1" x14ac:dyDescent="0.15">
      <c r="A29" s="462" t="s">
        <v>337</v>
      </c>
      <c r="B29" s="414"/>
      <c r="C29" s="412"/>
      <c r="D29" s="413"/>
      <c r="E29" s="28">
        <v>5308380</v>
      </c>
      <c r="F29" s="25">
        <v>25</v>
      </c>
      <c r="G29" s="30" t="s">
        <v>478</v>
      </c>
      <c r="H29" s="30" t="s">
        <v>478</v>
      </c>
      <c r="I29" s="26">
        <v>5308405</v>
      </c>
    </row>
    <row r="30" spans="1:9" ht="23.1" customHeight="1" x14ac:dyDescent="0.15">
      <c r="A30" s="463"/>
      <c r="B30" s="464"/>
      <c r="C30" s="465" t="s">
        <v>479</v>
      </c>
      <c r="D30" s="359"/>
      <c r="E30" s="28">
        <v>1908915</v>
      </c>
      <c r="F30" s="25">
        <v>0</v>
      </c>
      <c r="G30" s="30" t="s">
        <v>478</v>
      </c>
      <c r="H30" s="30" t="s">
        <v>478</v>
      </c>
      <c r="I30" s="26">
        <v>1908915</v>
      </c>
    </row>
    <row r="31" spans="1:9" ht="23.1" customHeight="1" x14ac:dyDescent="0.15">
      <c r="A31" s="314"/>
      <c r="B31" s="315"/>
      <c r="C31" s="326"/>
      <c r="D31" s="316" t="s">
        <v>28</v>
      </c>
      <c r="E31" s="28">
        <v>222884</v>
      </c>
      <c r="F31" s="25">
        <v>0</v>
      </c>
      <c r="G31" s="30" t="s">
        <v>478</v>
      </c>
      <c r="H31" s="30" t="s">
        <v>478</v>
      </c>
      <c r="I31" s="26">
        <v>222884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650672</v>
      </c>
      <c r="F32" s="25">
        <v>1</v>
      </c>
      <c r="G32" s="30" t="s">
        <v>478</v>
      </c>
      <c r="H32" s="30" t="s">
        <v>478</v>
      </c>
      <c r="I32" s="26">
        <v>650673</v>
      </c>
    </row>
    <row r="33" spans="1:9" ht="23.1" customHeight="1" x14ac:dyDescent="0.15">
      <c r="A33" s="449" t="s">
        <v>480</v>
      </c>
      <c r="B33" s="450"/>
      <c r="C33" s="412" t="s">
        <v>481</v>
      </c>
      <c r="D33" s="413"/>
      <c r="E33" s="28">
        <v>133787</v>
      </c>
      <c r="F33" s="25">
        <v>445</v>
      </c>
      <c r="G33" s="25">
        <v>134229</v>
      </c>
      <c r="H33" s="25">
        <v>3</v>
      </c>
      <c r="I33" s="26">
        <f>SUM(G33:H33)</f>
        <v>134232</v>
      </c>
    </row>
    <row r="34" spans="1:9" ht="23.1" customHeight="1" x14ac:dyDescent="0.15">
      <c r="A34" s="451"/>
      <c r="B34" s="452"/>
      <c r="C34" s="412" t="s">
        <v>482</v>
      </c>
      <c r="D34" s="413"/>
      <c r="E34" s="28">
        <v>34045</v>
      </c>
      <c r="F34" s="25">
        <v>154</v>
      </c>
      <c r="G34" s="25">
        <v>34196</v>
      </c>
      <c r="H34" s="25">
        <v>3</v>
      </c>
      <c r="I34" s="26">
        <f>SUM(G34:H34)</f>
        <v>34199</v>
      </c>
    </row>
    <row r="35" spans="1:9" ht="23.1" customHeight="1" x14ac:dyDescent="0.15">
      <c r="A35" s="451"/>
      <c r="B35" s="452"/>
      <c r="C35" s="412" t="s">
        <v>483</v>
      </c>
      <c r="D35" s="413"/>
      <c r="E35" s="28">
        <v>13</v>
      </c>
      <c r="F35" s="25">
        <v>0</v>
      </c>
      <c r="G35" s="25">
        <v>13</v>
      </c>
      <c r="H35" s="25">
        <v>0</v>
      </c>
      <c r="I35" s="26">
        <f>SUM(G35:H35)</f>
        <v>13</v>
      </c>
    </row>
    <row r="36" spans="1:9" ht="23.1" customHeight="1" x14ac:dyDescent="0.15">
      <c r="A36" s="451"/>
      <c r="B36" s="452"/>
      <c r="C36" s="412" t="s">
        <v>484</v>
      </c>
      <c r="D36" s="413"/>
      <c r="E36" s="28">
        <v>21</v>
      </c>
      <c r="F36" s="25">
        <v>0</v>
      </c>
      <c r="G36" s="25">
        <v>20</v>
      </c>
      <c r="H36" s="25">
        <v>1</v>
      </c>
      <c r="I36" s="26">
        <f>SUM(G36:H36)</f>
        <v>21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167866</v>
      </c>
      <c r="F37" s="25">
        <f>SUM(F33:F36)</f>
        <v>599</v>
      </c>
      <c r="G37" s="25">
        <f>SUM(G33:G36)</f>
        <v>168458</v>
      </c>
      <c r="H37" s="25">
        <f>SUM(H33:H36)</f>
        <v>7</v>
      </c>
      <c r="I37" s="26">
        <f>SUM(G37:H37)</f>
        <v>168465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246254</v>
      </c>
      <c r="F38" s="33">
        <v>0</v>
      </c>
      <c r="G38" s="38" t="s">
        <v>478</v>
      </c>
      <c r="H38" s="38" t="s">
        <v>478</v>
      </c>
      <c r="I38" s="34">
        <v>246254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77993</v>
      </c>
      <c r="F39" s="33">
        <v>0</v>
      </c>
      <c r="G39" s="33">
        <v>77969</v>
      </c>
      <c r="H39" s="33">
        <v>24</v>
      </c>
      <c r="I39" s="34">
        <f>SUM(G39:H39)</f>
        <v>77993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6443</v>
      </c>
      <c r="F40" s="33">
        <v>0</v>
      </c>
      <c r="G40" s="33">
        <v>6442</v>
      </c>
      <c r="H40" s="33">
        <v>1</v>
      </c>
      <c r="I40" s="34">
        <f>SUM(G40:H40)</f>
        <v>6443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2137880</v>
      </c>
      <c r="F41" s="33">
        <v>37</v>
      </c>
      <c r="G41" s="38" t="s">
        <v>478</v>
      </c>
      <c r="H41" s="38" t="s">
        <v>478</v>
      </c>
      <c r="I41" s="34">
        <v>2137917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2001778</v>
      </c>
      <c r="F42" s="33">
        <v>37</v>
      </c>
      <c r="G42" s="33">
        <v>2001736</v>
      </c>
      <c r="H42" s="33">
        <v>79</v>
      </c>
      <c r="I42" s="34">
        <f>SUM(G42:H42)</f>
        <v>2001815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124730</v>
      </c>
      <c r="F43" s="33">
        <v>0</v>
      </c>
      <c r="G43" s="38" t="s">
        <v>478</v>
      </c>
      <c r="H43" s="38" t="s">
        <v>478</v>
      </c>
      <c r="I43" s="34">
        <v>124730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66118</v>
      </c>
      <c r="F44" s="33">
        <v>0</v>
      </c>
      <c r="G44" s="38" t="s">
        <v>478</v>
      </c>
      <c r="H44" s="44" t="s">
        <v>478</v>
      </c>
      <c r="I44" s="34">
        <v>66118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611</v>
      </c>
      <c r="F45" s="45">
        <v>0</v>
      </c>
      <c r="G45" s="38" t="s">
        <v>478</v>
      </c>
      <c r="H45" s="44" t="s">
        <v>478</v>
      </c>
      <c r="I45" s="34">
        <v>611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3</v>
      </c>
      <c r="F46" s="45">
        <v>0</v>
      </c>
      <c r="G46" s="38" t="s">
        <v>478</v>
      </c>
      <c r="H46" s="44" t="s">
        <v>478</v>
      </c>
      <c r="I46" s="34">
        <v>3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5224</v>
      </c>
      <c r="F47" s="45">
        <v>0</v>
      </c>
      <c r="G47" s="33">
        <v>5224</v>
      </c>
      <c r="H47" s="40">
        <v>0</v>
      </c>
      <c r="I47" s="34">
        <f>SUM(G47:H47)</f>
        <v>5224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704624</v>
      </c>
      <c r="F48" s="45">
        <v>0</v>
      </c>
      <c r="G48" s="38" t="s">
        <v>478</v>
      </c>
      <c r="H48" s="44" t="s">
        <v>478</v>
      </c>
      <c r="I48" s="34">
        <v>704624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402566</v>
      </c>
      <c r="F49" s="45">
        <v>0</v>
      </c>
      <c r="G49" s="38" t="s">
        <v>478</v>
      </c>
      <c r="H49" s="44" t="s">
        <v>478</v>
      </c>
      <c r="I49" s="34">
        <v>402566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75</v>
      </c>
      <c r="F50" s="45">
        <v>0</v>
      </c>
      <c r="G50" s="38" t="s">
        <v>478</v>
      </c>
      <c r="H50" s="44" t="s">
        <v>478</v>
      </c>
      <c r="I50" s="34">
        <v>75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1</v>
      </c>
      <c r="F51" s="45">
        <v>0</v>
      </c>
      <c r="G51" s="38" t="s">
        <v>478</v>
      </c>
      <c r="H51" s="44" t="s">
        <v>478</v>
      </c>
      <c r="I51" s="34">
        <v>1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110345</v>
      </c>
      <c r="F52" s="45">
        <v>0</v>
      </c>
      <c r="G52" s="33">
        <v>110345</v>
      </c>
      <c r="H52" s="40">
        <v>0</v>
      </c>
      <c r="I52" s="34">
        <f>SUM(G52:H52)</f>
        <v>110345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6712</v>
      </c>
      <c r="F53" s="45">
        <v>0</v>
      </c>
      <c r="G53" s="38" t="s">
        <v>478</v>
      </c>
      <c r="H53" s="44" t="s">
        <v>478</v>
      </c>
      <c r="I53" s="34">
        <v>6712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2</v>
      </c>
      <c r="F54" s="49">
        <v>0</v>
      </c>
      <c r="G54" s="50" t="s">
        <v>478</v>
      </c>
      <c r="H54" s="51" t="s">
        <v>478</v>
      </c>
      <c r="I54" s="52">
        <v>2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5年度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485</v>
      </c>
    </row>
    <row r="60" spans="1:9" ht="23.1" customHeight="1" thickBot="1" x14ac:dyDescent="0.2">
      <c r="A60" s="421" t="s">
        <v>81</v>
      </c>
      <c r="B60" s="422"/>
      <c r="C60" s="422"/>
      <c r="D60" s="423"/>
      <c r="E60" s="317" t="s">
        <v>8</v>
      </c>
      <c r="F60" s="18" t="s">
        <v>9</v>
      </c>
      <c r="G60" s="18" t="s">
        <v>10</v>
      </c>
      <c r="H60" s="18" t="s">
        <v>11</v>
      </c>
      <c r="I60" s="19" t="s">
        <v>161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5105</v>
      </c>
      <c r="F61" s="59">
        <v>0</v>
      </c>
      <c r="G61" s="30" t="s">
        <v>96</v>
      </c>
      <c r="H61" s="60" t="s">
        <v>96</v>
      </c>
      <c r="I61" s="34">
        <v>5105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51235</v>
      </c>
      <c r="F62" s="59">
        <v>485</v>
      </c>
      <c r="G62" s="30" t="s">
        <v>478</v>
      </c>
      <c r="H62" s="60" t="s">
        <v>486</v>
      </c>
      <c r="I62" s="34">
        <v>51720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1913</v>
      </c>
      <c r="F63" s="59">
        <v>28</v>
      </c>
      <c r="G63" s="30" t="s">
        <v>96</v>
      </c>
      <c r="H63" s="60" t="s">
        <v>487</v>
      </c>
      <c r="I63" s="34">
        <v>1941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58253</v>
      </c>
      <c r="F64" s="25">
        <f>SUM(F61:F63)</f>
        <v>513</v>
      </c>
      <c r="G64" s="30" t="s">
        <v>487</v>
      </c>
      <c r="H64" s="30" t="s">
        <v>478</v>
      </c>
      <c r="I64" s="26">
        <f>SUM(I61:I63)</f>
        <v>58766</v>
      </c>
    </row>
    <row r="65" spans="1:9" ht="23.1" customHeight="1" x14ac:dyDescent="0.15">
      <c r="A65" s="394" t="s">
        <v>488</v>
      </c>
      <c r="B65" s="408"/>
      <c r="C65" s="414" t="s">
        <v>108</v>
      </c>
      <c r="D65" s="61" t="s">
        <v>109</v>
      </c>
      <c r="E65" s="28">
        <v>1</v>
      </c>
      <c r="F65" s="25">
        <v>0</v>
      </c>
      <c r="G65" s="25">
        <v>1</v>
      </c>
      <c r="H65" s="25">
        <v>0</v>
      </c>
      <c r="I65" s="34">
        <f t="shared" ref="I65:I76" si="2">SUM(G65:H65)</f>
        <v>1</v>
      </c>
    </row>
    <row r="66" spans="1:9" ht="23.1" customHeight="1" x14ac:dyDescent="0.15">
      <c r="A66" s="396"/>
      <c r="B66" s="409"/>
      <c r="C66" s="417"/>
      <c r="D66" s="61" t="s">
        <v>77</v>
      </c>
      <c r="E66" s="28">
        <v>5052</v>
      </c>
      <c r="F66" s="25">
        <v>0</v>
      </c>
      <c r="G66" s="25">
        <v>5052</v>
      </c>
      <c r="H66" s="25">
        <v>0</v>
      </c>
      <c r="I66" s="34">
        <f t="shared" si="2"/>
        <v>5052</v>
      </c>
    </row>
    <row r="67" spans="1:9" ht="23.1" customHeight="1" x14ac:dyDescent="0.15">
      <c r="A67" s="396"/>
      <c r="B67" s="409"/>
      <c r="C67" s="414" t="s">
        <v>177</v>
      </c>
      <c r="D67" s="61" t="s">
        <v>109</v>
      </c>
      <c r="E67" s="28">
        <v>13</v>
      </c>
      <c r="F67" s="25">
        <v>0</v>
      </c>
      <c r="G67" s="25">
        <v>13</v>
      </c>
      <c r="H67" s="25">
        <v>0</v>
      </c>
      <c r="I67" s="34">
        <f t="shared" si="2"/>
        <v>13</v>
      </c>
    </row>
    <row r="68" spans="1:9" ht="23.1" customHeight="1" x14ac:dyDescent="0.15">
      <c r="A68" s="396"/>
      <c r="B68" s="409"/>
      <c r="C68" s="417"/>
      <c r="D68" s="61" t="s">
        <v>475</v>
      </c>
      <c r="E68" s="28">
        <v>50499</v>
      </c>
      <c r="F68" s="25">
        <v>460</v>
      </c>
      <c r="G68" s="25">
        <v>50956</v>
      </c>
      <c r="H68" s="25">
        <v>3</v>
      </c>
      <c r="I68" s="34">
        <f t="shared" si="2"/>
        <v>50959</v>
      </c>
    </row>
    <row r="69" spans="1:9" ht="23.1" customHeight="1" x14ac:dyDescent="0.15">
      <c r="A69" s="396"/>
      <c r="B69" s="409"/>
      <c r="C69" s="414" t="s">
        <v>113</v>
      </c>
      <c r="D69" s="61" t="s">
        <v>109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77</v>
      </c>
      <c r="E70" s="28">
        <v>1774</v>
      </c>
      <c r="F70" s="25">
        <v>25</v>
      </c>
      <c r="G70" s="25">
        <v>1799</v>
      </c>
      <c r="H70" s="25">
        <v>0</v>
      </c>
      <c r="I70" s="34">
        <f t="shared" si="2"/>
        <v>1799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57339</v>
      </c>
      <c r="F71" s="25">
        <f>SUM(F65:F70)</f>
        <v>485</v>
      </c>
      <c r="G71" s="25">
        <f>SUM(G65:G70)</f>
        <v>57821</v>
      </c>
      <c r="H71" s="25">
        <f>SUM(H65:H70)</f>
        <v>3</v>
      </c>
      <c r="I71" s="34">
        <f t="shared" si="2"/>
        <v>57824</v>
      </c>
    </row>
    <row r="72" spans="1:9" ht="23.1" customHeight="1" x14ac:dyDescent="0.15">
      <c r="A72" s="394" t="s">
        <v>489</v>
      </c>
      <c r="B72" s="408"/>
      <c r="C72" s="412" t="s">
        <v>490</v>
      </c>
      <c r="D72" s="413"/>
      <c r="E72" s="62">
        <v>5469</v>
      </c>
      <c r="F72" s="63">
        <v>0</v>
      </c>
      <c r="G72" s="25">
        <v>5467</v>
      </c>
      <c r="H72" s="25">
        <v>2</v>
      </c>
      <c r="I72" s="34">
        <f t="shared" si="2"/>
        <v>5469</v>
      </c>
    </row>
    <row r="73" spans="1:9" ht="23.1" customHeight="1" x14ac:dyDescent="0.15">
      <c r="A73" s="396"/>
      <c r="B73" s="409"/>
      <c r="C73" s="412" t="s">
        <v>162</v>
      </c>
      <c r="D73" s="413"/>
      <c r="E73" s="62">
        <v>51875</v>
      </c>
      <c r="F73" s="63">
        <v>492</v>
      </c>
      <c r="G73" s="25">
        <v>52365</v>
      </c>
      <c r="H73" s="25">
        <v>2</v>
      </c>
      <c r="I73" s="34">
        <f t="shared" si="2"/>
        <v>52367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2051</v>
      </c>
      <c r="F74" s="63">
        <v>28</v>
      </c>
      <c r="G74" s="25">
        <v>2079</v>
      </c>
      <c r="H74" s="25">
        <v>0</v>
      </c>
      <c r="I74" s="34">
        <f t="shared" si="2"/>
        <v>2079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338</v>
      </c>
      <c r="F75" s="63">
        <v>0</v>
      </c>
      <c r="G75" s="25">
        <v>338</v>
      </c>
      <c r="H75" s="25">
        <v>0</v>
      </c>
      <c r="I75" s="34">
        <f t="shared" si="2"/>
        <v>338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59733</v>
      </c>
      <c r="F76" s="63">
        <f>SUM(F72:F75)</f>
        <v>520</v>
      </c>
      <c r="G76" s="63">
        <f>SUM(G72:G75)</f>
        <v>60249</v>
      </c>
      <c r="H76" s="63">
        <f>SUM(H72:H75)</f>
        <v>4</v>
      </c>
      <c r="I76" s="34">
        <f t="shared" si="2"/>
        <v>60253</v>
      </c>
    </row>
    <row r="77" spans="1:9" ht="23.1" customHeight="1" x14ac:dyDescent="0.15">
      <c r="A77" s="394" t="s">
        <v>64</v>
      </c>
      <c r="B77" s="408"/>
      <c r="C77" s="412" t="s">
        <v>490</v>
      </c>
      <c r="D77" s="413"/>
      <c r="E77" s="28">
        <v>44876</v>
      </c>
      <c r="F77" s="25">
        <v>3</v>
      </c>
      <c r="G77" s="30" t="s">
        <v>478</v>
      </c>
      <c r="H77" s="30" t="s">
        <v>478</v>
      </c>
      <c r="I77" s="34">
        <v>44879</v>
      </c>
    </row>
    <row r="78" spans="1:9" ht="23.1" customHeight="1" x14ac:dyDescent="0.15">
      <c r="A78" s="396"/>
      <c r="B78" s="409"/>
      <c r="C78" s="412" t="s">
        <v>491</v>
      </c>
      <c r="D78" s="413"/>
      <c r="E78" s="28">
        <v>425963</v>
      </c>
      <c r="F78" s="25">
        <v>8755</v>
      </c>
      <c r="G78" s="30" t="s">
        <v>96</v>
      </c>
      <c r="H78" s="30" t="s">
        <v>96</v>
      </c>
      <c r="I78" s="34">
        <v>434718</v>
      </c>
    </row>
    <row r="79" spans="1:9" ht="23.1" customHeight="1" x14ac:dyDescent="0.15">
      <c r="A79" s="396"/>
      <c r="B79" s="409"/>
      <c r="C79" s="412" t="s">
        <v>492</v>
      </c>
      <c r="D79" s="413"/>
      <c r="E79" s="28">
        <v>15248</v>
      </c>
      <c r="F79" s="25">
        <v>271</v>
      </c>
      <c r="G79" s="30" t="s">
        <v>478</v>
      </c>
      <c r="H79" s="30" t="s">
        <v>478</v>
      </c>
      <c r="I79" s="34">
        <v>15519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3364</v>
      </c>
      <c r="F80" s="65">
        <v>0</v>
      </c>
      <c r="G80" s="30" t="s">
        <v>96</v>
      </c>
      <c r="H80" s="30" t="s">
        <v>96</v>
      </c>
      <c r="I80" s="66">
        <v>3364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489451</v>
      </c>
      <c r="F81" s="25">
        <f>SUM(F77:F80)</f>
        <v>9029</v>
      </c>
      <c r="G81" s="30" t="s">
        <v>478</v>
      </c>
      <c r="H81" s="30" t="s">
        <v>487</v>
      </c>
      <c r="I81" s="26">
        <f>SUM(I77:I80)</f>
        <v>498480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427371</v>
      </c>
      <c r="F82" s="25">
        <v>0</v>
      </c>
      <c r="G82" s="30" t="s">
        <v>493</v>
      </c>
      <c r="H82" s="30" t="s">
        <v>478</v>
      </c>
      <c r="I82" s="26">
        <v>427371</v>
      </c>
    </row>
    <row r="83" spans="1:9" ht="23.1" customHeight="1" x14ac:dyDescent="0.15">
      <c r="A83" s="396"/>
      <c r="B83" s="397"/>
      <c r="C83" s="67"/>
      <c r="D83" s="325" t="s">
        <v>67</v>
      </c>
      <c r="E83" s="69">
        <v>427370</v>
      </c>
      <c r="F83" s="33">
        <v>0</v>
      </c>
      <c r="G83" s="38" t="s">
        <v>478</v>
      </c>
      <c r="H83" s="38" t="s">
        <v>478</v>
      </c>
      <c r="I83" s="34">
        <v>427370</v>
      </c>
    </row>
    <row r="84" spans="1:9" ht="23.1" customHeight="1" x14ac:dyDescent="0.15">
      <c r="A84" s="398"/>
      <c r="B84" s="397"/>
      <c r="C84" s="401" t="s">
        <v>494</v>
      </c>
      <c r="D84" s="400"/>
      <c r="E84" s="28">
        <v>119306</v>
      </c>
      <c r="F84" s="25">
        <v>0</v>
      </c>
      <c r="G84" s="30" t="s">
        <v>96</v>
      </c>
      <c r="H84" s="30" t="s">
        <v>478</v>
      </c>
      <c r="I84" s="26">
        <v>119306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7725</v>
      </c>
      <c r="F85" s="25">
        <v>0</v>
      </c>
      <c r="G85" s="30" t="s">
        <v>478</v>
      </c>
      <c r="H85" s="30" t="s">
        <v>96</v>
      </c>
      <c r="I85" s="26">
        <v>7725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554402</v>
      </c>
      <c r="F86" s="63">
        <f>SUM(F82,F84,F85)</f>
        <v>0</v>
      </c>
      <c r="G86" s="30" t="s">
        <v>478</v>
      </c>
      <c r="H86" s="70" t="s">
        <v>495</v>
      </c>
      <c r="I86" s="71">
        <f>SUM(I82,I84,I85)</f>
        <v>554402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3950630</v>
      </c>
      <c r="F87" s="73">
        <v>204</v>
      </c>
      <c r="G87" s="38" t="s">
        <v>478</v>
      </c>
      <c r="H87" s="38" t="s">
        <v>96</v>
      </c>
      <c r="I87" s="34">
        <v>3950834</v>
      </c>
    </row>
    <row r="88" spans="1:9" ht="23.1" customHeight="1" thickBot="1" x14ac:dyDescent="0.2">
      <c r="A88" s="389" t="s">
        <v>496</v>
      </c>
      <c r="B88" s="390"/>
      <c r="C88" s="390"/>
      <c r="D88" s="391"/>
      <c r="E88" s="74">
        <f>SUM(E14,E17,E18,E21,E22,E76)</f>
        <v>9355442</v>
      </c>
      <c r="F88" s="74">
        <f>SUM(F14,F17,F18,F21,F22,F76)</f>
        <v>208621</v>
      </c>
      <c r="G88" s="74">
        <f>SUM(G14,G17,G21,G22,G76)</f>
        <v>9561278</v>
      </c>
      <c r="H88" s="74">
        <f>SUM(H14,H17,H21,H22,H76)</f>
        <v>2785</v>
      </c>
      <c r="I88" s="78">
        <f>SUM(I14,I17,I18,I21,I22,I76)</f>
        <v>9564063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18246134</v>
      </c>
      <c r="F89" s="75">
        <f>SUM(F14,F17,F18,F21,F22,F28,F29,F37,F38,F39,F40,F41,F48,F50,F51,F52,F53,F54,F76)</f>
        <v>209282</v>
      </c>
      <c r="G89" s="76" t="s">
        <v>495</v>
      </c>
      <c r="H89" s="76" t="s">
        <v>478</v>
      </c>
      <c r="I89" s="78">
        <f>SUM(I14,I17,I18,I21,I22,I28,I29,I37,I38,I39,I40,I41,I48,I50,I51,I52,I53,I54,I76)</f>
        <v>18455416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478</v>
      </c>
      <c r="F90" s="76" t="s">
        <v>478</v>
      </c>
      <c r="G90" s="76" t="s">
        <v>478</v>
      </c>
      <c r="H90" s="76" t="s">
        <v>497</v>
      </c>
      <c r="I90" s="78">
        <f>SUM(I11,I13,I16,I18,I20,I22)</f>
        <v>4268399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0.11678383393867349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498</v>
      </c>
      <c r="B94" s="350"/>
      <c r="C94" s="350"/>
      <c r="D94" s="351"/>
      <c r="E94" s="321" t="s">
        <v>8</v>
      </c>
      <c r="F94" s="85" t="s">
        <v>9</v>
      </c>
      <c r="G94" s="85" t="s">
        <v>10</v>
      </c>
      <c r="H94" s="85" t="s">
        <v>11</v>
      </c>
      <c r="I94" s="86" t="s">
        <v>161</v>
      </c>
    </row>
    <row r="95" spans="1:9" s="17" customFormat="1" ht="23.1" customHeight="1" thickBot="1" x14ac:dyDescent="0.2">
      <c r="A95" s="392" t="s">
        <v>490</v>
      </c>
      <c r="B95" s="393"/>
      <c r="C95" s="87" t="s">
        <v>499</v>
      </c>
      <c r="D95" s="88" t="s">
        <v>15</v>
      </c>
      <c r="E95" s="89">
        <v>224957</v>
      </c>
      <c r="F95" s="90">
        <v>0</v>
      </c>
      <c r="G95" s="90">
        <v>224957</v>
      </c>
      <c r="H95" s="91" t="s">
        <v>24</v>
      </c>
      <c r="I95" s="78">
        <f>SUM(G95:H95)</f>
        <v>224957</v>
      </c>
    </row>
    <row r="96" spans="1:9" s="17" customFormat="1" ht="23.1" customHeight="1" x14ac:dyDescent="0.15">
      <c r="A96" s="372" t="s">
        <v>476</v>
      </c>
      <c r="B96" s="373"/>
      <c r="C96" s="538" t="s">
        <v>18</v>
      </c>
      <c r="D96" s="539"/>
      <c r="E96" s="277">
        <v>5113288</v>
      </c>
      <c r="F96" s="95">
        <v>38495</v>
      </c>
      <c r="G96" s="95">
        <v>5151783</v>
      </c>
      <c r="H96" s="108" t="s">
        <v>500</v>
      </c>
      <c r="I96" s="278">
        <f t="shared" ref="I96" si="3">SUM(G96:H96)</f>
        <v>5151783</v>
      </c>
    </row>
    <row r="97" spans="1:9" s="17" customFormat="1" ht="23.1" customHeight="1" thickBot="1" x14ac:dyDescent="0.2">
      <c r="A97" s="376"/>
      <c r="B97" s="377"/>
      <c r="C97" s="279"/>
      <c r="D97" s="280" t="s">
        <v>338</v>
      </c>
      <c r="E97" s="281">
        <v>1441</v>
      </c>
      <c r="F97" s="282">
        <v>19</v>
      </c>
      <c r="G97" s="282">
        <v>1460</v>
      </c>
      <c r="H97" s="283" t="s">
        <v>96</v>
      </c>
      <c r="I97" s="126">
        <f>SUM(G97:H97)</f>
        <v>1460</v>
      </c>
    </row>
    <row r="98" spans="1:9" s="17" customFormat="1" ht="9.75" customHeight="1" x14ac:dyDescent="0.15">
      <c r="A98" s="93"/>
      <c r="B98" s="93"/>
      <c r="C98" s="93"/>
      <c r="D98" s="93"/>
      <c r="E98" s="93"/>
      <c r="F98" s="93"/>
      <c r="G98" s="93"/>
      <c r="H98" s="93"/>
      <c r="I98" s="93"/>
    </row>
    <row r="99" spans="1:9" s="17" customFormat="1" ht="17.25" customHeight="1" thickBot="1" x14ac:dyDescent="0.2">
      <c r="A99" s="82" t="s">
        <v>76</v>
      </c>
      <c r="C99" s="82"/>
      <c r="D99" s="82"/>
      <c r="E99" s="83"/>
      <c r="F99" s="83"/>
      <c r="G99" s="83"/>
      <c r="H99" s="83"/>
      <c r="I99" s="84"/>
    </row>
    <row r="100" spans="1:9" s="17" customFormat="1" ht="18.75" customHeight="1" thickBot="1" x14ac:dyDescent="0.2">
      <c r="A100" s="349" t="s">
        <v>498</v>
      </c>
      <c r="B100" s="350"/>
      <c r="C100" s="350"/>
      <c r="D100" s="351"/>
      <c r="E100" s="321" t="s">
        <v>8</v>
      </c>
      <c r="F100" s="85" t="s">
        <v>9</v>
      </c>
      <c r="G100" s="85" t="s">
        <v>10</v>
      </c>
      <c r="H100" s="85" t="s">
        <v>11</v>
      </c>
      <c r="I100" s="86" t="s">
        <v>501</v>
      </c>
    </row>
    <row r="101" spans="1:9" s="17" customFormat="1" ht="23.1" customHeight="1" x14ac:dyDescent="0.15">
      <c r="A101" s="372" t="s">
        <v>13</v>
      </c>
      <c r="B101" s="373"/>
      <c r="C101" s="378" t="s">
        <v>499</v>
      </c>
      <c r="D101" s="324" t="s">
        <v>15</v>
      </c>
      <c r="E101" s="94">
        <f>E10+E95</f>
        <v>1595188</v>
      </c>
      <c r="F101" s="95">
        <f>F10+F95</f>
        <v>0</v>
      </c>
      <c r="G101" s="95">
        <f>G10+G95</f>
        <v>1594584</v>
      </c>
      <c r="H101" s="95">
        <f>H10</f>
        <v>604</v>
      </c>
      <c r="I101" s="96">
        <f>I10+I95</f>
        <v>1595188</v>
      </c>
    </row>
    <row r="102" spans="1:9" s="17" customFormat="1" ht="23.1" customHeight="1" x14ac:dyDescent="0.15">
      <c r="A102" s="374"/>
      <c r="B102" s="375"/>
      <c r="C102" s="379"/>
      <c r="D102" s="316" t="s">
        <v>502</v>
      </c>
      <c r="E102" s="32">
        <f>E11</f>
        <v>9754</v>
      </c>
      <c r="F102" s="32">
        <f>F11</f>
        <v>0</v>
      </c>
      <c r="G102" s="32">
        <f>G11</f>
        <v>9699</v>
      </c>
      <c r="H102" s="32">
        <f>H11</f>
        <v>55</v>
      </c>
      <c r="I102" s="34">
        <f>I11</f>
        <v>9754</v>
      </c>
    </row>
    <row r="103" spans="1:9" s="17" customFormat="1" ht="23.1" customHeight="1" thickBot="1" x14ac:dyDescent="0.2">
      <c r="A103" s="376"/>
      <c r="B103" s="377"/>
      <c r="C103" s="362" t="s">
        <v>20</v>
      </c>
      <c r="D103" s="363"/>
      <c r="E103" s="48">
        <f>E101+E102</f>
        <v>1604942</v>
      </c>
      <c r="F103" s="97">
        <f>F101+F102</f>
        <v>0</v>
      </c>
      <c r="G103" s="97">
        <f>G101+G102</f>
        <v>1604283</v>
      </c>
      <c r="H103" s="97">
        <f t="shared" ref="H103:I103" si="4">H101+H102</f>
        <v>659</v>
      </c>
      <c r="I103" s="52">
        <f t="shared" si="4"/>
        <v>1604942</v>
      </c>
    </row>
    <row r="104" spans="1:9" s="17" customFormat="1" ht="23.1" customHeight="1" x14ac:dyDescent="0.15">
      <c r="A104" s="380" t="s">
        <v>476</v>
      </c>
      <c r="B104" s="381"/>
      <c r="C104" s="382"/>
      <c r="D104" s="324" t="s">
        <v>18</v>
      </c>
      <c r="E104" s="94">
        <f>E15+E96</f>
        <v>8624541</v>
      </c>
      <c r="F104" s="95">
        <f>F15+F96</f>
        <v>101465</v>
      </c>
      <c r="G104" s="95">
        <f>G15+G96</f>
        <v>8724217</v>
      </c>
      <c r="H104" s="95">
        <f>H15</f>
        <v>1789</v>
      </c>
      <c r="I104" s="96">
        <f>I15+I96</f>
        <v>8726006</v>
      </c>
    </row>
    <row r="105" spans="1:9" s="17" customFormat="1" ht="23.1" customHeight="1" x14ac:dyDescent="0.15">
      <c r="A105" s="383"/>
      <c r="B105" s="384"/>
      <c r="C105" s="385"/>
      <c r="D105" s="98" t="s">
        <v>19</v>
      </c>
      <c r="E105" s="39">
        <f>E16</f>
        <v>3699297</v>
      </c>
      <c r="F105" s="99">
        <f>F16</f>
        <v>143449</v>
      </c>
      <c r="G105" s="99">
        <f>G16</f>
        <v>3842418</v>
      </c>
      <c r="H105" s="100">
        <f>H16</f>
        <v>328</v>
      </c>
      <c r="I105" s="101">
        <f>I16</f>
        <v>3842746</v>
      </c>
    </row>
    <row r="106" spans="1:9" s="17" customFormat="1" ht="23.1" customHeight="1" thickBot="1" x14ac:dyDescent="0.2">
      <c r="A106" s="386"/>
      <c r="B106" s="387"/>
      <c r="C106" s="388"/>
      <c r="D106" s="102" t="s">
        <v>22</v>
      </c>
      <c r="E106" s="48">
        <f>E104+E105</f>
        <v>12323838</v>
      </c>
      <c r="F106" s="97">
        <f t="shared" ref="F106:I106" si="5">F104+F105</f>
        <v>244914</v>
      </c>
      <c r="G106" s="97">
        <f t="shared" si="5"/>
        <v>12566635</v>
      </c>
      <c r="H106" s="103">
        <f t="shared" si="5"/>
        <v>2117</v>
      </c>
      <c r="I106" s="52">
        <f t="shared" si="5"/>
        <v>12568752</v>
      </c>
    </row>
    <row r="107" spans="1:9" s="17" customFormat="1" ht="23.1" customHeight="1" thickBot="1" x14ac:dyDescent="0.2">
      <c r="A107" s="364" t="s">
        <v>496</v>
      </c>
      <c r="B107" s="365"/>
      <c r="C107" s="365"/>
      <c r="D107" s="366"/>
      <c r="E107" s="74">
        <f>E88+E95+E96</f>
        <v>14693687</v>
      </c>
      <c r="F107" s="74">
        <f>F88+F95+F96</f>
        <v>247116</v>
      </c>
      <c r="G107" s="74">
        <f>G88+G95+G96</f>
        <v>14938018</v>
      </c>
      <c r="H107" s="74">
        <f>H88</f>
        <v>2785</v>
      </c>
      <c r="I107" s="78">
        <f>I88+I95+I96</f>
        <v>14940803</v>
      </c>
    </row>
    <row r="108" spans="1:9" s="17" customFormat="1" ht="23.1" customHeight="1" thickBot="1" x14ac:dyDescent="0.2">
      <c r="A108" s="364" t="s">
        <v>72</v>
      </c>
      <c r="B108" s="365"/>
      <c r="C108" s="365"/>
      <c r="D108" s="366"/>
      <c r="E108" s="75">
        <f>E89+E95+E96</f>
        <v>23584379</v>
      </c>
      <c r="F108" s="75">
        <f>F89+F95+F96</f>
        <v>247777</v>
      </c>
      <c r="G108" s="76" t="s">
        <v>96</v>
      </c>
      <c r="H108" s="76" t="s">
        <v>478</v>
      </c>
      <c r="I108" s="78">
        <f>I89+I95+I96</f>
        <v>23832156</v>
      </c>
    </row>
    <row r="109" spans="1:9" s="17" customFormat="1" ht="23.1" customHeight="1" thickBot="1" x14ac:dyDescent="0.2">
      <c r="A109" s="364" t="s">
        <v>78</v>
      </c>
      <c r="B109" s="365"/>
      <c r="C109" s="365"/>
      <c r="D109" s="366"/>
      <c r="E109" s="104">
        <f>IF(I106=0,0,IF(I104=0,0,I104/I106))</f>
        <v>0.69426192831237343</v>
      </c>
      <c r="F109" s="93"/>
      <c r="G109" s="93"/>
      <c r="H109" s="93"/>
      <c r="I109" s="93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32.2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idden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idden="1" x14ac:dyDescent="0.15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9" ht="28.5" x14ac:dyDescent="0.3">
      <c r="A116" s="367" t="str">
        <f>A1</f>
        <v>検査関係業務量報告</v>
      </c>
      <c r="B116" s="367"/>
      <c r="C116" s="367"/>
      <c r="D116" s="367"/>
      <c r="E116" s="367"/>
      <c r="F116" s="367"/>
      <c r="G116" s="367"/>
      <c r="H116" s="367"/>
      <c r="I116" s="367"/>
    </row>
    <row r="117" spans="1:9" ht="12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 ht="15.75" customHeight="1" x14ac:dyDescent="0.2">
      <c r="A118" s="54"/>
      <c r="B118" s="55"/>
      <c r="C118" s="55"/>
      <c r="F118" s="7"/>
      <c r="G118" s="7"/>
      <c r="H118" s="8"/>
      <c r="I118" s="368" t="str">
        <f>IF(I3="","",I3)</f>
        <v/>
      </c>
    </row>
    <row r="119" spans="1:9" ht="23.25" customHeight="1" x14ac:dyDescent="0.15">
      <c r="A119" s="369" t="str">
        <f>A4</f>
        <v>令和 5年度</v>
      </c>
      <c r="B119" s="370"/>
      <c r="C119" s="370"/>
      <c r="D119" s="370"/>
      <c r="E119" s="370"/>
      <c r="F119" s="370"/>
      <c r="G119" s="370"/>
      <c r="H119" s="370"/>
      <c r="I119" s="368"/>
    </row>
    <row r="120" spans="1:9" ht="20.25" customHeight="1" x14ac:dyDescent="0.15">
      <c r="A120" s="56" t="str">
        <f>A5</f>
        <v>全国計</v>
      </c>
      <c r="B120" s="57"/>
      <c r="C120" s="57"/>
      <c r="D120" s="57"/>
      <c r="E120" s="10"/>
      <c r="F120" s="11"/>
      <c r="G120" s="11"/>
      <c r="H120" s="11"/>
      <c r="I120" s="14" t="s">
        <v>503</v>
      </c>
    </row>
    <row r="121" spans="1:9" s="17" customFormat="1" ht="9.9499999999999993" customHeight="1" x14ac:dyDescent="0.15"/>
    <row r="122" spans="1:9" s="17" customFormat="1" ht="19.5" customHeight="1" thickBot="1" x14ac:dyDescent="0.2">
      <c r="A122" s="82" t="s">
        <v>80</v>
      </c>
    </row>
    <row r="123" spans="1:9" s="17" customFormat="1" ht="18.75" customHeight="1" thickBot="1" x14ac:dyDescent="0.2">
      <c r="A123" s="349" t="s">
        <v>498</v>
      </c>
      <c r="B123" s="350"/>
      <c r="C123" s="350"/>
      <c r="D123" s="351"/>
      <c r="E123" s="321" t="s">
        <v>8</v>
      </c>
      <c r="F123" s="85" t="s">
        <v>9</v>
      </c>
      <c r="G123" s="85" t="s">
        <v>10</v>
      </c>
      <c r="H123" s="85" t="s">
        <v>11</v>
      </c>
      <c r="I123" s="86" t="s">
        <v>504</v>
      </c>
    </row>
    <row r="124" spans="1:9" s="17" customFormat="1" ht="18.95" customHeight="1" x14ac:dyDescent="0.15">
      <c r="A124" s="352" t="s">
        <v>505</v>
      </c>
      <c r="B124" s="353"/>
      <c r="C124" s="354"/>
      <c r="D124" s="355"/>
      <c r="E124" s="94">
        <f>E29</f>
        <v>5308380</v>
      </c>
      <c r="F124" s="94">
        <f>F29</f>
        <v>25</v>
      </c>
      <c r="G124" s="108" t="s">
        <v>96</v>
      </c>
      <c r="H124" s="108" t="s">
        <v>96</v>
      </c>
      <c r="I124" s="96">
        <f>I29</f>
        <v>5308405</v>
      </c>
    </row>
    <row r="125" spans="1:9" s="17" customFormat="1" ht="18.75" customHeight="1" x14ac:dyDescent="0.15">
      <c r="A125" s="356"/>
      <c r="B125" s="357"/>
      <c r="C125" s="358" t="s">
        <v>82</v>
      </c>
      <c r="D125" s="359"/>
      <c r="E125" s="32">
        <v>3702</v>
      </c>
      <c r="F125" s="33">
        <v>0</v>
      </c>
      <c r="G125" s="38" t="s">
        <v>96</v>
      </c>
      <c r="H125" s="38" t="s">
        <v>96</v>
      </c>
      <c r="I125" s="34">
        <v>3702</v>
      </c>
    </row>
    <row r="126" spans="1:9" s="17" customFormat="1" ht="18.95" customHeight="1" thickBot="1" x14ac:dyDescent="0.2">
      <c r="A126" s="360"/>
      <c r="B126" s="361"/>
      <c r="C126" s="362" t="s">
        <v>83</v>
      </c>
      <c r="D126" s="363"/>
      <c r="E126" s="103">
        <f>E124-E125</f>
        <v>5304678</v>
      </c>
      <c r="F126" s="103">
        <f>F124-F125</f>
        <v>25</v>
      </c>
      <c r="G126" s="50" t="s">
        <v>478</v>
      </c>
      <c r="H126" s="50" t="s">
        <v>478</v>
      </c>
      <c r="I126" s="52">
        <f>I124-I125</f>
        <v>5304703</v>
      </c>
    </row>
    <row r="127" spans="1:9" s="17" customFormat="1" ht="9.75" customHeight="1" x14ac:dyDescent="0.15">
      <c r="A127" s="93"/>
      <c r="B127" s="93"/>
      <c r="C127" s="93"/>
      <c r="D127" s="93"/>
      <c r="E127" s="93"/>
      <c r="F127" s="93"/>
      <c r="G127" s="93"/>
      <c r="H127" s="93"/>
      <c r="I127" s="93"/>
    </row>
    <row r="128" spans="1:9" ht="18" customHeight="1" thickBot="1" x14ac:dyDescent="0.2">
      <c r="A128" s="109" t="s">
        <v>506</v>
      </c>
      <c r="B128" s="109"/>
      <c r="C128" s="109"/>
      <c r="D128" s="93"/>
      <c r="E128" s="107"/>
      <c r="F128" s="107"/>
      <c r="G128" s="107"/>
      <c r="H128" s="107"/>
      <c r="I128" s="110"/>
    </row>
    <row r="129" spans="1:9" ht="21.95" customHeight="1" x14ac:dyDescent="0.15">
      <c r="A129" s="111"/>
      <c r="B129" s="112"/>
      <c r="C129" s="337" t="s">
        <v>85</v>
      </c>
      <c r="D129" s="338"/>
      <c r="E129" s="339" t="s">
        <v>86</v>
      </c>
      <c r="F129" s="337" t="s">
        <v>87</v>
      </c>
      <c r="G129" s="338"/>
      <c r="H129" s="341" t="s">
        <v>20</v>
      </c>
      <c r="I129" s="342"/>
    </row>
    <row r="130" spans="1:9" ht="21.95" customHeight="1" thickBot="1" x14ac:dyDescent="0.2">
      <c r="A130" s="113"/>
      <c r="B130" s="114"/>
      <c r="C130" s="115" t="s">
        <v>88</v>
      </c>
      <c r="D130" s="116" t="s">
        <v>89</v>
      </c>
      <c r="E130" s="340"/>
      <c r="F130" s="117" t="s">
        <v>88</v>
      </c>
      <c r="G130" s="118" t="s">
        <v>89</v>
      </c>
      <c r="H130" s="343"/>
      <c r="I130" s="344"/>
    </row>
    <row r="131" spans="1:9" ht="21.95" customHeight="1" x14ac:dyDescent="0.15">
      <c r="A131" s="345" t="s">
        <v>90</v>
      </c>
      <c r="B131" s="346"/>
      <c r="C131" s="119">
        <v>13494369</v>
      </c>
      <c r="D131" s="120">
        <v>1227090</v>
      </c>
      <c r="E131" s="121">
        <v>152457</v>
      </c>
      <c r="F131" s="119">
        <v>4625</v>
      </c>
      <c r="G131" s="120">
        <v>23</v>
      </c>
      <c r="H131" s="347">
        <f>SUM(C131:G131)</f>
        <v>14878564</v>
      </c>
      <c r="I131" s="348"/>
    </row>
    <row r="132" spans="1:9" ht="21.95" customHeight="1" thickBot="1" x14ac:dyDescent="0.2">
      <c r="A132" s="329" t="s">
        <v>91</v>
      </c>
      <c r="B132" s="330"/>
      <c r="C132" s="122">
        <v>2410</v>
      </c>
      <c r="D132" s="123">
        <v>0</v>
      </c>
      <c r="E132" s="124">
        <v>1</v>
      </c>
      <c r="F132" s="122">
        <v>0</v>
      </c>
      <c r="G132" s="123">
        <v>0</v>
      </c>
      <c r="H132" s="331">
        <f>SUM(C132:G132)</f>
        <v>2411</v>
      </c>
      <c r="I132" s="332"/>
    </row>
    <row r="133" spans="1:9" ht="21.95" customHeight="1" thickBot="1" x14ac:dyDescent="0.2">
      <c r="A133" s="333" t="s">
        <v>92</v>
      </c>
      <c r="B133" s="334"/>
      <c r="C133" s="125">
        <v>84940534200</v>
      </c>
      <c r="D133" s="126">
        <v>6297513800</v>
      </c>
      <c r="E133" s="125">
        <v>732682000</v>
      </c>
      <c r="F133" s="127">
        <v>13412500</v>
      </c>
      <c r="G133" s="78">
        <v>101200</v>
      </c>
      <c r="H133" s="335">
        <v>91984243700</v>
      </c>
      <c r="I133" s="33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10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7.375" style="2" customWidth="1"/>
    <col min="5" max="9" width="13.875" style="2" customWidth="1"/>
    <col min="10" max="16384" width="9" style="2"/>
  </cols>
  <sheetData>
    <row r="1" spans="1:9" ht="28.5" x14ac:dyDescent="0.3">
      <c r="A1" s="420" t="s">
        <v>339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340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341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244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81</v>
      </c>
      <c r="B9" s="422"/>
      <c r="C9" s="422"/>
      <c r="D9" s="423"/>
      <c r="E9" s="270" t="s">
        <v>8</v>
      </c>
      <c r="F9" s="18" t="s">
        <v>9</v>
      </c>
      <c r="G9" s="18" t="s">
        <v>10</v>
      </c>
      <c r="H9" s="18" t="s">
        <v>11</v>
      </c>
      <c r="I9" s="19" t="s">
        <v>106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106968</v>
      </c>
      <c r="F10" s="22">
        <v>0</v>
      </c>
      <c r="G10" s="22">
        <v>106936</v>
      </c>
      <c r="H10" s="22">
        <v>32</v>
      </c>
      <c r="I10" s="23">
        <f t="shared" ref="I10:I17" si="0">SUM(G10:H10)</f>
        <v>106968</v>
      </c>
    </row>
    <row r="11" spans="1:9" ht="23.1" customHeight="1" x14ac:dyDescent="0.15">
      <c r="A11" s="451"/>
      <c r="B11" s="474"/>
      <c r="C11" s="478"/>
      <c r="D11" s="268" t="s">
        <v>77</v>
      </c>
      <c r="E11" s="24">
        <v>791</v>
      </c>
      <c r="F11" s="25">
        <v>0</v>
      </c>
      <c r="G11" s="25">
        <v>788</v>
      </c>
      <c r="H11" s="25">
        <v>3</v>
      </c>
      <c r="I11" s="26">
        <f t="shared" si="0"/>
        <v>791</v>
      </c>
    </row>
    <row r="12" spans="1:9" ht="23.1" customHeight="1" x14ac:dyDescent="0.15">
      <c r="A12" s="451"/>
      <c r="B12" s="474"/>
      <c r="C12" s="479" t="s">
        <v>17</v>
      </c>
      <c r="D12" s="268" t="s">
        <v>18</v>
      </c>
      <c r="E12" s="24">
        <v>18793</v>
      </c>
      <c r="F12" s="25">
        <v>0</v>
      </c>
      <c r="G12" s="25">
        <v>18793</v>
      </c>
      <c r="H12" s="25">
        <v>0</v>
      </c>
      <c r="I12" s="26">
        <f t="shared" si="0"/>
        <v>18793</v>
      </c>
    </row>
    <row r="13" spans="1:9" ht="23.1" customHeight="1" x14ac:dyDescent="0.15">
      <c r="A13" s="451"/>
      <c r="B13" s="474"/>
      <c r="C13" s="478"/>
      <c r="D13" s="268" t="s">
        <v>19</v>
      </c>
      <c r="E13" s="24">
        <v>19779</v>
      </c>
      <c r="F13" s="25">
        <v>11</v>
      </c>
      <c r="G13" s="25">
        <v>19790</v>
      </c>
      <c r="H13" s="25">
        <v>0</v>
      </c>
      <c r="I13" s="26">
        <f t="shared" si="0"/>
        <v>19790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146331</v>
      </c>
      <c r="F14" s="25">
        <f>SUM(F10:F13)</f>
        <v>11</v>
      </c>
      <c r="G14" s="25">
        <f>SUM(G10:G13)</f>
        <v>146307</v>
      </c>
      <c r="H14" s="25">
        <f>SUM(H10:H13)</f>
        <v>35</v>
      </c>
      <c r="I14" s="26">
        <f t="shared" si="0"/>
        <v>146342</v>
      </c>
    </row>
    <row r="15" spans="1:9" ht="23.1" customHeight="1" x14ac:dyDescent="0.15">
      <c r="A15" s="466" t="s">
        <v>342</v>
      </c>
      <c r="B15" s="454"/>
      <c r="C15" s="455"/>
      <c r="D15" s="268" t="s">
        <v>18</v>
      </c>
      <c r="E15" s="28">
        <v>272520</v>
      </c>
      <c r="F15" s="25">
        <v>4409</v>
      </c>
      <c r="G15" s="25">
        <v>276784</v>
      </c>
      <c r="H15" s="25">
        <v>145</v>
      </c>
      <c r="I15" s="26">
        <f t="shared" si="0"/>
        <v>276929</v>
      </c>
    </row>
    <row r="16" spans="1:9" ht="23.1" customHeight="1" x14ac:dyDescent="0.15">
      <c r="A16" s="456"/>
      <c r="B16" s="457"/>
      <c r="C16" s="458"/>
      <c r="D16" s="268" t="s">
        <v>19</v>
      </c>
      <c r="E16" s="28">
        <v>268814</v>
      </c>
      <c r="F16" s="25">
        <v>10380</v>
      </c>
      <c r="G16" s="25">
        <v>279174</v>
      </c>
      <c r="H16" s="25">
        <v>20</v>
      </c>
      <c r="I16" s="26">
        <f t="shared" si="0"/>
        <v>279194</v>
      </c>
    </row>
    <row r="17" spans="1:9" ht="23.1" customHeight="1" x14ac:dyDescent="0.15">
      <c r="A17" s="459"/>
      <c r="B17" s="460"/>
      <c r="C17" s="461"/>
      <c r="D17" s="268" t="s">
        <v>22</v>
      </c>
      <c r="E17" s="29">
        <f>SUM(E15:E16)</f>
        <v>541334</v>
      </c>
      <c r="F17" s="25">
        <f>SUM(F15:F16)</f>
        <v>14789</v>
      </c>
      <c r="G17" s="25">
        <f>SUM(G15:G16)</f>
        <v>555958</v>
      </c>
      <c r="H17" s="24">
        <f>SUM(H15:H16)</f>
        <v>165</v>
      </c>
      <c r="I17" s="26">
        <f t="shared" si="0"/>
        <v>556123</v>
      </c>
    </row>
    <row r="18" spans="1:9" ht="23.1" customHeight="1" x14ac:dyDescent="0.15">
      <c r="A18" s="467" t="s">
        <v>23</v>
      </c>
      <c r="B18" s="468"/>
      <c r="C18" s="468"/>
      <c r="D18" s="267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268" t="s">
        <v>18</v>
      </c>
      <c r="E19" s="28">
        <v>587</v>
      </c>
      <c r="F19" s="25">
        <v>8</v>
      </c>
      <c r="G19" s="25">
        <v>595</v>
      </c>
      <c r="H19" s="25">
        <v>0</v>
      </c>
      <c r="I19" s="26">
        <f t="shared" ref="I19:I25" si="1">SUM(G19:H19)</f>
        <v>595</v>
      </c>
    </row>
    <row r="20" spans="1:9" ht="23.1" customHeight="1" x14ac:dyDescent="0.15">
      <c r="A20" s="456"/>
      <c r="B20" s="457"/>
      <c r="C20" s="458"/>
      <c r="D20" s="268" t="s">
        <v>19</v>
      </c>
      <c r="E20" s="28">
        <v>8389</v>
      </c>
      <c r="F20" s="25">
        <v>69</v>
      </c>
      <c r="G20" s="25">
        <v>8458</v>
      </c>
      <c r="H20" s="25">
        <v>0</v>
      </c>
      <c r="I20" s="26">
        <f t="shared" si="1"/>
        <v>8458</v>
      </c>
    </row>
    <row r="21" spans="1:9" ht="23.1" customHeight="1" x14ac:dyDescent="0.15">
      <c r="A21" s="459"/>
      <c r="B21" s="460"/>
      <c r="C21" s="461"/>
      <c r="D21" s="268" t="s">
        <v>22</v>
      </c>
      <c r="E21" s="29">
        <f>SUM(E19:E20)</f>
        <v>8976</v>
      </c>
      <c r="F21" s="25">
        <f>SUM(F19:F20)</f>
        <v>77</v>
      </c>
      <c r="G21" s="25">
        <f>SUM(G19:G20)</f>
        <v>9053</v>
      </c>
      <c r="H21" s="24">
        <f>SUM(H19:H20)</f>
        <v>0</v>
      </c>
      <c r="I21" s="26">
        <f t="shared" si="1"/>
        <v>9053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1016</v>
      </c>
      <c r="F22" s="33">
        <v>0</v>
      </c>
      <c r="G22" s="33">
        <v>1016</v>
      </c>
      <c r="H22" s="33">
        <v>0</v>
      </c>
      <c r="I22" s="34">
        <f t="shared" si="1"/>
        <v>1016</v>
      </c>
    </row>
    <row r="23" spans="1:9" ht="23.1" customHeight="1" x14ac:dyDescent="0.15">
      <c r="A23" s="265"/>
      <c r="B23" s="266"/>
      <c r="C23" s="465" t="s">
        <v>343</v>
      </c>
      <c r="D23" s="359"/>
      <c r="E23" s="32">
        <v>33</v>
      </c>
      <c r="F23" s="33">
        <v>0</v>
      </c>
      <c r="G23" s="33">
        <v>33</v>
      </c>
      <c r="H23" s="33">
        <v>0</v>
      </c>
      <c r="I23" s="34">
        <f t="shared" si="1"/>
        <v>33</v>
      </c>
    </row>
    <row r="24" spans="1:9" ht="23.1" customHeight="1" x14ac:dyDescent="0.15">
      <c r="A24" s="265"/>
      <c r="B24" s="266"/>
      <c r="C24" s="275"/>
      <c r="D24" s="264" t="s">
        <v>28</v>
      </c>
      <c r="E24" s="32">
        <v>9</v>
      </c>
      <c r="F24" s="33">
        <v>0</v>
      </c>
      <c r="G24" s="33">
        <v>9</v>
      </c>
      <c r="H24" s="33">
        <v>0</v>
      </c>
      <c r="I24" s="34">
        <f t="shared" si="1"/>
        <v>9</v>
      </c>
    </row>
    <row r="25" spans="1:9" ht="23.1" customHeight="1" x14ac:dyDescent="0.15">
      <c r="A25" s="273"/>
      <c r="B25" s="274"/>
      <c r="C25" s="358" t="s">
        <v>29</v>
      </c>
      <c r="D25" s="359"/>
      <c r="E25" s="32">
        <v>293</v>
      </c>
      <c r="F25" s="33">
        <v>0</v>
      </c>
      <c r="G25" s="33">
        <v>293</v>
      </c>
      <c r="H25" s="33">
        <v>0</v>
      </c>
      <c r="I25" s="34">
        <f t="shared" si="1"/>
        <v>293</v>
      </c>
    </row>
    <row r="26" spans="1:9" ht="23.1" customHeight="1" x14ac:dyDescent="0.15">
      <c r="A26" s="453" t="s">
        <v>30</v>
      </c>
      <c r="B26" s="454"/>
      <c r="C26" s="455"/>
      <c r="D26" s="268" t="s">
        <v>31</v>
      </c>
      <c r="E26" s="24">
        <v>1813</v>
      </c>
      <c r="F26" s="25">
        <v>0</v>
      </c>
      <c r="G26" s="30" t="s">
        <v>24</v>
      </c>
      <c r="H26" s="30" t="s">
        <v>24</v>
      </c>
      <c r="I26" s="26">
        <v>1813</v>
      </c>
    </row>
    <row r="27" spans="1:9" ht="23.1" customHeight="1" x14ac:dyDescent="0.15">
      <c r="A27" s="456"/>
      <c r="B27" s="457"/>
      <c r="C27" s="458"/>
      <c r="D27" s="268" t="s">
        <v>32</v>
      </c>
      <c r="E27" s="24">
        <v>7262</v>
      </c>
      <c r="F27" s="25">
        <v>0</v>
      </c>
      <c r="G27" s="30" t="s">
        <v>24</v>
      </c>
      <c r="H27" s="30" t="s">
        <v>24</v>
      </c>
      <c r="I27" s="26">
        <v>7262</v>
      </c>
    </row>
    <row r="28" spans="1:9" ht="23.1" customHeight="1" x14ac:dyDescent="0.15">
      <c r="A28" s="459"/>
      <c r="B28" s="460"/>
      <c r="C28" s="461"/>
      <c r="D28" s="268" t="s">
        <v>20</v>
      </c>
      <c r="E28" s="24">
        <f>SUM(E26:E27)</f>
        <v>9075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9075</v>
      </c>
    </row>
    <row r="29" spans="1:9" ht="23.1" customHeight="1" x14ac:dyDescent="0.15">
      <c r="A29" s="462" t="s">
        <v>337</v>
      </c>
      <c r="B29" s="414"/>
      <c r="C29" s="412"/>
      <c r="D29" s="413"/>
      <c r="E29" s="28">
        <v>432811</v>
      </c>
      <c r="F29" s="25">
        <v>1</v>
      </c>
      <c r="G29" s="30" t="s">
        <v>96</v>
      </c>
      <c r="H29" s="30" t="s">
        <v>344</v>
      </c>
      <c r="I29" s="26">
        <v>432812</v>
      </c>
    </row>
    <row r="30" spans="1:9" ht="23.1" customHeight="1" x14ac:dyDescent="0.15">
      <c r="A30" s="463"/>
      <c r="B30" s="464"/>
      <c r="C30" s="465" t="s">
        <v>95</v>
      </c>
      <c r="D30" s="359"/>
      <c r="E30" s="28">
        <v>156319</v>
      </c>
      <c r="F30" s="25">
        <v>0</v>
      </c>
      <c r="G30" s="30" t="s">
        <v>96</v>
      </c>
      <c r="H30" s="30" t="s">
        <v>96</v>
      </c>
      <c r="I30" s="26">
        <v>156319</v>
      </c>
    </row>
    <row r="31" spans="1:9" ht="23.1" customHeight="1" x14ac:dyDescent="0.15">
      <c r="A31" s="271"/>
      <c r="B31" s="272"/>
      <c r="C31" s="275"/>
      <c r="D31" s="264" t="s">
        <v>28</v>
      </c>
      <c r="E31" s="28">
        <v>18069</v>
      </c>
      <c r="F31" s="25">
        <v>0</v>
      </c>
      <c r="G31" s="30" t="s">
        <v>345</v>
      </c>
      <c r="H31" s="30" t="s">
        <v>344</v>
      </c>
      <c r="I31" s="26">
        <v>18069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53134</v>
      </c>
      <c r="F32" s="25">
        <v>0</v>
      </c>
      <c r="G32" s="30" t="s">
        <v>96</v>
      </c>
      <c r="H32" s="30" t="s">
        <v>344</v>
      </c>
      <c r="I32" s="26">
        <v>53134</v>
      </c>
    </row>
    <row r="33" spans="1:9" ht="23.1" customHeight="1" x14ac:dyDescent="0.15">
      <c r="A33" s="449" t="s">
        <v>99</v>
      </c>
      <c r="B33" s="450"/>
      <c r="C33" s="412" t="s">
        <v>100</v>
      </c>
      <c r="D33" s="413"/>
      <c r="E33" s="28">
        <v>10761</v>
      </c>
      <c r="F33" s="25">
        <v>29</v>
      </c>
      <c r="G33" s="25">
        <v>10790</v>
      </c>
      <c r="H33" s="25">
        <v>0</v>
      </c>
      <c r="I33" s="26">
        <f>SUM(G33:H33)</f>
        <v>10790</v>
      </c>
    </row>
    <row r="34" spans="1:9" ht="23.1" customHeight="1" x14ac:dyDescent="0.15">
      <c r="A34" s="451"/>
      <c r="B34" s="452"/>
      <c r="C34" s="412" t="s">
        <v>101</v>
      </c>
      <c r="D34" s="413"/>
      <c r="E34" s="28">
        <v>2565</v>
      </c>
      <c r="F34" s="25">
        <v>12</v>
      </c>
      <c r="G34" s="25">
        <v>2577</v>
      </c>
      <c r="H34" s="25">
        <v>0</v>
      </c>
      <c r="I34" s="26">
        <f>SUM(G34:H34)</f>
        <v>2577</v>
      </c>
    </row>
    <row r="35" spans="1:9" ht="23.1" customHeight="1" x14ac:dyDescent="0.15">
      <c r="A35" s="451"/>
      <c r="B35" s="452"/>
      <c r="C35" s="412" t="s">
        <v>102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346</v>
      </c>
      <c r="D36" s="413"/>
      <c r="E36" s="28">
        <v>0</v>
      </c>
      <c r="F36" s="25">
        <v>0</v>
      </c>
      <c r="G36" s="25">
        <v>0</v>
      </c>
      <c r="H36" s="25">
        <v>0</v>
      </c>
      <c r="I36" s="26">
        <f>SUM(G36:H36)</f>
        <v>0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13326</v>
      </c>
      <c r="F37" s="25">
        <f>SUM(F33:F36)</f>
        <v>41</v>
      </c>
      <c r="G37" s="25">
        <f>SUM(G33:G36)</f>
        <v>13367</v>
      </c>
      <c r="H37" s="25">
        <f>SUM(H33:H36)</f>
        <v>0</v>
      </c>
      <c r="I37" s="26">
        <f>SUM(G37:H37)</f>
        <v>13367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19905</v>
      </c>
      <c r="F38" s="33">
        <v>0</v>
      </c>
      <c r="G38" s="38" t="s">
        <v>96</v>
      </c>
      <c r="H38" s="38" t="s">
        <v>344</v>
      </c>
      <c r="I38" s="34">
        <v>19905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6829</v>
      </c>
      <c r="F39" s="33">
        <v>0</v>
      </c>
      <c r="G39" s="33">
        <v>6829</v>
      </c>
      <c r="H39" s="33">
        <v>0</v>
      </c>
      <c r="I39" s="34">
        <f>SUM(G39:H39)</f>
        <v>6829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524</v>
      </c>
      <c r="F40" s="33">
        <v>0</v>
      </c>
      <c r="G40" s="33">
        <v>524</v>
      </c>
      <c r="H40" s="33">
        <v>0</v>
      </c>
      <c r="I40" s="34">
        <f>SUM(G40:H40)</f>
        <v>524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169010</v>
      </c>
      <c r="F41" s="33">
        <v>5</v>
      </c>
      <c r="G41" s="38" t="s">
        <v>347</v>
      </c>
      <c r="H41" s="38" t="s">
        <v>344</v>
      </c>
      <c r="I41" s="34">
        <v>169015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156969</v>
      </c>
      <c r="F42" s="33">
        <v>5</v>
      </c>
      <c r="G42" s="33">
        <v>156966</v>
      </c>
      <c r="H42" s="33">
        <v>8</v>
      </c>
      <c r="I42" s="34">
        <f>SUM(G42:H42)</f>
        <v>156974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11124</v>
      </c>
      <c r="F43" s="33">
        <v>0</v>
      </c>
      <c r="G43" s="38" t="s">
        <v>348</v>
      </c>
      <c r="H43" s="38" t="s">
        <v>345</v>
      </c>
      <c r="I43" s="34">
        <v>11124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6078</v>
      </c>
      <c r="F44" s="33">
        <v>0</v>
      </c>
      <c r="G44" s="38" t="s">
        <v>96</v>
      </c>
      <c r="H44" s="44" t="s">
        <v>96</v>
      </c>
      <c r="I44" s="34">
        <v>6078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15</v>
      </c>
      <c r="F45" s="45">
        <v>0</v>
      </c>
      <c r="G45" s="38" t="s">
        <v>345</v>
      </c>
      <c r="H45" s="44" t="s">
        <v>96</v>
      </c>
      <c r="I45" s="34">
        <v>15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344</v>
      </c>
      <c r="H46" s="44" t="s">
        <v>348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481</v>
      </c>
      <c r="F47" s="45">
        <v>0</v>
      </c>
      <c r="G47" s="33">
        <v>481</v>
      </c>
      <c r="H47" s="40">
        <v>0</v>
      </c>
      <c r="I47" s="34">
        <f>SUM(G47:H47)</f>
        <v>481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56770</v>
      </c>
      <c r="F48" s="45">
        <v>0</v>
      </c>
      <c r="G48" s="38" t="s">
        <v>344</v>
      </c>
      <c r="H48" s="44" t="s">
        <v>96</v>
      </c>
      <c r="I48" s="34">
        <v>56770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32379</v>
      </c>
      <c r="F49" s="45">
        <v>0</v>
      </c>
      <c r="G49" s="38" t="s">
        <v>96</v>
      </c>
      <c r="H49" s="44" t="s">
        <v>344</v>
      </c>
      <c r="I49" s="34">
        <v>32379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0</v>
      </c>
      <c r="F50" s="45">
        <v>0</v>
      </c>
      <c r="G50" s="38" t="s">
        <v>96</v>
      </c>
      <c r="H50" s="44" t="s">
        <v>344</v>
      </c>
      <c r="I50" s="34">
        <v>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344</v>
      </c>
      <c r="H51" s="44" t="s">
        <v>348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9275</v>
      </c>
      <c r="F52" s="45">
        <v>0</v>
      </c>
      <c r="G52" s="33">
        <v>9275</v>
      </c>
      <c r="H52" s="40">
        <v>0</v>
      </c>
      <c r="I52" s="34">
        <f>SUM(G52:H52)</f>
        <v>9275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584</v>
      </c>
      <c r="F53" s="45">
        <v>0</v>
      </c>
      <c r="G53" s="38" t="s">
        <v>344</v>
      </c>
      <c r="H53" s="44" t="s">
        <v>344</v>
      </c>
      <c r="I53" s="34">
        <v>584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1</v>
      </c>
      <c r="F54" s="49">
        <v>0</v>
      </c>
      <c r="G54" s="50" t="s">
        <v>347</v>
      </c>
      <c r="H54" s="51" t="s">
        <v>344</v>
      </c>
      <c r="I54" s="52">
        <v>1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5年12月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104</v>
      </c>
    </row>
    <row r="60" spans="1:9" ht="23.1" customHeight="1" thickBot="1" x14ac:dyDescent="0.2">
      <c r="A60" s="421" t="s">
        <v>349</v>
      </c>
      <c r="B60" s="422"/>
      <c r="C60" s="422"/>
      <c r="D60" s="423"/>
      <c r="E60" s="269" t="s">
        <v>8</v>
      </c>
      <c r="F60" s="18" t="s">
        <v>9</v>
      </c>
      <c r="G60" s="18" t="s">
        <v>10</v>
      </c>
      <c r="H60" s="18" t="s">
        <v>11</v>
      </c>
      <c r="I60" s="19" t="s">
        <v>106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384</v>
      </c>
      <c r="F61" s="59">
        <v>0</v>
      </c>
      <c r="G61" s="30" t="s">
        <v>347</v>
      </c>
      <c r="H61" s="60" t="s">
        <v>96</v>
      </c>
      <c r="I61" s="34">
        <v>384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4087</v>
      </c>
      <c r="F62" s="59">
        <v>35</v>
      </c>
      <c r="G62" s="30" t="s">
        <v>344</v>
      </c>
      <c r="H62" s="60" t="s">
        <v>96</v>
      </c>
      <c r="I62" s="34">
        <v>4122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153</v>
      </c>
      <c r="F63" s="59">
        <v>1</v>
      </c>
      <c r="G63" s="30" t="s">
        <v>344</v>
      </c>
      <c r="H63" s="60" t="s">
        <v>344</v>
      </c>
      <c r="I63" s="34">
        <v>154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4624</v>
      </c>
      <c r="F64" s="25">
        <f>SUM(F61:F63)</f>
        <v>36</v>
      </c>
      <c r="G64" s="30" t="s">
        <v>344</v>
      </c>
      <c r="H64" s="30" t="s">
        <v>344</v>
      </c>
      <c r="I64" s="26">
        <f>SUM(I61:I63)</f>
        <v>4660</v>
      </c>
    </row>
    <row r="65" spans="1:9" ht="23.1" customHeight="1" x14ac:dyDescent="0.15">
      <c r="A65" s="394" t="s">
        <v>107</v>
      </c>
      <c r="B65" s="408"/>
      <c r="C65" s="414" t="s">
        <v>350</v>
      </c>
      <c r="D65" s="61" t="s">
        <v>109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351</v>
      </c>
      <c r="E66" s="28">
        <v>388</v>
      </c>
      <c r="F66" s="25">
        <v>0</v>
      </c>
      <c r="G66" s="25">
        <v>388</v>
      </c>
      <c r="H66" s="25">
        <v>0</v>
      </c>
      <c r="I66" s="34">
        <f t="shared" si="2"/>
        <v>388</v>
      </c>
    </row>
    <row r="67" spans="1:9" ht="23.1" customHeight="1" x14ac:dyDescent="0.15">
      <c r="A67" s="396"/>
      <c r="B67" s="409"/>
      <c r="C67" s="414" t="s">
        <v>352</v>
      </c>
      <c r="D67" s="61" t="s">
        <v>353</v>
      </c>
      <c r="E67" s="28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396"/>
      <c r="B68" s="409"/>
      <c r="C68" s="417"/>
      <c r="D68" s="61" t="s">
        <v>77</v>
      </c>
      <c r="E68" s="28">
        <v>4168</v>
      </c>
      <c r="F68" s="25">
        <v>38</v>
      </c>
      <c r="G68" s="25">
        <v>4206</v>
      </c>
      <c r="H68" s="25">
        <v>0</v>
      </c>
      <c r="I68" s="34">
        <f t="shared" si="2"/>
        <v>4206</v>
      </c>
    </row>
    <row r="69" spans="1:9" ht="23.1" customHeight="1" x14ac:dyDescent="0.15">
      <c r="A69" s="396"/>
      <c r="B69" s="409"/>
      <c r="C69" s="414" t="s">
        <v>354</v>
      </c>
      <c r="D69" s="61" t="s">
        <v>353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77</v>
      </c>
      <c r="E70" s="28">
        <v>148</v>
      </c>
      <c r="F70" s="25">
        <v>1</v>
      </c>
      <c r="G70" s="25">
        <v>149</v>
      </c>
      <c r="H70" s="25">
        <v>0</v>
      </c>
      <c r="I70" s="34">
        <f t="shared" si="2"/>
        <v>149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4706</v>
      </c>
      <c r="F71" s="25">
        <f>SUM(F65:F70)</f>
        <v>39</v>
      </c>
      <c r="G71" s="25">
        <f>SUM(G65:G70)</f>
        <v>4745</v>
      </c>
      <c r="H71" s="25">
        <f>SUM(H65:H70)</f>
        <v>0</v>
      </c>
      <c r="I71" s="34">
        <f t="shared" si="2"/>
        <v>4745</v>
      </c>
    </row>
    <row r="72" spans="1:9" ht="23.1" customHeight="1" x14ac:dyDescent="0.15">
      <c r="A72" s="394" t="s">
        <v>355</v>
      </c>
      <c r="B72" s="408"/>
      <c r="C72" s="412" t="s">
        <v>356</v>
      </c>
      <c r="D72" s="413"/>
      <c r="E72" s="62">
        <v>423</v>
      </c>
      <c r="F72" s="63">
        <v>0</v>
      </c>
      <c r="G72" s="25">
        <v>423</v>
      </c>
      <c r="H72" s="25">
        <v>0</v>
      </c>
      <c r="I72" s="34">
        <f t="shared" si="2"/>
        <v>423</v>
      </c>
    </row>
    <row r="73" spans="1:9" ht="23.1" customHeight="1" x14ac:dyDescent="0.15">
      <c r="A73" s="396"/>
      <c r="B73" s="409"/>
      <c r="C73" s="412" t="s">
        <v>357</v>
      </c>
      <c r="D73" s="413"/>
      <c r="E73" s="62">
        <v>4130</v>
      </c>
      <c r="F73" s="63">
        <v>35</v>
      </c>
      <c r="G73" s="25">
        <v>4164</v>
      </c>
      <c r="H73" s="25">
        <v>1</v>
      </c>
      <c r="I73" s="34">
        <f t="shared" si="2"/>
        <v>4165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160</v>
      </c>
      <c r="F74" s="63">
        <v>1</v>
      </c>
      <c r="G74" s="25">
        <v>161</v>
      </c>
      <c r="H74" s="25">
        <v>0</v>
      </c>
      <c r="I74" s="34">
        <f t="shared" si="2"/>
        <v>161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34</v>
      </c>
      <c r="F75" s="63">
        <v>0</v>
      </c>
      <c r="G75" s="25">
        <v>34</v>
      </c>
      <c r="H75" s="25">
        <v>0</v>
      </c>
      <c r="I75" s="34">
        <f t="shared" si="2"/>
        <v>34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4747</v>
      </c>
      <c r="F76" s="63">
        <f>SUM(F72:F75)</f>
        <v>36</v>
      </c>
      <c r="G76" s="63">
        <f>SUM(G72:G75)</f>
        <v>4782</v>
      </c>
      <c r="H76" s="63">
        <f>SUM(H72:H75)</f>
        <v>1</v>
      </c>
      <c r="I76" s="34">
        <f t="shared" si="2"/>
        <v>4783</v>
      </c>
    </row>
    <row r="77" spans="1:9" ht="23.1" customHeight="1" x14ac:dyDescent="0.15">
      <c r="A77" s="394" t="s">
        <v>64</v>
      </c>
      <c r="B77" s="408"/>
      <c r="C77" s="412" t="s">
        <v>358</v>
      </c>
      <c r="D77" s="413"/>
      <c r="E77" s="28">
        <v>3408</v>
      </c>
      <c r="F77" s="25">
        <v>1</v>
      </c>
      <c r="G77" s="30" t="s">
        <v>344</v>
      </c>
      <c r="H77" s="30" t="s">
        <v>348</v>
      </c>
      <c r="I77" s="34">
        <v>3409</v>
      </c>
    </row>
    <row r="78" spans="1:9" ht="23.1" customHeight="1" x14ac:dyDescent="0.15">
      <c r="A78" s="396"/>
      <c r="B78" s="409"/>
      <c r="C78" s="412" t="s">
        <v>357</v>
      </c>
      <c r="D78" s="413"/>
      <c r="E78" s="28">
        <v>34837</v>
      </c>
      <c r="F78" s="25">
        <v>728</v>
      </c>
      <c r="G78" s="30" t="s">
        <v>348</v>
      </c>
      <c r="H78" s="30" t="s">
        <v>344</v>
      </c>
      <c r="I78" s="34">
        <v>35565</v>
      </c>
    </row>
    <row r="79" spans="1:9" ht="23.1" customHeight="1" x14ac:dyDescent="0.15">
      <c r="A79" s="396"/>
      <c r="B79" s="409"/>
      <c r="C79" s="412" t="s">
        <v>359</v>
      </c>
      <c r="D79" s="413"/>
      <c r="E79" s="28">
        <v>1090</v>
      </c>
      <c r="F79" s="25">
        <v>22</v>
      </c>
      <c r="G79" s="30" t="s">
        <v>348</v>
      </c>
      <c r="H79" s="30" t="s">
        <v>96</v>
      </c>
      <c r="I79" s="34">
        <v>1112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301</v>
      </c>
      <c r="F80" s="65">
        <v>0</v>
      </c>
      <c r="G80" s="30" t="s">
        <v>348</v>
      </c>
      <c r="H80" s="30" t="s">
        <v>344</v>
      </c>
      <c r="I80" s="66">
        <v>301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39636</v>
      </c>
      <c r="F81" s="25">
        <f>SUM(F77:F80)</f>
        <v>751</v>
      </c>
      <c r="G81" s="30" t="s">
        <v>344</v>
      </c>
      <c r="H81" s="30" t="s">
        <v>344</v>
      </c>
      <c r="I81" s="26">
        <f>SUM(I77:I80)</f>
        <v>40387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34141</v>
      </c>
      <c r="F82" s="25">
        <v>0</v>
      </c>
      <c r="G82" s="30" t="s">
        <v>344</v>
      </c>
      <c r="H82" s="30" t="s">
        <v>344</v>
      </c>
      <c r="I82" s="26">
        <v>34141</v>
      </c>
    </row>
    <row r="83" spans="1:9" ht="23.1" customHeight="1" x14ac:dyDescent="0.15">
      <c r="A83" s="396"/>
      <c r="B83" s="397"/>
      <c r="C83" s="67"/>
      <c r="D83" s="276" t="s">
        <v>67</v>
      </c>
      <c r="E83" s="69">
        <v>34141</v>
      </c>
      <c r="F83" s="33">
        <v>0</v>
      </c>
      <c r="G83" s="38" t="s">
        <v>344</v>
      </c>
      <c r="H83" s="38" t="s">
        <v>344</v>
      </c>
      <c r="I83" s="34">
        <v>34141</v>
      </c>
    </row>
    <row r="84" spans="1:9" ht="23.1" customHeight="1" x14ac:dyDescent="0.15">
      <c r="A84" s="398"/>
      <c r="B84" s="397"/>
      <c r="C84" s="401" t="s">
        <v>360</v>
      </c>
      <c r="D84" s="400"/>
      <c r="E84" s="28">
        <v>10291</v>
      </c>
      <c r="F84" s="25">
        <v>0</v>
      </c>
      <c r="G84" s="30" t="s">
        <v>344</v>
      </c>
      <c r="H84" s="30" t="s">
        <v>344</v>
      </c>
      <c r="I84" s="26">
        <v>10291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684</v>
      </c>
      <c r="F85" s="25">
        <v>0</v>
      </c>
      <c r="G85" s="30" t="s">
        <v>344</v>
      </c>
      <c r="H85" s="30" t="s">
        <v>344</v>
      </c>
      <c r="I85" s="26">
        <v>684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45116</v>
      </c>
      <c r="F86" s="63">
        <f>SUM(F82,F84,F85)</f>
        <v>0</v>
      </c>
      <c r="G86" s="30" t="s">
        <v>344</v>
      </c>
      <c r="H86" s="70" t="s">
        <v>344</v>
      </c>
      <c r="I86" s="71">
        <f>SUM(I82,I84,I85)</f>
        <v>45116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308075</v>
      </c>
      <c r="F87" s="73">
        <v>11</v>
      </c>
      <c r="G87" s="38" t="s">
        <v>344</v>
      </c>
      <c r="H87" s="38" t="s">
        <v>344</v>
      </c>
      <c r="I87" s="34">
        <v>308086</v>
      </c>
    </row>
    <row r="88" spans="1:9" ht="23.1" customHeight="1" thickBot="1" x14ac:dyDescent="0.2">
      <c r="A88" s="389" t="s">
        <v>361</v>
      </c>
      <c r="B88" s="390"/>
      <c r="C88" s="390"/>
      <c r="D88" s="391"/>
      <c r="E88" s="74">
        <f>SUM(E14,E17,E18,E21,E22,E76)</f>
        <v>702404</v>
      </c>
      <c r="F88" s="74">
        <f>SUM(F14,F17,F18,F21,F22,F76)</f>
        <v>14913</v>
      </c>
      <c r="G88" s="74">
        <f>SUM(G14,G17,G21,G22,G76)</f>
        <v>717116</v>
      </c>
      <c r="H88" s="74">
        <f>SUM(H14,H17,H21,H22,H76)</f>
        <v>201</v>
      </c>
      <c r="I88" s="78">
        <f>SUM(I14,I17,I18,I21,I22,I76)</f>
        <v>717317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1420514</v>
      </c>
      <c r="F89" s="75">
        <f>SUM(F14,F17,F18,F21,F22,F28,F29,F37,F38,F39,F40,F41,F48,F50,F51,F52,F53,F54,F76)</f>
        <v>14960</v>
      </c>
      <c r="G89" s="76" t="s">
        <v>344</v>
      </c>
      <c r="H89" s="76" t="s">
        <v>344</v>
      </c>
      <c r="I89" s="78">
        <f>SUM(I14,I17,I18,I21,I22,I28,I29,I37,I38,I39,I40,I41,I48,I50,I51,I52,I53,I54,I76)</f>
        <v>1435474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344</v>
      </c>
      <c r="F90" s="76" t="s">
        <v>96</v>
      </c>
      <c r="G90" s="76" t="s">
        <v>344</v>
      </c>
      <c r="H90" s="76" t="s">
        <v>344</v>
      </c>
      <c r="I90" s="78">
        <f>SUM(I11,I13,I16,I18,I20,I22)</f>
        <v>309249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0.1305970269911948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362</v>
      </c>
      <c r="B94" s="350"/>
      <c r="C94" s="350"/>
      <c r="D94" s="351"/>
      <c r="E94" s="262" t="s">
        <v>8</v>
      </c>
      <c r="F94" s="85" t="s">
        <v>9</v>
      </c>
      <c r="G94" s="85" t="s">
        <v>10</v>
      </c>
      <c r="H94" s="85" t="s">
        <v>11</v>
      </c>
      <c r="I94" s="86" t="s">
        <v>363</v>
      </c>
    </row>
    <row r="95" spans="1:9" s="17" customFormat="1" ht="23.1" customHeight="1" thickBot="1" x14ac:dyDescent="0.2">
      <c r="A95" s="392" t="s">
        <v>356</v>
      </c>
      <c r="B95" s="393"/>
      <c r="C95" s="87" t="s">
        <v>364</v>
      </c>
      <c r="D95" s="88" t="s">
        <v>15</v>
      </c>
      <c r="E95" s="89">
        <v>21055</v>
      </c>
      <c r="F95" s="90">
        <v>0</v>
      </c>
      <c r="G95" s="90">
        <v>21055</v>
      </c>
      <c r="H95" s="91" t="s">
        <v>24</v>
      </c>
      <c r="I95" s="78">
        <f>SUM(G95:H95)</f>
        <v>21055</v>
      </c>
    </row>
    <row r="96" spans="1:9" s="17" customFormat="1" ht="23.1" customHeight="1" x14ac:dyDescent="0.15">
      <c r="A96" s="372" t="s">
        <v>357</v>
      </c>
      <c r="B96" s="373"/>
      <c r="C96" s="538" t="s">
        <v>18</v>
      </c>
      <c r="D96" s="539"/>
      <c r="E96" s="277">
        <v>381468</v>
      </c>
      <c r="F96" s="95">
        <v>2890</v>
      </c>
      <c r="G96" s="95">
        <v>384358</v>
      </c>
      <c r="H96" s="108" t="s">
        <v>344</v>
      </c>
      <c r="I96" s="278">
        <f t="shared" ref="I96" si="3">SUM(G96:H96)</f>
        <v>384358</v>
      </c>
    </row>
    <row r="97" spans="1:9" s="17" customFormat="1" ht="23.1" customHeight="1" thickBot="1" x14ac:dyDescent="0.2">
      <c r="A97" s="376"/>
      <c r="B97" s="377"/>
      <c r="C97" s="279"/>
      <c r="D97" s="280" t="s">
        <v>338</v>
      </c>
      <c r="E97" s="281">
        <v>0</v>
      </c>
      <c r="F97" s="282">
        <v>0</v>
      </c>
      <c r="G97" s="282">
        <v>0</v>
      </c>
      <c r="H97" s="283" t="s">
        <v>344</v>
      </c>
      <c r="I97" s="126">
        <f>SUM(G97:H97)</f>
        <v>0</v>
      </c>
    </row>
    <row r="98" spans="1:9" s="17" customFormat="1" ht="9.75" customHeight="1" x14ac:dyDescent="0.15">
      <c r="A98" s="93"/>
      <c r="B98" s="93"/>
      <c r="C98" s="93"/>
      <c r="D98" s="93"/>
      <c r="E98" s="93"/>
      <c r="F98" s="93"/>
      <c r="G98" s="93"/>
      <c r="H98" s="93"/>
      <c r="I98" s="93"/>
    </row>
    <row r="99" spans="1:9" s="17" customFormat="1" ht="17.25" customHeight="1" thickBot="1" x14ac:dyDescent="0.2">
      <c r="A99" s="82" t="s">
        <v>76</v>
      </c>
      <c r="C99" s="82"/>
      <c r="D99" s="82"/>
      <c r="E99" s="83"/>
      <c r="F99" s="83"/>
      <c r="G99" s="83"/>
      <c r="H99" s="83"/>
      <c r="I99" s="84"/>
    </row>
    <row r="100" spans="1:9" s="17" customFormat="1" ht="18.75" customHeight="1" thickBot="1" x14ac:dyDescent="0.2">
      <c r="A100" s="349" t="s">
        <v>362</v>
      </c>
      <c r="B100" s="350"/>
      <c r="C100" s="350"/>
      <c r="D100" s="351"/>
      <c r="E100" s="262" t="s">
        <v>8</v>
      </c>
      <c r="F100" s="85" t="s">
        <v>9</v>
      </c>
      <c r="G100" s="85" t="s">
        <v>10</v>
      </c>
      <c r="H100" s="85" t="s">
        <v>11</v>
      </c>
      <c r="I100" s="86" t="s">
        <v>365</v>
      </c>
    </row>
    <row r="101" spans="1:9" s="17" customFormat="1" ht="23.1" customHeight="1" x14ac:dyDescent="0.15">
      <c r="A101" s="372" t="s">
        <v>13</v>
      </c>
      <c r="B101" s="373"/>
      <c r="C101" s="378" t="s">
        <v>364</v>
      </c>
      <c r="D101" s="263" t="s">
        <v>15</v>
      </c>
      <c r="E101" s="94">
        <f>E10+E95</f>
        <v>128023</v>
      </c>
      <c r="F101" s="95">
        <f>F10+F95</f>
        <v>0</v>
      </c>
      <c r="G101" s="95">
        <f>G10+G95</f>
        <v>127991</v>
      </c>
      <c r="H101" s="95">
        <f>H10</f>
        <v>32</v>
      </c>
      <c r="I101" s="96">
        <f>I10+I95</f>
        <v>128023</v>
      </c>
    </row>
    <row r="102" spans="1:9" s="17" customFormat="1" ht="23.1" customHeight="1" x14ac:dyDescent="0.15">
      <c r="A102" s="374"/>
      <c r="B102" s="375"/>
      <c r="C102" s="379"/>
      <c r="D102" s="264" t="s">
        <v>351</v>
      </c>
      <c r="E102" s="32">
        <f>E11</f>
        <v>791</v>
      </c>
      <c r="F102" s="32">
        <f>F11</f>
        <v>0</v>
      </c>
      <c r="G102" s="32">
        <f>G11</f>
        <v>788</v>
      </c>
      <c r="H102" s="32">
        <f>H11</f>
        <v>3</v>
      </c>
      <c r="I102" s="34">
        <f>I11</f>
        <v>791</v>
      </c>
    </row>
    <row r="103" spans="1:9" s="17" customFormat="1" ht="23.1" customHeight="1" thickBot="1" x14ac:dyDescent="0.2">
      <c r="A103" s="376"/>
      <c r="B103" s="377"/>
      <c r="C103" s="362" t="s">
        <v>20</v>
      </c>
      <c r="D103" s="363"/>
      <c r="E103" s="48">
        <f>E101+E102</f>
        <v>128814</v>
      </c>
      <c r="F103" s="97">
        <f>F101+F102</f>
        <v>0</v>
      </c>
      <c r="G103" s="97">
        <f>G101+G102</f>
        <v>128779</v>
      </c>
      <c r="H103" s="97">
        <f t="shared" ref="H103:I103" si="4">H101+H102</f>
        <v>35</v>
      </c>
      <c r="I103" s="52">
        <f t="shared" si="4"/>
        <v>128814</v>
      </c>
    </row>
    <row r="104" spans="1:9" s="17" customFormat="1" ht="23.1" customHeight="1" x14ac:dyDescent="0.15">
      <c r="A104" s="380" t="s">
        <v>357</v>
      </c>
      <c r="B104" s="381"/>
      <c r="C104" s="382"/>
      <c r="D104" s="263" t="s">
        <v>18</v>
      </c>
      <c r="E104" s="94">
        <f>E15+E96</f>
        <v>653988</v>
      </c>
      <c r="F104" s="95">
        <f>F15+F96</f>
        <v>7299</v>
      </c>
      <c r="G104" s="95">
        <f>G15+G96</f>
        <v>661142</v>
      </c>
      <c r="H104" s="95">
        <f>H15</f>
        <v>145</v>
      </c>
      <c r="I104" s="96">
        <f>I15+I96</f>
        <v>661287</v>
      </c>
    </row>
    <row r="105" spans="1:9" s="17" customFormat="1" ht="23.1" customHeight="1" x14ac:dyDescent="0.15">
      <c r="A105" s="383"/>
      <c r="B105" s="384"/>
      <c r="C105" s="385"/>
      <c r="D105" s="98" t="s">
        <v>19</v>
      </c>
      <c r="E105" s="39">
        <f>E16</f>
        <v>268814</v>
      </c>
      <c r="F105" s="99">
        <f>F16</f>
        <v>10380</v>
      </c>
      <c r="G105" s="99">
        <f>G16</f>
        <v>279174</v>
      </c>
      <c r="H105" s="100">
        <f>H16</f>
        <v>20</v>
      </c>
      <c r="I105" s="101">
        <f>I16</f>
        <v>279194</v>
      </c>
    </row>
    <row r="106" spans="1:9" s="17" customFormat="1" ht="23.1" customHeight="1" thickBot="1" x14ac:dyDescent="0.2">
      <c r="A106" s="386"/>
      <c r="B106" s="387"/>
      <c r="C106" s="388"/>
      <c r="D106" s="102" t="s">
        <v>22</v>
      </c>
      <c r="E106" s="48">
        <f>E104+E105</f>
        <v>922802</v>
      </c>
      <c r="F106" s="97">
        <f t="shared" ref="F106:I106" si="5">F104+F105</f>
        <v>17679</v>
      </c>
      <c r="G106" s="97">
        <f t="shared" si="5"/>
        <v>940316</v>
      </c>
      <c r="H106" s="103">
        <f t="shared" si="5"/>
        <v>165</v>
      </c>
      <c r="I106" s="52">
        <f t="shared" si="5"/>
        <v>940481</v>
      </c>
    </row>
    <row r="107" spans="1:9" s="17" customFormat="1" ht="23.1" customHeight="1" thickBot="1" x14ac:dyDescent="0.2">
      <c r="A107" s="364" t="s">
        <v>366</v>
      </c>
      <c r="B107" s="365"/>
      <c r="C107" s="365"/>
      <c r="D107" s="366"/>
      <c r="E107" s="74">
        <f>E88+E95+E96</f>
        <v>1104927</v>
      </c>
      <c r="F107" s="74">
        <f>F88+F95+F96</f>
        <v>17803</v>
      </c>
      <c r="G107" s="74">
        <f>G88+G95+G96</f>
        <v>1122529</v>
      </c>
      <c r="H107" s="74">
        <f>H88</f>
        <v>201</v>
      </c>
      <c r="I107" s="78">
        <f>I88+I95+I96</f>
        <v>1122730</v>
      </c>
    </row>
    <row r="108" spans="1:9" s="17" customFormat="1" ht="23.1" customHeight="1" thickBot="1" x14ac:dyDescent="0.2">
      <c r="A108" s="364" t="s">
        <v>72</v>
      </c>
      <c r="B108" s="365"/>
      <c r="C108" s="365"/>
      <c r="D108" s="366"/>
      <c r="E108" s="75">
        <f>E89+E95+E96</f>
        <v>1823037</v>
      </c>
      <c r="F108" s="75">
        <f>F89+F95+F96</f>
        <v>17850</v>
      </c>
      <c r="G108" s="76" t="s">
        <v>367</v>
      </c>
      <c r="H108" s="76" t="s">
        <v>368</v>
      </c>
      <c r="I108" s="78">
        <f>I89+I95+I96</f>
        <v>1840887</v>
      </c>
    </row>
    <row r="109" spans="1:9" s="17" customFormat="1" ht="23.1" customHeight="1" thickBot="1" x14ac:dyDescent="0.2">
      <c r="A109" s="364" t="s">
        <v>78</v>
      </c>
      <c r="B109" s="365"/>
      <c r="C109" s="365"/>
      <c r="D109" s="366"/>
      <c r="E109" s="104">
        <f>IF(I106=0,0,IF(I104=0,0,I104/I106))</f>
        <v>0.70313701180566113</v>
      </c>
      <c r="F109" s="93"/>
      <c r="G109" s="93"/>
      <c r="H109" s="93"/>
      <c r="I109" s="93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32.2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idden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idden="1" x14ac:dyDescent="0.15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9" ht="28.5" x14ac:dyDescent="0.3">
      <c r="A116" s="367" t="str">
        <f>A1</f>
        <v>検査関係業務量報告</v>
      </c>
      <c r="B116" s="367"/>
      <c r="C116" s="367"/>
      <c r="D116" s="367"/>
      <c r="E116" s="367"/>
      <c r="F116" s="367"/>
      <c r="G116" s="367"/>
      <c r="H116" s="367"/>
      <c r="I116" s="367"/>
    </row>
    <row r="117" spans="1:9" ht="12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 ht="15.75" customHeight="1" x14ac:dyDescent="0.2">
      <c r="A118" s="54"/>
      <c r="B118" s="55"/>
      <c r="C118" s="55"/>
      <c r="F118" s="7"/>
      <c r="G118" s="7"/>
      <c r="H118" s="8"/>
      <c r="I118" s="368" t="str">
        <f>IF(I3="","",I3)</f>
        <v/>
      </c>
    </row>
    <row r="119" spans="1:9" ht="23.25" customHeight="1" x14ac:dyDescent="0.15">
      <c r="A119" s="369" t="str">
        <f>A4</f>
        <v>令和 5年12月</v>
      </c>
      <c r="B119" s="370"/>
      <c r="C119" s="370"/>
      <c r="D119" s="370"/>
      <c r="E119" s="370"/>
      <c r="F119" s="370"/>
      <c r="G119" s="370"/>
      <c r="H119" s="370"/>
      <c r="I119" s="368"/>
    </row>
    <row r="120" spans="1:9" ht="20.25" customHeight="1" x14ac:dyDescent="0.15">
      <c r="A120" s="56" t="str">
        <f>A5</f>
        <v>全国計</v>
      </c>
      <c r="B120" s="57"/>
      <c r="C120" s="57"/>
      <c r="D120" s="57"/>
      <c r="E120" s="10"/>
      <c r="F120" s="11"/>
      <c r="G120" s="11"/>
      <c r="H120" s="11"/>
      <c r="I120" s="14" t="s">
        <v>369</v>
      </c>
    </row>
    <row r="121" spans="1:9" s="17" customFormat="1" ht="9.9499999999999993" customHeight="1" x14ac:dyDescent="0.15"/>
    <row r="122" spans="1:9" s="17" customFormat="1" ht="19.5" customHeight="1" thickBot="1" x14ac:dyDescent="0.2">
      <c r="A122" s="82" t="s">
        <v>80</v>
      </c>
    </row>
    <row r="123" spans="1:9" s="17" customFormat="1" ht="18.75" customHeight="1" thickBot="1" x14ac:dyDescent="0.2">
      <c r="A123" s="349" t="s">
        <v>370</v>
      </c>
      <c r="B123" s="350"/>
      <c r="C123" s="350"/>
      <c r="D123" s="351"/>
      <c r="E123" s="262" t="s">
        <v>8</v>
      </c>
      <c r="F123" s="85" t="s">
        <v>9</v>
      </c>
      <c r="G123" s="85" t="s">
        <v>10</v>
      </c>
      <c r="H123" s="85" t="s">
        <v>11</v>
      </c>
      <c r="I123" s="86" t="s">
        <v>371</v>
      </c>
    </row>
    <row r="124" spans="1:9" s="17" customFormat="1" ht="18.95" customHeight="1" x14ac:dyDescent="0.15">
      <c r="A124" s="352" t="s">
        <v>372</v>
      </c>
      <c r="B124" s="353"/>
      <c r="C124" s="354"/>
      <c r="D124" s="355"/>
      <c r="E124" s="94">
        <f>E29</f>
        <v>432811</v>
      </c>
      <c r="F124" s="94">
        <f>F29</f>
        <v>1</v>
      </c>
      <c r="G124" s="108" t="s">
        <v>373</v>
      </c>
      <c r="H124" s="108" t="s">
        <v>367</v>
      </c>
      <c r="I124" s="96">
        <f>I29</f>
        <v>432812</v>
      </c>
    </row>
    <row r="125" spans="1:9" s="17" customFormat="1" ht="18.75" customHeight="1" x14ac:dyDescent="0.15">
      <c r="A125" s="356"/>
      <c r="B125" s="357"/>
      <c r="C125" s="358" t="s">
        <v>82</v>
      </c>
      <c r="D125" s="359"/>
      <c r="E125" s="32">
        <v>338</v>
      </c>
      <c r="F125" s="33">
        <v>0</v>
      </c>
      <c r="G125" s="38" t="s">
        <v>368</v>
      </c>
      <c r="H125" s="38" t="s">
        <v>367</v>
      </c>
      <c r="I125" s="34">
        <v>338</v>
      </c>
    </row>
    <row r="126" spans="1:9" s="17" customFormat="1" ht="18.95" customHeight="1" thickBot="1" x14ac:dyDescent="0.2">
      <c r="A126" s="360"/>
      <c r="B126" s="361"/>
      <c r="C126" s="362" t="s">
        <v>83</v>
      </c>
      <c r="D126" s="363"/>
      <c r="E126" s="103">
        <f>E124-E125</f>
        <v>432473</v>
      </c>
      <c r="F126" s="103">
        <f>F124-F125</f>
        <v>1</v>
      </c>
      <c r="G126" s="50" t="s">
        <v>368</v>
      </c>
      <c r="H126" s="50" t="s">
        <v>368</v>
      </c>
      <c r="I126" s="52">
        <f>I124-I125</f>
        <v>432474</v>
      </c>
    </row>
    <row r="127" spans="1:9" s="17" customFormat="1" ht="9.75" customHeight="1" x14ac:dyDescent="0.15">
      <c r="A127" s="93"/>
      <c r="B127" s="93"/>
      <c r="C127" s="93"/>
      <c r="D127" s="93"/>
      <c r="E127" s="93"/>
      <c r="F127" s="93"/>
      <c r="G127" s="93"/>
      <c r="H127" s="93"/>
      <c r="I127" s="93"/>
    </row>
    <row r="128" spans="1:9" ht="18" customHeight="1" thickBot="1" x14ac:dyDescent="0.2">
      <c r="A128" s="109" t="s">
        <v>374</v>
      </c>
      <c r="B128" s="109"/>
      <c r="C128" s="109"/>
      <c r="D128" s="93"/>
      <c r="E128" s="107"/>
      <c r="F128" s="107"/>
      <c r="G128" s="107"/>
      <c r="H128" s="107"/>
      <c r="I128" s="110"/>
    </row>
    <row r="129" spans="1:9" ht="21.95" customHeight="1" x14ac:dyDescent="0.15">
      <c r="A129" s="111"/>
      <c r="B129" s="112"/>
      <c r="C129" s="337" t="s">
        <v>85</v>
      </c>
      <c r="D129" s="338"/>
      <c r="E129" s="339" t="s">
        <v>86</v>
      </c>
      <c r="F129" s="337" t="s">
        <v>87</v>
      </c>
      <c r="G129" s="338"/>
      <c r="H129" s="341" t="s">
        <v>20</v>
      </c>
      <c r="I129" s="342"/>
    </row>
    <row r="130" spans="1:9" ht="21.95" customHeight="1" thickBot="1" x14ac:dyDescent="0.2">
      <c r="A130" s="113"/>
      <c r="B130" s="114"/>
      <c r="C130" s="115" t="s">
        <v>88</v>
      </c>
      <c r="D130" s="116" t="s">
        <v>89</v>
      </c>
      <c r="E130" s="340"/>
      <c r="F130" s="117" t="s">
        <v>88</v>
      </c>
      <c r="G130" s="118" t="s">
        <v>89</v>
      </c>
      <c r="H130" s="343"/>
      <c r="I130" s="344"/>
    </row>
    <row r="131" spans="1:9" ht="21.95" customHeight="1" x14ac:dyDescent="0.15">
      <c r="A131" s="345" t="s">
        <v>90</v>
      </c>
      <c r="B131" s="346"/>
      <c r="C131" s="119">
        <v>998033</v>
      </c>
      <c r="D131" s="120">
        <v>97976</v>
      </c>
      <c r="E131" s="121">
        <v>9147</v>
      </c>
      <c r="F131" s="119">
        <v>337</v>
      </c>
      <c r="G131" s="120">
        <v>4</v>
      </c>
      <c r="H131" s="347">
        <f>SUM(C131:G131)</f>
        <v>1105497</v>
      </c>
      <c r="I131" s="348"/>
    </row>
    <row r="132" spans="1:9" ht="21.95" customHeight="1" thickBot="1" x14ac:dyDescent="0.2">
      <c r="A132" s="329" t="s">
        <v>91</v>
      </c>
      <c r="B132" s="330"/>
      <c r="C132" s="122">
        <v>189</v>
      </c>
      <c r="D132" s="123">
        <v>0</v>
      </c>
      <c r="E132" s="124">
        <v>0</v>
      </c>
      <c r="F132" s="122">
        <v>0</v>
      </c>
      <c r="G132" s="123">
        <v>0</v>
      </c>
      <c r="H132" s="331">
        <f>SUM(C132:G132)</f>
        <v>189</v>
      </c>
      <c r="I132" s="332"/>
    </row>
    <row r="133" spans="1:9" ht="21.95" customHeight="1" thickBot="1" x14ac:dyDescent="0.2">
      <c r="A133" s="333" t="s">
        <v>92</v>
      </c>
      <c r="B133" s="334"/>
      <c r="C133" s="125">
        <v>6373161300</v>
      </c>
      <c r="D133" s="126">
        <v>489833200</v>
      </c>
      <c r="E133" s="125">
        <v>44268600</v>
      </c>
      <c r="F133" s="127">
        <v>977300</v>
      </c>
      <c r="G133" s="78">
        <v>17600</v>
      </c>
      <c r="H133" s="335">
        <v>6908258000</v>
      </c>
      <c r="I133" s="33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10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7.375" style="2" customWidth="1"/>
    <col min="5" max="9" width="13.875" style="2" customWidth="1"/>
    <col min="10" max="16384" width="9" style="2"/>
  </cols>
  <sheetData>
    <row r="1" spans="1:9" ht="28.5" x14ac:dyDescent="0.3">
      <c r="A1" s="420" t="s">
        <v>339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375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159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244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81</v>
      </c>
      <c r="B9" s="422"/>
      <c r="C9" s="422"/>
      <c r="D9" s="423"/>
      <c r="E9" s="270" t="s">
        <v>8</v>
      </c>
      <c r="F9" s="18" t="s">
        <v>9</v>
      </c>
      <c r="G9" s="18" t="s">
        <v>10</v>
      </c>
      <c r="H9" s="18" t="s">
        <v>11</v>
      </c>
      <c r="I9" s="19" t="s">
        <v>106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97003</v>
      </c>
      <c r="F10" s="22">
        <v>0</v>
      </c>
      <c r="G10" s="22">
        <v>96983</v>
      </c>
      <c r="H10" s="22">
        <v>20</v>
      </c>
      <c r="I10" s="23">
        <f t="shared" ref="I10:I17" si="0">SUM(G10:H10)</f>
        <v>97003</v>
      </c>
    </row>
    <row r="11" spans="1:9" ht="23.1" customHeight="1" x14ac:dyDescent="0.15">
      <c r="A11" s="451"/>
      <c r="B11" s="474"/>
      <c r="C11" s="478"/>
      <c r="D11" s="268" t="s">
        <v>77</v>
      </c>
      <c r="E11" s="24">
        <v>695</v>
      </c>
      <c r="F11" s="25">
        <v>0</v>
      </c>
      <c r="G11" s="25">
        <v>693</v>
      </c>
      <c r="H11" s="25">
        <v>2</v>
      </c>
      <c r="I11" s="26">
        <f t="shared" si="0"/>
        <v>695</v>
      </c>
    </row>
    <row r="12" spans="1:9" ht="23.1" customHeight="1" x14ac:dyDescent="0.15">
      <c r="A12" s="451"/>
      <c r="B12" s="474"/>
      <c r="C12" s="479" t="s">
        <v>17</v>
      </c>
      <c r="D12" s="268" t="s">
        <v>18</v>
      </c>
      <c r="E12" s="24">
        <v>20952</v>
      </c>
      <c r="F12" s="25">
        <v>0</v>
      </c>
      <c r="G12" s="25">
        <v>20952</v>
      </c>
      <c r="H12" s="25">
        <v>0</v>
      </c>
      <c r="I12" s="26">
        <f t="shared" si="0"/>
        <v>20952</v>
      </c>
    </row>
    <row r="13" spans="1:9" ht="23.1" customHeight="1" x14ac:dyDescent="0.15">
      <c r="A13" s="451"/>
      <c r="B13" s="474"/>
      <c r="C13" s="478"/>
      <c r="D13" s="268" t="s">
        <v>19</v>
      </c>
      <c r="E13" s="24">
        <v>17485</v>
      </c>
      <c r="F13" s="25">
        <v>0</v>
      </c>
      <c r="G13" s="25">
        <v>17484</v>
      </c>
      <c r="H13" s="25">
        <v>1</v>
      </c>
      <c r="I13" s="26">
        <f t="shared" si="0"/>
        <v>17485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136135</v>
      </c>
      <c r="F14" s="25">
        <f>SUM(F10:F13)</f>
        <v>0</v>
      </c>
      <c r="G14" s="25">
        <f>SUM(G10:G13)</f>
        <v>136112</v>
      </c>
      <c r="H14" s="25">
        <f>SUM(H10:H13)</f>
        <v>23</v>
      </c>
      <c r="I14" s="26">
        <f t="shared" si="0"/>
        <v>136135</v>
      </c>
    </row>
    <row r="15" spans="1:9" ht="23.1" customHeight="1" x14ac:dyDescent="0.15">
      <c r="A15" s="466" t="s">
        <v>357</v>
      </c>
      <c r="B15" s="454"/>
      <c r="C15" s="455"/>
      <c r="D15" s="268" t="s">
        <v>18</v>
      </c>
      <c r="E15" s="28">
        <v>259887</v>
      </c>
      <c r="F15" s="25">
        <v>4294</v>
      </c>
      <c r="G15" s="25">
        <v>263998</v>
      </c>
      <c r="H15" s="25">
        <v>183</v>
      </c>
      <c r="I15" s="26">
        <f t="shared" si="0"/>
        <v>264181</v>
      </c>
    </row>
    <row r="16" spans="1:9" ht="23.1" customHeight="1" x14ac:dyDescent="0.15">
      <c r="A16" s="456"/>
      <c r="B16" s="457"/>
      <c r="C16" s="458"/>
      <c r="D16" s="268" t="s">
        <v>19</v>
      </c>
      <c r="E16" s="28">
        <v>298044</v>
      </c>
      <c r="F16" s="25">
        <v>10552</v>
      </c>
      <c r="G16" s="25">
        <v>308557</v>
      </c>
      <c r="H16" s="25">
        <v>39</v>
      </c>
      <c r="I16" s="26">
        <f t="shared" si="0"/>
        <v>308596</v>
      </c>
    </row>
    <row r="17" spans="1:9" ht="23.1" customHeight="1" x14ac:dyDescent="0.15">
      <c r="A17" s="459"/>
      <c r="B17" s="460"/>
      <c r="C17" s="461"/>
      <c r="D17" s="268" t="s">
        <v>22</v>
      </c>
      <c r="E17" s="29">
        <f>SUM(E15:E16)</f>
        <v>557931</v>
      </c>
      <c r="F17" s="25">
        <f>SUM(F15:F16)</f>
        <v>14846</v>
      </c>
      <c r="G17" s="25">
        <f>SUM(G15:G16)</f>
        <v>572555</v>
      </c>
      <c r="H17" s="24">
        <f>SUM(H15:H16)</f>
        <v>222</v>
      </c>
      <c r="I17" s="26">
        <f t="shared" si="0"/>
        <v>572777</v>
      </c>
    </row>
    <row r="18" spans="1:9" ht="23.1" customHeight="1" x14ac:dyDescent="0.15">
      <c r="A18" s="467" t="s">
        <v>23</v>
      </c>
      <c r="B18" s="468"/>
      <c r="C18" s="468"/>
      <c r="D18" s="267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268" t="s">
        <v>18</v>
      </c>
      <c r="E19" s="28">
        <v>702</v>
      </c>
      <c r="F19" s="25">
        <v>14</v>
      </c>
      <c r="G19" s="25">
        <v>716</v>
      </c>
      <c r="H19" s="25">
        <v>0</v>
      </c>
      <c r="I19" s="26">
        <f t="shared" ref="I19:I25" si="1">SUM(G19:H19)</f>
        <v>716</v>
      </c>
    </row>
    <row r="20" spans="1:9" ht="23.1" customHeight="1" x14ac:dyDescent="0.15">
      <c r="A20" s="456"/>
      <c r="B20" s="457"/>
      <c r="C20" s="458"/>
      <c r="D20" s="268" t="s">
        <v>19</v>
      </c>
      <c r="E20" s="28">
        <v>8245</v>
      </c>
      <c r="F20" s="25">
        <v>86</v>
      </c>
      <c r="G20" s="25">
        <v>8331</v>
      </c>
      <c r="H20" s="25">
        <v>0</v>
      </c>
      <c r="I20" s="26">
        <f t="shared" si="1"/>
        <v>8331</v>
      </c>
    </row>
    <row r="21" spans="1:9" ht="23.1" customHeight="1" x14ac:dyDescent="0.15">
      <c r="A21" s="459"/>
      <c r="B21" s="460"/>
      <c r="C21" s="461"/>
      <c r="D21" s="268" t="s">
        <v>22</v>
      </c>
      <c r="E21" s="29">
        <f>SUM(E19:E20)</f>
        <v>8947</v>
      </c>
      <c r="F21" s="25">
        <f>SUM(F19:F20)</f>
        <v>100</v>
      </c>
      <c r="G21" s="25">
        <f>SUM(G19:G20)</f>
        <v>9047</v>
      </c>
      <c r="H21" s="24">
        <f>SUM(H19:H20)</f>
        <v>0</v>
      </c>
      <c r="I21" s="26">
        <f t="shared" si="1"/>
        <v>9047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877</v>
      </c>
      <c r="F22" s="33">
        <v>0</v>
      </c>
      <c r="G22" s="33">
        <v>877</v>
      </c>
      <c r="H22" s="33">
        <v>0</v>
      </c>
      <c r="I22" s="34">
        <f t="shared" si="1"/>
        <v>877</v>
      </c>
    </row>
    <row r="23" spans="1:9" ht="23.1" customHeight="1" x14ac:dyDescent="0.15">
      <c r="A23" s="265"/>
      <c r="B23" s="266"/>
      <c r="C23" s="465" t="s">
        <v>95</v>
      </c>
      <c r="D23" s="359"/>
      <c r="E23" s="32">
        <v>28</v>
      </c>
      <c r="F23" s="33">
        <v>0</v>
      </c>
      <c r="G23" s="33">
        <v>28</v>
      </c>
      <c r="H23" s="33">
        <v>0</v>
      </c>
      <c r="I23" s="34">
        <f t="shared" si="1"/>
        <v>28</v>
      </c>
    </row>
    <row r="24" spans="1:9" ht="23.1" customHeight="1" x14ac:dyDescent="0.15">
      <c r="A24" s="265"/>
      <c r="B24" s="266"/>
      <c r="C24" s="275"/>
      <c r="D24" s="264" t="s">
        <v>28</v>
      </c>
      <c r="E24" s="32">
        <v>3</v>
      </c>
      <c r="F24" s="33">
        <v>0</v>
      </c>
      <c r="G24" s="33">
        <v>3</v>
      </c>
      <c r="H24" s="33">
        <v>0</v>
      </c>
      <c r="I24" s="34">
        <f t="shared" si="1"/>
        <v>3</v>
      </c>
    </row>
    <row r="25" spans="1:9" ht="23.1" customHeight="1" x14ac:dyDescent="0.15">
      <c r="A25" s="273"/>
      <c r="B25" s="274"/>
      <c r="C25" s="358" t="s">
        <v>29</v>
      </c>
      <c r="D25" s="359"/>
      <c r="E25" s="32">
        <v>281</v>
      </c>
      <c r="F25" s="33">
        <v>0</v>
      </c>
      <c r="G25" s="33">
        <v>281</v>
      </c>
      <c r="H25" s="33">
        <v>0</v>
      </c>
      <c r="I25" s="34">
        <f t="shared" si="1"/>
        <v>281</v>
      </c>
    </row>
    <row r="26" spans="1:9" ht="23.1" customHeight="1" x14ac:dyDescent="0.15">
      <c r="A26" s="453" t="s">
        <v>30</v>
      </c>
      <c r="B26" s="454"/>
      <c r="C26" s="455"/>
      <c r="D26" s="268" t="s">
        <v>31</v>
      </c>
      <c r="E26" s="24">
        <v>1400</v>
      </c>
      <c r="F26" s="25">
        <v>0</v>
      </c>
      <c r="G26" s="30" t="s">
        <v>24</v>
      </c>
      <c r="H26" s="30" t="s">
        <v>24</v>
      </c>
      <c r="I26" s="26">
        <v>1400</v>
      </c>
    </row>
    <row r="27" spans="1:9" ht="23.1" customHeight="1" x14ac:dyDescent="0.15">
      <c r="A27" s="456"/>
      <c r="B27" s="457"/>
      <c r="C27" s="458"/>
      <c r="D27" s="268" t="s">
        <v>32</v>
      </c>
      <c r="E27" s="24">
        <v>7302</v>
      </c>
      <c r="F27" s="25">
        <v>0</v>
      </c>
      <c r="G27" s="30" t="s">
        <v>24</v>
      </c>
      <c r="H27" s="30" t="s">
        <v>24</v>
      </c>
      <c r="I27" s="26">
        <v>7302</v>
      </c>
    </row>
    <row r="28" spans="1:9" ht="23.1" customHeight="1" x14ac:dyDescent="0.15">
      <c r="A28" s="459"/>
      <c r="B28" s="460"/>
      <c r="C28" s="461"/>
      <c r="D28" s="268" t="s">
        <v>20</v>
      </c>
      <c r="E28" s="24">
        <f>SUM(E26:E27)</f>
        <v>8702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8702</v>
      </c>
    </row>
    <row r="29" spans="1:9" ht="23.1" customHeight="1" x14ac:dyDescent="0.15">
      <c r="A29" s="462" t="s">
        <v>337</v>
      </c>
      <c r="B29" s="414"/>
      <c r="C29" s="412"/>
      <c r="D29" s="413"/>
      <c r="E29" s="28">
        <v>405756</v>
      </c>
      <c r="F29" s="25">
        <v>0</v>
      </c>
      <c r="G29" s="30" t="s">
        <v>344</v>
      </c>
      <c r="H29" s="30" t="s">
        <v>344</v>
      </c>
      <c r="I29" s="26">
        <v>405756</v>
      </c>
    </row>
    <row r="30" spans="1:9" ht="23.1" customHeight="1" x14ac:dyDescent="0.15">
      <c r="A30" s="463"/>
      <c r="B30" s="464"/>
      <c r="C30" s="465" t="s">
        <v>376</v>
      </c>
      <c r="D30" s="359"/>
      <c r="E30" s="28">
        <v>145414</v>
      </c>
      <c r="F30" s="25">
        <v>0</v>
      </c>
      <c r="G30" s="30" t="s">
        <v>96</v>
      </c>
      <c r="H30" s="30" t="s">
        <v>344</v>
      </c>
      <c r="I30" s="26">
        <v>145414</v>
      </c>
    </row>
    <row r="31" spans="1:9" ht="23.1" customHeight="1" x14ac:dyDescent="0.15">
      <c r="A31" s="271"/>
      <c r="B31" s="272"/>
      <c r="C31" s="275"/>
      <c r="D31" s="264" t="s">
        <v>28</v>
      </c>
      <c r="E31" s="28">
        <v>17705</v>
      </c>
      <c r="F31" s="25">
        <v>0</v>
      </c>
      <c r="G31" s="30" t="s">
        <v>96</v>
      </c>
      <c r="H31" s="30" t="s">
        <v>344</v>
      </c>
      <c r="I31" s="26">
        <v>17705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51622</v>
      </c>
      <c r="F32" s="25">
        <v>0</v>
      </c>
      <c r="G32" s="30" t="s">
        <v>96</v>
      </c>
      <c r="H32" s="30" t="s">
        <v>344</v>
      </c>
      <c r="I32" s="26">
        <v>51622</v>
      </c>
    </row>
    <row r="33" spans="1:9" ht="23.1" customHeight="1" x14ac:dyDescent="0.15">
      <c r="A33" s="449" t="s">
        <v>377</v>
      </c>
      <c r="B33" s="450"/>
      <c r="C33" s="412" t="s">
        <v>378</v>
      </c>
      <c r="D33" s="413"/>
      <c r="E33" s="28">
        <v>10890</v>
      </c>
      <c r="F33" s="25">
        <v>34</v>
      </c>
      <c r="G33" s="25">
        <v>10924</v>
      </c>
      <c r="H33" s="25">
        <v>0</v>
      </c>
      <c r="I33" s="26">
        <f>SUM(G33:H33)</f>
        <v>10924</v>
      </c>
    </row>
    <row r="34" spans="1:9" ht="23.1" customHeight="1" x14ac:dyDescent="0.15">
      <c r="A34" s="451"/>
      <c r="B34" s="452"/>
      <c r="C34" s="412" t="s">
        <v>379</v>
      </c>
      <c r="D34" s="413"/>
      <c r="E34" s="28">
        <v>2691</v>
      </c>
      <c r="F34" s="25">
        <v>16</v>
      </c>
      <c r="G34" s="25">
        <v>2707</v>
      </c>
      <c r="H34" s="25">
        <v>0</v>
      </c>
      <c r="I34" s="26">
        <f>SUM(G34:H34)</f>
        <v>2707</v>
      </c>
    </row>
    <row r="35" spans="1:9" ht="23.1" customHeight="1" x14ac:dyDescent="0.15">
      <c r="A35" s="451"/>
      <c r="B35" s="452"/>
      <c r="C35" s="412" t="s">
        <v>380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103</v>
      </c>
      <c r="D36" s="413"/>
      <c r="E36" s="28">
        <v>0</v>
      </c>
      <c r="F36" s="25">
        <v>0</v>
      </c>
      <c r="G36" s="25">
        <v>0</v>
      </c>
      <c r="H36" s="25">
        <v>0</v>
      </c>
      <c r="I36" s="26">
        <f>SUM(G36:H36)</f>
        <v>0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13581</v>
      </c>
      <c r="F37" s="25">
        <f>SUM(F33:F36)</f>
        <v>50</v>
      </c>
      <c r="G37" s="25">
        <f>SUM(G33:G36)</f>
        <v>13631</v>
      </c>
      <c r="H37" s="25">
        <f>SUM(H33:H36)</f>
        <v>0</v>
      </c>
      <c r="I37" s="26">
        <f>SUM(G37:H37)</f>
        <v>13631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16844</v>
      </c>
      <c r="F38" s="33">
        <v>0</v>
      </c>
      <c r="G38" s="38" t="s">
        <v>344</v>
      </c>
      <c r="H38" s="38" t="s">
        <v>344</v>
      </c>
      <c r="I38" s="34">
        <v>16844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6023</v>
      </c>
      <c r="F39" s="33">
        <v>0</v>
      </c>
      <c r="G39" s="33">
        <v>6023</v>
      </c>
      <c r="H39" s="33">
        <v>0</v>
      </c>
      <c r="I39" s="34">
        <f>SUM(G39:H39)</f>
        <v>6023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534</v>
      </c>
      <c r="F40" s="33">
        <v>0</v>
      </c>
      <c r="G40" s="33">
        <v>533</v>
      </c>
      <c r="H40" s="33">
        <v>1</v>
      </c>
      <c r="I40" s="34">
        <f>SUM(G40:H40)</f>
        <v>534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156958</v>
      </c>
      <c r="F41" s="33">
        <v>0</v>
      </c>
      <c r="G41" s="38" t="s">
        <v>344</v>
      </c>
      <c r="H41" s="38" t="s">
        <v>96</v>
      </c>
      <c r="I41" s="34">
        <v>156958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145372</v>
      </c>
      <c r="F42" s="33">
        <v>0</v>
      </c>
      <c r="G42" s="33">
        <v>145367</v>
      </c>
      <c r="H42" s="33">
        <v>5</v>
      </c>
      <c r="I42" s="34">
        <f>SUM(G42:H42)</f>
        <v>145372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10654</v>
      </c>
      <c r="F43" s="33">
        <v>0</v>
      </c>
      <c r="G43" s="38" t="s">
        <v>344</v>
      </c>
      <c r="H43" s="38" t="s">
        <v>344</v>
      </c>
      <c r="I43" s="34">
        <v>10654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5760</v>
      </c>
      <c r="F44" s="33">
        <v>0</v>
      </c>
      <c r="G44" s="38" t="s">
        <v>96</v>
      </c>
      <c r="H44" s="44" t="s">
        <v>96</v>
      </c>
      <c r="I44" s="34">
        <v>5760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23</v>
      </c>
      <c r="F45" s="45">
        <v>0</v>
      </c>
      <c r="G45" s="38" t="s">
        <v>96</v>
      </c>
      <c r="H45" s="44" t="s">
        <v>344</v>
      </c>
      <c r="I45" s="34">
        <v>23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96</v>
      </c>
      <c r="H46" s="44" t="s">
        <v>96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409</v>
      </c>
      <c r="F47" s="45">
        <v>0</v>
      </c>
      <c r="G47" s="33">
        <v>409</v>
      </c>
      <c r="H47" s="40">
        <v>0</v>
      </c>
      <c r="I47" s="34">
        <f>SUM(G47:H47)</f>
        <v>409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51840</v>
      </c>
      <c r="F48" s="45">
        <v>0</v>
      </c>
      <c r="G48" s="38" t="s">
        <v>344</v>
      </c>
      <c r="H48" s="44" t="s">
        <v>344</v>
      </c>
      <c r="I48" s="34">
        <v>51840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30594</v>
      </c>
      <c r="F49" s="45">
        <v>0</v>
      </c>
      <c r="G49" s="38" t="s">
        <v>96</v>
      </c>
      <c r="H49" s="44" t="s">
        <v>344</v>
      </c>
      <c r="I49" s="34">
        <v>30594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4</v>
      </c>
      <c r="F50" s="45">
        <v>0</v>
      </c>
      <c r="G50" s="38" t="s">
        <v>344</v>
      </c>
      <c r="H50" s="44" t="s">
        <v>344</v>
      </c>
      <c r="I50" s="34">
        <v>4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344</v>
      </c>
      <c r="H51" s="44" t="s">
        <v>344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7344</v>
      </c>
      <c r="F52" s="45">
        <v>0</v>
      </c>
      <c r="G52" s="33">
        <v>7344</v>
      </c>
      <c r="H52" s="40">
        <v>0</v>
      </c>
      <c r="I52" s="34">
        <f>SUM(G52:H52)</f>
        <v>7344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497</v>
      </c>
      <c r="F53" s="45">
        <v>0</v>
      </c>
      <c r="G53" s="38" t="s">
        <v>344</v>
      </c>
      <c r="H53" s="44" t="s">
        <v>344</v>
      </c>
      <c r="I53" s="34">
        <v>497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344</v>
      </c>
      <c r="H54" s="51" t="s">
        <v>96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6年 1月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104</v>
      </c>
    </row>
    <row r="60" spans="1:9" ht="23.1" customHeight="1" thickBot="1" x14ac:dyDescent="0.2">
      <c r="A60" s="421" t="s">
        <v>81</v>
      </c>
      <c r="B60" s="422"/>
      <c r="C60" s="422"/>
      <c r="D60" s="423"/>
      <c r="E60" s="269" t="s">
        <v>8</v>
      </c>
      <c r="F60" s="18" t="s">
        <v>9</v>
      </c>
      <c r="G60" s="18" t="s">
        <v>10</v>
      </c>
      <c r="H60" s="18" t="s">
        <v>11</v>
      </c>
      <c r="I60" s="19" t="s">
        <v>106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311</v>
      </c>
      <c r="F61" s="59">
        <v>0</v>
      </c>
      <c r="G61" s="30" t="s">
        <v>96</v>
      </c>
      <c r="H61" s="60" t="s">
        <v>96</v>
      </c>
      <c r="I61" s="34">
        <v>311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3962</v>
      </c>
      <c r="F62" s="59">
        <v>40</v>
      </c>
      <c r="G62" s="30" t="s">
        <v>96</v>
      </c>
      <c r="H62" s="60" t="s">
        <v>96</v>
      </c>
      <c r="I62" s="34">
        <v>4002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142</v>
      </c>
      <c r="F63" s="59">
        <v>2</v>
      </c>
      <c r="G63" s="30" t="s">
        <v>96</v>
      </c>
      <c r="H63" s="60" t="s">
        <v>96</v>
      </c>
      <c r="I63" s="34">
        <v>144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4415</v>
      </c>
      <c r="F64" s="25">
        <f>SUM(F61:F63)</f>
        <v>42</v>
      </c>
      <c r="G64" s="30" t="s">
        <v>344</v>
      </c>
      <c r="H64" s="30" t="s">
        <v>344</v>
      </c>
      <c r="I64" s="26">
        <f>SUM(I61:I63)</f>
        <v>4457</v>
      </c>
    </row>
    <row r="65" spans="1:9" ht="23.1" customHeight="1" x14ac:dyDescent="0.15">
      <c r="A65" s="394" t="s">
        <v>381</v>
      </c>
      <c r="B65" s="408"/>
      <c r="C65" s="414" t="s">
        <v>350</v>
      </c>
      <c r="D65" s="61" t="s">
        <v>353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351</v>
      </c>
      <c r="E66" s="28">
        <v>307</v>
      </c>
      <c r="F66" s="25">
        <v>0</v>
      </c>
      <c r="G66" s="25">
        <v>307</v>
      </c>
      <c r="H66" s="25">
        <v>0</v>
      </c>
      <c r="I66" s="34">
        <f t="shared" si="2"/>
        <v>307</v>
      </c>
    </row>
    <row r="67" spans="1:9" ht="23.1" customHeight="1" x14ac:dyDescent="0.15">
      <c r="A67" s="396"/>
      <c r="B67" s="409"/>
      <c r="C67" s="414" t="s">
        <v>382</v>
      </c>
      <c r="D67" s="61" t="s">
        <v>353</v>
      </c>
      <c r="E67" s="28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396"/>
      <c r="B68" s="409"/>
      <c r="C68" s="417"/>
      <c r="D68" s="61" t="s">
        <v>351</v>
      </c>
      <c r="E68" s="28">
        <v>3777</v>
      </c>
      <c r="F68" s="25">
        <v>33</v>
      </c>
      <c r="G68" s="25">
        <v>3810</v>
      </c>
      <c r="H68" s="25">
        <v>0</v>
      </c>
      <c r="I68" s="34">
        <f t="shared" si="2"/>
        <v>3810</v>
      </c>
    </row>
    <row r="69" spans="1:9" ht="23.1" customHeight="1" x14ac:dyDescent="0.15">
      <c r="A69" s="396"/>
      <c r="B69" s="409"/>
      <c r="C69" s="414" t="s">
        <v>354</v>
      </c>
      <c r="D69" s="61" t="s">
        <v>353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351</v>
      </c>
      <c r="E70" s="28">
        <v>128</v>
      </c>
      <c r="F70" s="25">
        <v>2</v>
      </c>
      <c r="G70" s="25">
        <v>130</v>
      </c>
      <c r="H70" s="25">
        <v>0</v>
      </c>
      <c r="I70" s="34">
        <f t="shared" si="2"/>
        <v>130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4213</v>
      </c>
      <c r="F71" s="25">
        <f>SUM(F65:F70)</f>
        <v>35</v>
      </c>
      <c r="G71" s="25">
        <f>SUM(G65:G70)</f>
        <v>4248</v>
      </c>
      <c r="H71" s="25">
        <f>SUM(H65:H70)</f>
        <v>0</v>
      </c>
      <c r="I71" s="34">
        <f t="shared" si="2"/>
        <v>4248</v>
      </c>
    </row>
    <row r="72" spans="1:9" ht="23.1" customHeight="1" x14ac:dyDescent="0.15">
      <c r="A72" s="394" t="s">
        <v>355</v>
      </c>
      <c r="B72" s="408"/>
      <c r="C72" s="412" t="s">
        <v>356</v>
      </c>
      <c r="D72" s="413"/>
      <c r="E72" s="62">
        <v>328</v>
      </c>
      <c r="F72" s="63">
        <v>0</v>
      </c>
      <c r="G72" s="25">
        <v>328</v>
      </c>
      <c r="H72" s="25">
        <v>0</v>
      </c>
      <c r="I72" s="34">
        <f t="shared" si="2"/>
        <v>328</v>
      </c>
    </row>
    <row r="73" spans="1:9" ht="23.1" customHeight="1" x14ac:dyDescent="0.15">
      <c r="A73" s="396"/>
      <c r="B73" s="409"/>
      <c r="C73" s="412" t="s">
        <v>357</v>
      </c>
      <c r="D73" s="413"/>
      <c r="E73" s="62">
        <v>4024</v>
      </c>
      <c r="F73" s="63">
        <v>40</v>
      </c>
      <c r="G73" s="25">
        <v>4064</v>
      </c>
      <c r="H73" s="25">
        <v>0</v>
      </c>
      <c r="I73" s="34">
        <f t="shared" si="2"/>
        <v>4064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151</v>
      </c>
      <c r="F74" s="63">
        <v>2</v>
      </c>
      <c r="G74" s="25">
        <v>153</v>
      </c>
      <c r="H74" s="25">
        <v>0</v>
      </c>
      <c r="I74" s="34">
        <f t="shared" si="2"/>
        <v>153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15</v>
      </c>
      <c r="F75" s="63">
        <v>0</v>
      </c>
      <c r="G75" s="25">
        <v>15</v>
      </c>
      <c r="H75" s="25">
        <v>0</v>
      </c>
      <c r="I75" s="34">
        <f t="shared" si="2"/>
        <v>15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4518</v>
      </c>
      <c r="F76" s="63">
        <f>SUM(F72:F75)</f>
        <v>42</v>
      </c>
      <c r="G76" s="63">
        <f>SUM(G72:G75)</f>
        <v>4560</v>
      </c>
      <c r="H76" s="63">
        <f>SUM(H72:H75)</f>
        <v>0</v>
      </c>
      <c r="I76" s="34">
        <f t="shared" si="2"/>
        <v>4560</v>
      </c>
    </row>
    <row r="77" spans="1:9" ht="23.1" customHeight="1" x14ac:dyDescent="0.15">
      <c r="A77" s="394" t="s">
        <v>64</v>
      </c>
      <c r="B77" s="408"/>
      <c r="C77" s="412" t="s">
        <v>356</v>
      </c>
      <c r="D77" s="413"/>
      <c r="E77" s="28">
        <v>2686</v>
      </c>
      <c r="F77" s="25">
        <v>0</v>
      </c>
      <c r="G77" s="30" t="s">
        <v>344</v>
      </c>
      <c r="H77" s="30" t="s">
        <v>344</v>
      </c>
      <c r="I77" s="34">
        <v>2686</v>
      </c>
    </row>
    <row r="78" spans="1:9" ht="23.1" customHeight="1" x14ac:dyDescent="0.15">
      <c r="A78" s="396"/>
      <c r="B78" s="409"/>
      <c r="C78" s="412" t="s">
        <v>357</v>
      </c>
      <c r="D78" s="413"/>
      <c r="E78" s="28">
        <v>33627</v>
      </c>
      <c r="F78" s="25">
        <v>750</v>
      </c>
      <c r="G78" s="30" t="s">
        <v>344</v>
      </c>
      <c r="H78" s="30" t="s">
        <v>344</v>
      </c>
      <c r="I78" s="34">
        <v>34377</v>
      </c>
    </row>
    <row r="79" spans="1:9" ht="23.1" customHeight="1" x14ac:dyDescent="0.15">
      <c r="A79" s="396"/>
      <c r="B79" s="409"/>
      <c r="C79" s="412" t="s">
        <v>359</v>
      </c>
      <c r="D79" s="413"/>
      <c r="E79" s="28">
        <v>1100</v>
      </c>
      <c r="F79" s="25">
        <v>21</v>
      </c>
      <c r="G79" s="30" t="s">
        <v>344</v>
      </c>
      <c r="H79" s="30" t="s">
        <v>344</v>
      </c>
      <c r="I79" s="34">
        <v>1121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232</v>
      </c>
      <c r="F80" s="65">
        <v>0</v>
      </c>
      <c r="G80" s="30" t="s">
        <v>344</v>
      </c>
      <c r="H80" s="30" t="s">
        <v>344</v>
      </c>
      <c r="I80" s="66">
        <v>232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37645</v>
      </c>
      <c r="F81" s="25">
        <f>SUM(F77:F80)</f>
        <v>771</v>
      </c>
      <c r="G81" s="30" t="s">
        <v>344</v>
      </c>
      <c r="H81" s="30" t="s">
        <v>344</v>
      </c>
      <c r="I81" s="26">
        <f>SUM(I77:I80)</f>
        <v>38416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29803</v>
      </c>
      <c r="F82" s="25">
        <v>0</v>
      </c>
      <c r="G82" s="30" t="s">
        <v>344</v>
      </c>
      <c r="H82" s="30" t="s">
        <v>344</v>
      </c>
      <c r="I82" s="26">
        <v>29803</v>
      </c>
    </row>
    <row r="83" spans="1:9" ht="23.1" customHeight="1" x14ac:dyDescent="0.15">
      <c r="A83" s="396"/>
      <c r="B83" s="397"/>
      <c r="C83" s="67"/>
      <c r="D83" s="276" t="s">
        <v>67</v>
      </c>
      <c r="E83" s="69">
        <v>29803</v>
      </c>
      <c r="F83" s="33">
        <v>0</v>
      </c>
      <c r="G83" s="38" t="s">
        <v>344</v>
      </c>
      <c r="H83" s="38" t="s">
        <v>344</v>
      </c>
      <c r="I83" s="34">
        <v>29803</v>
      </c>
    </row>
    <row r="84" spans="1:9" ht="23.1" customHeight="1" x14ac:dyDescent="0.15">
      <c r="A84" s="398"/>
      <c r="B84" s="397"/>
      <c r="C84" s="401" t="s">
        <v>360</v>
      </c>
      <c r="D84" s="400"/>
      <c r="E84" s="28">
        <v>9174</v>
      </c>
      <c r="F84" s="25">
        <v>0</v>
      </c>
      <c r="G84" s="30" t="s">
        <v>344</v>
      </c>
      <c r="H84" s="30" t="s">
        <v>344</v>
      </c>
      <c r="I84" s="26">
        <v>9174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465</v>
      </c>
      <c r="F85" s="25">
        <v>0</v>
      </c>
      <c r="G85" s="30" t="s">
        <v>344</v>
      </c>
      <c r="H85" s="30" t="s">
        <v>344</v>
      </c>
      <c r="I85" s="26">
        <v>465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39442</v>
      </c>
      <c r="F86" s="63">
        <f>SUM(F82,F84,F85)</f>
        <v>0</v>
      </c>
      <c r="G86" s="30" t="s">
        <v>344</v>
      </c>
      <c r="H86" s="70" t="s">
        <v>344</v>
      </c>
      <c r="I86" s="71">
        <f>SUM(I82,I84,I85)</f>
        <v>39442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290510</v>
      </c>
      <c r="F87" s="73">
        <v>0</v>
      </c>
      <c r="G87" s="38" t="s">
        <v>344</v>
      </c>
      <c r="H87" s="38" t="s">
        <v>344</v>
      </c>
      <c r="I87" s="34">
        <v>290510</v>
      </c>
    </row>
    <row r="88" spans="1:9" ht="23.1" customHeight="1" thickBot="1" x14ac:dyDescent="0.2">
      <c r="A88" s="389" t="s">
        <v>383</v>
      </c>
      <c r="B88" s="390"/>
      <c r="C88" s="390"/>
      <c r="D88" s="391"/>
      <c r="E88" s="74">
        <f>SUM(E14,E17,E18,E21,E22,E76)</f>
        <v>708408</v>
      </c>
      <c r="F88" s="74">
        <f>SUM(F14,F17,F18,F21,F22,F76)</f>
        <v>14988</v>
      </c>
      <c r="G88" s="74">
        <f>SUM(G14,G17,G21,G22,G76)</f>
        <v>723151</v>
      </c>
      <c r="H88" s="74">
        <f>SUM(H14,H17,H21,H22,H76)</f>
        <v>245</v>
      </c>
      <c r="I88" s="78">
        <f>SUM(I14,I17,I18,I21,I22,I76)</f>
        <v>723396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1376491</v>
      </c>
      <c r="F89" s="75">
        <f>SUM(F14,F17,F18,F21,F22,F28,F29,F37,F38,F39,F40,F41,F48,F50,F51,F52,F53,F54,F76)</f>
        <v>15038</v>
      </c>
      <c r="G89" s="76" t="s">
        <v>344</v>
      </c>
      <c r="H89" s="76" t="s">
        <v>344</v>
      </c>
      <c r="I89" s="78">
        <f>SUM(I14,I17,I18,I21,I22,I28,I29,I37,I38,I39,I40,I41,I48,I50,I51,I52,I53,I54,I76)</f>
        <v>1391529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344</v>
      </c>
      <c r="F90" s="76" t="s">
        <v>344</v>
      </c>
      <c r="G90" s="76" t="s">
        <v>344</v>
      </c>
      <c r="H90" s="76" t="s">
        <v>344</v>
      </c>
      <c r="I90" s="78">
        <f>SUM(I11,I13,I16,I18,I20,I22)</f>
        <v>335984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0.11433877803704938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362</v>
      </c>
      <c r="B94" s="350"/>
      <c r="C94" s="350"/>
      <c r="D94" s="351"/>
      <c r="E94" s="262" t="s">
        <v>8</v>
      </c>
      <c r="F94" s="85" t="s">
        <v>9</v>
      </c>
      <c r="G94" s="85" t="s">
        <v>10</v>
      </c>
      <c r="H94" s="85" t="s">
        <v>11</v>
      </c>
      <c r="I94" s="86" t="s">
        <v>365</v>
      </c>
    </row>
    <row r="95" spans="1:9" s="17" customFormat="1" ht="23.1" customHeight="1" thickBot="1" x14ac:dyDescent="0.2">
      <c r="A95" s="392" t="s">
        <v>356</v>
      </c>
      <c r="B95" s="393"/>
      <c r="C95" s="87" t="s">
        <v>364</v>
      </c>
      <c r="D95" s="88" t="s">
        <v>15</v>
      </c>
      <c r="E95" s="89">
        <v>18948</v>
      </c>
      <c r="F95" s="90">
        <v>0</v>
      </c>
      <c r="G95" s="90">
        <v>18948</v>
      </c>
      <c r="H95" s="91" t="s">
        <v>24</v>
      </c>
      <c r="I95" s="78">
        <f>SUM(G95:H95)</f>
        <v>18948</v>
      </c>
    </row>
    <row r="96" spans="1:9" s="17" customFormat="1" ht="23.1" customHeight="1" x14ac:dyDescent="0.15">
      <c r="A96" s="372" t="s">
        <v>357</v>
      </c>
      <c r="B96" s="373"/>
      <c r="C96" s="538" t="s">
        <v>18</v>
      </c>
      <c r="D96" s="539"/>
      <c r="E96" s="277">
        <v>450546</v>
      </c>
      <c r="F96" s="95">
        <v>3640</v>
      </c>
      <c r="G96" s="95">
        <v>454186</v>
      </c>
      <c r="H96" s="108" t="s">
        <v>344</v>
      </c>
      <c r="I96" s="278">
        <f t="shared" ref="I96" si="3">SUM(G96:H96)</f>
        <v>454186</v>
      </c>
    </row>
    <row r="97" spans="1:9" s="17" customFormat="1" ht="23.1" customHeight="1" thickBot="1" x14ac:dyDescent="0.2">
      <c r="A97" s="376"/>
      <c r="B97" s="377"/>
      <c r="C97" s="279"/>
      <c r="D97" s="280" t="s">
        <v>338</v>
      </c>
      <c r="E97" s="281">
        <v>171</v>
      </c>
      <c r="F97" s="282">
        <v>6</v>
      </c>
      <c r="G97" s="282">
        <v>177</v>
      </c>
      <c r="H97" s="283" t="s">
        <v>344</v>
      </c>
      <c r="I97" s="126">
        <f>SUM(G97:H97)</f>
        <v>177</v>
      </c>
    </row>
    <row r="98" spans="1:9" s="17" customFormat="1" ht="9.75" customHeight="1" x14ac:dyDescent="0.15">
      <c r="A98" s="93"/>
      <c r="B98" s="93"/>
      <c r="C98" s="93"/>
      <c r="D98" s="93"/>
      <c r="E98" s="93"/>
      <c r="F98" s="93"/>
      <c r="G98" s="93"/>
      <c r="H98" s="93"/>
      <c r="I98" s="93"/>
    </row>
    <row r="99" spans="1:9" s="17" customFormat="1" ht="17.25" customHeight="1" thickBot="1" x14ac:dyDescent="0.2">
      <c r="A99" s="82" t="s">
        <v>76</v>
      </c>
      <c r="C99" s="82"/>
      <c r="D99" s="82"/>
      <c r="E99" s="83"/>
      <c r="F99" s="83"/>
      <c r="G99" s="83"/>
      <c r="H99" s="83"/>
      <c r="I99" s="84"/>
    </row>
    <row r="100" spans="1:9" s="17" customFormat="1" ht="18.75" customHeight="1" thickBot="1" x14ac:dyDescent="0.2">
      <c r="A100" s="349" t="s">
        <v>362</v>
      </c>
      <c r="B100" s="350"/>
      <c r="C100" s="350"/>
      <c r="D100" s="351"/>
      <c r="E100" s="262" t="s">
        <v>8</v>
      </c>
      <c r="F100" s="85" t="s">
        <v>9</v>
      </c>
      <c r="G100" s="85" t="s">
        <v>10</v>
      </c>
      <c r="H100" s="85" t="s">
        <v>11</v>
      </c>
      <c r="I100" s="86" t="s">
        <v>365</v>
      </c>
    </row>
    <row r="101" spans="1:9" s="17" customFormat="1" ht="23.1" customHeight="1" x14ac:dyDescent="0.15">
      <c r="A101" s="372" t="s">
        <v>13</v>
      </c>
      <c r="B101" s="373"/>
      <c r="C101" s="378" t="s">
        <v>364</v>
      </c>
      <c r="D101" s="263" t="s">
        <v>15</v>
      </c>
      <c r="E101" s="94">
        <f>E10+E95</f>
        <v>115951</v>
      </c>
      <c r="F101" s="95">
        <f>F10+F95</f>
        <v>0</v>
      </c>
      <c r="G101" s="95">
        <f>G10+G95</f>
        <v>115931</v>
      </c>
      <c r="H101" s="95">
        <f>H10</f>
        <v>20</v>
      </c>
      <c r="I101" s="96">
        <f>I10+I95</f>
        <v>115951</v>
      </c>
    </row>
    <row r="102" spans="1:9" s="17" customFormat="1" ht="23.1" customHeight="1" x14ac:dyDescent="0.15">
      <c r="A102" s="374"/>
      <c r="B102" s="375"/>
      <c r="C102" s="379"/>
      <c r="D102" s="264" t="s">
        <v>384</v>
      </c>
      <c r="E102" s="32">
        <f>E11</f>
        <v>695</v>
      </c>
      <c r="F102" s="32">
        <f>F11</f>
        <v>0</v>
      </c>
      <c r="G102" s="32">
        <f>G11</f>
        <v>693</v>
      </c>
      <c r="H102" s="32">
        <f>H11</f>
        <v>2</v>
      </c>
      <c r="I102" s="34">
        <f>I11</f>
        <v>695</v>
      </c>
    </row>
    <row r="103" spans="1:9" s="17" customFormat="1" ht="23.1" customHeight="1" thickBot="1" x14ac:dyDescent="0.2">
      <c r="A103" s="376"/>
      <c r="B103" s="377"/>
      <c r="C103" s="362" t="s">
        <v>20</v>
      </c>
      <c r="D103" s="363"/>
      <c r="E103" s="48">
        <f>E101+E102</f>
        <v>116646</v>
      </c>
      <c r="F103" s="97">
        <f>F101+F102</f>
        <v>0</v>
      </c>
      <c r="G103" s="97">
        <f>G101+G102</f>
        <v>116624</v>
      </c>
      <c r="H103" s="97">
        <f t="shared" ref="H103:I103" si="4">H101+H102</f>
        <v>22</v>
      </c>
      <c r="I103" s="52">
        <f t="shared" si="4"/>
        <v>116646</v>
      </c>
    </row>
    <row r="104" spans="1:9" s="17" customFormat="1" ht="23.1" customHeight="1" x14ac:dyDescent="0.15">
      <c r="A104" s="380" t="s">
        <v>357</v>
      </c>
      <c r="B104" s="381"/>
      <c r="C104" s="382"/>
      <c r="D104" s="263" t="s">
        <v>18</v>
      </c>
      <c r="E104" s="94">
        <f>E15+E96</f>
        <v>710433</v>
      </c>
      <c r="F104" s="95">
        <f>F15+F96</f>
        <v>7934</v>
      </c>
      <c r="G104" s="95">
        <f>G15+G96</f>
        <v>718184</v>
      </c>
      <c r="H104" s="95">
        <f>H15</f>
        <v>183</v>
      </c>
      <c r="I104" s="96">
        <f>I15+I96</f>
        <v>718367</v>
      </c>
    </row>
    <row r="105" spans="1:9" s="17" customFormat="1" ht="23.1" customHeight="1" x14ac:dyDescent="0.15">
      <c r="A105" s="383"/>
      <c r="B105" s="384"/>
      <c r="C105" s="385"/>
      <c r="D105" s="98" t="s">
        <v>19</v>
      </c>
      <c r="E105" s="39">
        <f>E16</f>
        <v>298044</v>
      </c>
      <c r="F105" s="99">
        <f>F16</f>
        <v>10552</v>
      </c>
      <c r="G105" s="99">
        <f>G16</f>
        <v>308557</v>
      </c>
      <c r="H105" s="100">
        <f>H16</f>
        <v>39</v>
      </c>
      <c r="I105" s="101">
        <f>I16</f>
        <v>308596</v>
      </c>
    </row>
    <row r="106" spans="1:9" s="17" customFormat="1" ht="23.1" customHeight="1" thickBot="1" x14ac:dyDescent="0.2">
      <c r="A106" s="386"/>
      <c r="B106" s="387"/>
      <c r="C106" s="388"/>
      <c r="D106" s="102" t="s">
        <v>22</v>
      </c>
      <c r="E106" s="48">
        <f>E104+E105</f>
        <v>1008477</v>
      </c>
      <c r="F106" s="97">
        <f t="shared" ref="F106:I106" si="5">F104+F105</f>
        <v>18486</v>
      </c>
      <c r="G106" s="97">
        <f t="shared" si="5"/>
        <v>1026741</v>
      </c>
      <c r="H106" s="103">
        <f t="shared" si="5"/>
        <v>222</v>
      </c>
      <c r="I106" s="52">
        <f t="shared" si="5"/>
        <v>1026963</v>
      </c>
    </row>
    <row r="107" spans="1:9" s="17" customFormat="1" ht="23.1" customHeight="1" thickBot="1" x14ac:dyDescent="0.2">
      <c r="A107" s="364" t="s">
        <v>385</v>
      </c>
      <c r="B107" s="365"/>
      <c r="C107" s="365"/>
      <c r="D107" s="366"/>
      <c r="E107" s="74">
        <f>E88+E95+E96</f>
        <v>1177902</v>
      </c>
      <c r="F107" s="74">
        <f>F88+F95+F96</f>
        <v>18628</v>
      </c>
      <c r="G107" s="74">
        <f>G88+G95+G96</f>
        <v>1196285</v>
      </c>
      <c r="H107" s="74">
        <f>H88</f>
        <v>245</v>
      </c>
      <c r="I107" s="78">
        <f>I88+I95+I96</f>
        <v>1196530</v>
      </c>
    </row>
    <row r="108" spans="1:9" s="17" customFormat="1" ht="23.1" customHeight="1" thickBot="1" x14ac:dyDescent="0.2">
      <c r="A108" s="364" t="s">
        <v>72</v>
      </c>
      <c r="B108" s="365"/>
      <c r="C108" s="365"/>
      <c r="D108" s="366"/>
      <c r="E108" s="75">
        <f>E89+E95+E96</f>
        <v>1845985</v>
      </c>
      <c r="F108" s="75">
        <f>F89+F95+F96</f>
        <v>18678</v>
      </c>
      <c r="G108" s="76" t="s">
        <v>386</v>
      </c>
      <c r="H108" s="76" t="s">
        <v>386</v>
      </c>
      <c r="I108" s="78">
        <f>I89+I95+I96</f>
        <v>1864663</v>
      </c>
    </row>
    <row r="109" spans="1:9" s="17" customFormat="1" ht="23.1" customHeight="1" thickBot="1" x14ac:dyDescent="0.2">
      <c r="A109" s="364" t="s">
        <v>78</v>
      </c>
      <c r="B109" s="365"/>
      <c r="C109" s="365"/>
      <c r="D109" s="366"/>
      <c r="E109" s="104">
        <f>IF(I106=0,0,IF(I104=0,0,I104/I106))</f>
        <v>0.69950621395318036</v>
      </c>
      <c r="F109" s="93"/>
      <c r="G109" s="93"/>
      <c r="H109" s="93"/>
      <c r="I109" s="93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32.2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idden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idden="1" x14ac:dyDescent="0.15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9" ht="28.5" x14ac:dyDescent="0.3">
      <c r="A116" s="367" t="str">
        <f>A1</f>
        <v>検査関係業務量報告</v>
      </c>
      <c r="B116" s="367"/>
      <c r="C116" s="367"/>
      <c r="D116" s="367"/>
      <c r="E116" s="367"/>
      <c r="F116" s="367"/>
      <c r="G116" s="367"/>
      <c r="H116" s="367"/>
      <c r="I116" s="367"/>
    </row>
    <row r="117" spans="1:9" ht="12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 ht="15.75" customHeight="1" x14ac:dyDescent="0.2">
      <c r="A118" s="54"/>
      <c r="B118" s="55"/>
      <c r="C118" s="55"/>
      <c r="F118" s="7"/>
      <c r="G118" s="7"/>
      <c r="H118" s="8"/>
      <c r="I118" s="368" t="str">
        <f>IF(I3="","",I3)</f>
        <v/>
      </c>
    </row>
    <row r="119" spans="1:9" ht="23.25" customHeight="1" x14ac:dyDescent="0.15">
      <c r="A119" s="369" t="str">
        <f>A4</f>
        <v>令和 6年 1月</v>
      </c>
      <c r="B119" s="370"/>
      <c r="C119" s="370"/>
      <c r="D119" s="370"/>
      <c r="E119" s="370"/>
      <c r="F119" s="370"/>
      <c r="G119" s="370"/>
      <c r="H119" s="370"/>
      <c r="I119" s="368"/>
    </row>
    <row r="120" spans="1:9" ht="20.25" customHeight="1" x14ac:dyDescent="0.15">
      <c r="A120" s="56" t="str">
        <f>A5</f>
        <v>全国計</v>
      </c>
      <c r="B120" s="57"/>
      <c r="C120" s="57"/>
      <c r="D120" s="57"/>
      <c r="E120" s="10"/>
      <c r="F120" s="11"/>
      <c r="G120" s="11"/>
      <c r="H120" s="11"/>
      <c r="I120" s="14" t="s">
        <v>387</v>
      </c>
    </row>
    <row r="121" spans="1:9" s="17" customFormat="1" ht="9.9499999999999993" customHeight="1" x14ac:dyDescent="0.15"/>
    <row r="122" spans="1:9" s="17" customFormat="1" ht="19.5" customHeight="1" thickBot="1" x14ac:dyDescent="0.2">
      <c r="A122" s="82" t="s">
        <v>80</v>
      </c>
    </row>
    <row r="123" spans="1:9" s="17" customFormat="1" ht="18.75" customHeight="1" thickBot="1" x14ac:dyDescent="0.2">
      <c r="A123" s="349" t="s">
        <v>388</v>
      </c>
      <c r="B123" s="350"/>
      <c r="C123" s="350"/>
      <c r="D123" s="351"/>
      <c r="E123" s="262" t="s">
        <v>8</v>
      </c>
      <c r="F123" s="85" t="s">
        <v>9</v>
      </c>
      <c r="G123" s="85" t="s">
        <v>10</v>
      </c>
      <c r="H123" s="85" t="s">
        <v>11</v>
      </c>
      <c r="I123" s="86" t="s">
        <v>389</v>
      </c>
    </row>
    <row r="124" spans="1:9" s="17" customFormat="1" ht="18.95" customHeight="1" x14ac:dyDescent="0.15">
      <c r="A124" s="352" t="s">
        <v>390</v>
      </c>
      <c r="B124" s="353"/>
      <c r="C124" s="354"/>
      <c r="D124" s="355"/>
      <c r="E124" s="94">
        <f>E29</f>
        <v>405756</v>
      </c>
      <c r="F124" s="94">
        <f>F29</f>
        <v>0</v>
      </c>
      <c r="G124" s="108" t="s">
        <v>386</v>
      </c>
      <c r="H124" s="108" t="s">
        <v>386</v>
      </c>
      <c r="I124" s="96">
        <f>I29</f>
        <v>405756</v>
      </c>
    </row>
    <row r="125" spans="1:9" s="17" customFormat="1" ht="18.75" customHeight="1" x14ac:dyDescent="0.15">
      <c r="A125" s="356"/>
      <c r="B125" s="357"/>
      <c r="C125" s="358" t="s">
        <v>82</v>
      </c>
      <c r="D125" s="359"/>
      <c r="E125" s="32">
        <v>444</v>
      </c>
      <c r="F125" s="33">
        <v>0</v>
      </c>
      <c r="G125" s="38" t="s">
        <v>386</v>
      </c>
      <c r="H125" s="38" t="s">
        <v>386</v>
      </c>
      <c r="I125" s="34">
        <v>444</v>
      </c>
    </row>
    <row r="126" spans="1:9" s="17" customFormat="1" ht="18.95" customHeight="1" thickBot="1" x14ac:dyDescent="0.2">
      <c r="A126" s="360"/>
      <c r="B126" s="361"/>
      <c r="C126" s="362" t="s">
        <v>83</v>
      </c>
      <c r="D126" s="363"/>
      <c r="E126" s="103">
        <f>E124-E125</f>
        <v>405312</v>
      </c>
      <c r="F126" s="103">
        <f>F124-F125</f>
        <v>0</v>
      </c>
      <c r="G126" s="50" t="s">
        <v>386</v>
      </c>
      <c r="H126" s="50" t="s">
        <v>386</v>
      </c>
      <c r="I126" s="52">
        <f>I124-I125</f>
        <v>405312</v>
      </c>
    </row>
    <row r="127" spans="1:9" s="17" customFormat="1" ht="9.75" customHeight="1" x14ac:dyDescent="0.15">
      <c r="A127" s="93"/>
      <c r="B127" s="93"/>
      <c r="C127" s="93"/>
      <c r="D127" s="93"/>
      <c r="E127" s="93"/>
      <c r="F127" s="93"/>
      <c r="G127" s="93"/>
      <c r="H127" s="93"/>
      <c r="I127" s="93"/>
    </row>
    <row r="128" spans="1:9" ht="18" customHeight="1" thickBot="1" x14ac:dyDescent="0.2">
      <c r="A128" s="109" t="s">
        <v>391</v>
      </c>
      <c r="B128" s="109"/>
      <c r="C128" s="109"/>
      <c r="D128" s="93"/>
      <c r="E128" s="107"/>
      <c r="F128" s="107"/>
      <c r="G128" s="107"/>
      <c r="H128" s="107"/>
      <c r="I128" s="110"/>
    </row>
    <row r="129" spans="1:9" ht="21.95" customHeight="1" x14ac:dyDescent="0.15">
      <c r="A129" s="111"/>
      <c r="B129" s="112"/>
      <c r="C129" s="337" t="s">
        <v>85</v>
      </c>
      <c r="D129" s="338"/>
      <c r="E129" s="339" t="s">
        <v>86</v>
      </c>
      <c r="F129" s="337" t="s">
        <v>87</v>
      </c>
      <c r="G129" s="338"/>
      <c r="H129" s="341" t="s">
        <v>20</v>
      </c>
      <c r="I129" s="342"/>
    </row>
    <row r="130" spans="1:9" ht="21.95" customHeight="1" thickBot="1" x14ac:dyDescent="0.2">
      <c r="A130" s="113"/>
      <c r="B130" s="114"/>
      <c r="C130" s="115" t="s">
        <v>88</v>
      </c>
      <c r="D130" s="116" t="s">
        <v>89</v>
      </c>
      <c r="E130" s="340"/>
      <c r="F130" s="117" t="s">
        <v>88</v>
      </c>
      <c r="G130" s="118" t="s">
        <v>89</v>
      </c>
      <c r="H130" s="343"/>
      <c r="I130" s="344"/>
    </row>
    <row r="131" spans="1:9" ht="21.95" customHeight="1" x14ac:dyDescent="0.15">
      <c r="A131" s="345" t="s">
        <v>90</v>
      </c>
      <c r="B131" s="346"/>
      <c r="C131" s="119">
        <v>1104456</v>
      </c>
      <c r="D131" s="120">
        <v>89481</v>
      </c>
      <c r="E131" s="121">
        <v>11051</v>
      </c>
      <c r="F131" s="119">
        <v>357</v>
      </c>
      <c r="G131" s="120">
        <v>1</v>
      </c>
      <c r="H131" s="347">
        <f>SUM(C131:G131)</f>
        <v>1205346</v>
      </c>
      <c r="I131" s="348"/>
    </row>
    <row r="132" spans="1:9" ht="21.95" customHeight="1" thickBot="1" x14ac:dyDescent="0.2">
      <c r="A132" s="329" t="s">
        <v>91</v>
      </c>
      <c r="B132" s="330"/>
      <c r="C132" s="122">
        <v>100</v>
      </c>
      <c r="D132" s="123">
        <v>0</v>
      </c>
      <c r="E132" s="124">
        <v>0</v>
      </c>
      <c r="F132" s="122">
        <v>0</v>
      </c>
      <c r="G132" s="123">
        <v>0</v>
      </c>
      <c r="H132" s="331">
        <f>SUM(C132:G132)</f>
        <v>100</v>
      </c>
      <c r="I132" s="332"/>
    </row>
    <row r="133" spans="1:9" ht="21.95" customHeight="1" thickBot="1" x14ac:dyDescent="0.2">
      <c r="A133" s="333" t="s">
        <v>92</v>
      </c>
      <c r="B133" s="334"/>
      <c r="C133" s="125">
        <v>6850851100</v>
      </c>
      <c r="D133" s="126">
        <v>501392900</v>
      </c>
      <c r="E133" s="125">
        <v>54137800</v>
      </c>
      <c r="F133" s="127">
        <v>1035300</v>
      </c>
      <c r="G133" s="78">
        <v>4400</v>
      </c>
      <c r="H133" s="335">
        <v>7407421500</v>
      </c>
      <c r="I133" s="33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0" zoomScaleNormal="70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7.3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392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393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394</v>
      </c>
      <c r="B9" s="422"/>
      <c r="C9" s="422"/>
      <c r="D9" s="423"/>
      <c r="E9" s="288" t="s">
        <v>8</v>
      </c>
      <c r="F9" s="18" t="s">
        <v>9</v>
      </c>
      <c r="G9" s="18" t="s">
        <v>10</v>
      </c>
      <c r="H9" s="18" t="s">
        <v>11</v>
      </c>
      <c r="I9" s="19" t="s">
        <v>395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95748</v>
      </c>
      <c r="F10" s="22">
        <v>0</v>
      </c>
      <c r="G10" s="22">
        <v>95401</v>
      </c>
      <c r="H10" s="22">
        <v>347</v>
      </c>
      <c r="I10" s="23">
        <f t="shared" ref="I10:I17" si="0">SUM(G10:H10)</f>
        <v>95748</v>
      </c>
    </row>
    <row r="11" spans="1:9" ht="23.1" customHeight="1" x14ac:dyDescent="0.15">
      <c r="A11" s="451"/>
      <c r="B11" s="474"/>
      <c r="C11" s="478"/>
      <c r="D11" s="289" t="s">
        <v>16</v>
      </c>
      <c r="E11" s="24">
        <v>859</v>
      </c>
      <c r="F11" s="25">
        <v>0</v>
      </c>
      <c r="G11" s="25">
        <v>849</v>
      </c>
      <c r="H11" s="25">
        <v>10</v>
      </c>
      <c r="I11" s="26">
        <f t="shared" si="0"/>
        <v>859</v>
      </c>
    </row>
    <row r="12" spans="1:9" ht="23.1" customHeight="1" x14ac:dyDescent="0.15">
      <c r="A12" s="451"/>
      <c r="B12" s="474"/>
      <c r="C12" s="479" t="s">
        <v>17</v>
      </c>
      <c r="D12" s="289" t="s">
        <v>18</v>
      </c>
      <c r="E12" s="24">
        <v>24599</v>
      </c>
      <c r="F12" s="25">
        <v>0</v>
      </c>
      <c r="G12" s="25">
        <v>24599</v>
      </c>
      <c r="H12" s="25">
        <v>0</v>
      </c>
      <c r="I12" s="26">
        <f t="shared" si="0"/>
        <v>24599</v>
      </c>
    </row>
    <row r="13" spans="1:9" ht="23.1" customHeight="1" x14ac:dyDescent="0.15">
      <c r="A13" s="451"/>
      <c r="B13" s="474"/>
      <c r="C13" s="478"/>
      <c r="D13" s="289" t="s">
        <v>19</v>
      </c>
      <c r="E13" s="24">
        <v>21237</v>
      </c>
      <c r="F13" s="25">
        <v>0</v>
      </c>
      <c r="G13" s="25">
        <v>21237</v>
      </c>
      <c r="H13" s="25">
        <v>0</v>
      </c>
      <c r="I13" s="26">
        <f t="shared" si="0"/>
        <v>21237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142443</v>
      </c>
      <c r="F14" s="25">
        <f>SUM(F10:F13)</f>
        <v>0</v>
      </c>
      <c r="G14" s="25">
        <f>SUM(G10:G13)</f>
        <v>142086</v>
      </c>
      <c r="H14" s="25">
        <f>SUM(H10:H13)</f>
        <v>357</v>
      </c>
      <c r="I14" s="26">
        <f t="shared" si="0"/>
        <v>142443</v>
      </c>
    </row>
    <row r="15" spans="1:9" ht="23.1" customHeight="1" x14ac:dyDescent="0.15">
      <c r="A15" s="466" t="s">
        <v>21</v>
      </c>
      <c r="B15" s="454"/>
      <c r="C15" s="455"/>
      <c r="D15" s="289" t="s">
        <v>18</v>
      </c>
      <c r="E15" s="28">
        <v>305285</v>
      </c>
      <c r="F15" s="25">
        <v>5750</v>
      </c>
      <c r="G15" s="25">
        <v>310720</v>
      </c>
      <c r="H15" s="25">
        <v>315</v>
      </c>
      <c r="I15" s="26">
        <f t="shared" si="0"/>
        <v>311035</v>
      </c>
    </row>
    <row r="16" spans="1:9" ht="23.1" customHeight="1" x14ac:dyDescent="0.15">
      <c r="A16" s="456"/>
      <c r="B16" s="457"/>
      <c r="C16" s="458"/>
      <c r="D16" s="289" t="s">
        <v>19</v>
      </c>
      <c r="E16" s="28">
        <v>339804</v>
      </c>
      <c r="F16" s="25">
        <v>13719</v>
      </c>
      <c r="G16" s="25">
        <v>353464</v>
      </c>
      <c r="H16" s="25">
        <v>59</v>
      </c>
      <c r="I16" s="26">
        <f t="shared" si="0"/>
        <v>353523</v>
      </c>
    </row>
    <row r="17" spans="1:9" ht="23.1" customHeight="1" x14ac:dyDescent="0.15">
      <c r="A17" s="459"/>
      <c r="B17" s="460"/>
      <c r="C17" s="461"/>
      <c r="D17" s="289" t="s">
        <v>22</v>
      </c>
      <c r="E17" s="29">
        <f>SUM(E15:E16)</f>
        <v>645089</v>
      </c>
      <c r="F17" s="25">
        <f>SUM(F15:F16)</f>
        <v>19469</v>
      </c>
      <c r="G17" s="25">
        <f>SUM(G15:G16)</f>
        <v>664184</v>
      </c>
      <c r="H17" s="24">
        <f>SUM(H15:H16)</f>
        <v>374</v>
      </c>
      <c r="I17" s="26">
        <f t="shared" si="0"/>
        <v>664558</v>
      </c>
    </row>
    <row r="18" spans="1:9" ht="23.1" customHeight="1" x14ac:dyDescent="0.15">
      <c r="A18" s="467" t="s">
        <v>23</v>
      </c>
      <c r="B18" s="468"/>
      <c r="C18" s="468"/>
      <c r="D18" s="290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289" t="s">
        <v>18</v>
      </c>
      <c r="E19" s="28">
        <v>815</v>
      </c>
      <c r="F19" s="25">
        <v>18</v>
      </c>
      <c r="G19" s="25">
        <v>833</v>
      </c>
      <c r="H19" s="25">
        <v>0</v>
      </c>
      <c r="I19" s="26">
        <f t="shared" ref="I19:I25" si="1">SUM(G19:H19)</f>
        <v>833</v>
      </c>
    </row>
    <row r="20" spans="1:9" ht="23.1" customHeight="1" x14ac:dyDescent="0.15">
      <c r="A20" s="456"/>
      <c r="B20" s="457"/>
      <c r="C20" s="458"/>
      <c r="D20" s="289" t="s">
        <v>19</v>
      </c>
      <c r="E20" s="28">
        <v>9558</v>
      </c>
      <c r="F20" s="25">
        <v>135</v>
      </c>
      <c r="G20" s="25">
        <v>9693</v>
      </c>
      <c r="H20" s="25">
        <v>0</v>
      </c>
      <c r="I20" s="26">
        <f t="shared" si="1"/>
        <v>9693</v>
      </c>
    </row>
    <row r="21" spans="1:9" ht="23.1" customHeight="1" x14ac:dyDescent="0.15">
      <c r="A21" s="459"/>
      <c r="B21" s="460"/>
      <c r="C21" s="461"/>
      <c r="D21" s="289" t="s">
        <v>22</v>
      </c>
      <c r="E21" s="29">
        <f>SUM(E19:E20)</f>
        <v>10373</v>
      </c>
      <c r="F21" s="25">
        <f>SUM(F19:F20)</f>
        <v>153</v>
      </c>
      <c r="G21" s="25">
        <f>SUM(G19:G20)</f>
        <v>10526</v>
      </c>
      <c r="H21" s="24">
        <f>SUM(H19:H20)</f>
        <v>0</v>
      </c>
      <c r="I21" s="26">
        <f t="shared" si="1"/>
        <v>10526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949</v>
      </c>
      <c r="F22" s="33">
        <v>0</v>
      </c>
      <c r="G22" s="33">
        <v>949</v>
      </c>
      <c r="H22" s="33">
        <v>0</v>
      </c>
      <c r="I22" s="34">
        <f t="shared" si="1"/>
        <v>949</v>
      </c>
    </row>
    <row r="23" spans="1:9" ht="23.1" customHeight="1" x14ac:dyDescent="0.15">
      <c r="A23" s="292"/>
      <c r="B23" s="293"/>
      <c r="C23" s="465" t="s">
        <v>27</v>
      </c>
      <c r="D23" s="359"/>
      <c r="E23" s="32">
        <v>23</v>
      </c>
      <c r="F23" s="33">
        <v>0</v>
      </c>
      <c r="G23" s="33">
        <v>23</v>
      </c>
      <c r="H23" s="33">
        <v>0</v>
      </c>
      <c r="I23" s="34">
        <f t="shared" si="1"/>
        <v>23</v>
      </c>
    </row>
    <row r="24" spans="1:9" ht="23.1" customHeight="1" x14ac:dyDescent="0.15">
      <c r="A24" s="292"/>
      <c r="B24" s="293"/>
      <c r="C24" s="296"/>
      <c r="D24" s="286" t="s">
        <v>28</v>
      </c>
      <c r="E24" s="32">
        <v>4</v>
      </c>
      <c r="F24" s="33">
        <v>0</v>
      </c>
      <c r="G24" s="33">
        <v>4</v>
      </c>
      <c r="H24" s="33">
        <v>0</v>
      </c>
      <c r="I24" s="34">
        <f t="shared" si="1"/>
        <v>4</v>
      </c>
    </row>
    <row r="25" spans="1:9" ht="23.1" customHeight="1" x14ac:dyDescent="0.15">
      <c r="A25" s="297"/>
      <c r="B25" s="298"/>
      <c r="C25" s="358" t="s">
        <v>29</v>
      </c>
      <c r="D25" s="359"/>
      <c r="E25" s="32">
        <v>260</v>
      </c>
      <c r="F25" s="33">
        <v>0</v>
      </c>
      <c r="G25" s="33">
        <v>260</v>
      </c>
      <c r="H25" s="33">
        <v>0</v>
      </c>
      <c r="I25" s="34">
        <f t="shared" si="1"/>
        <v>260</v>
      </c>
    </row>
    <row r="26" spans="1:9" ht="23.1" customHeight="1" x14ac:dyDescent="0.15">
      <c r="A26" s="453" t="s">
        <v>30</v>
      </c>
      <c r="B26" s="454"/>
      <c r="C26" s="455"/>
      <c r="D26" s="289" t="s">
        <v>31</v>
      </c>
      <c r="E26" s="24">
        <v>1333</v>
      </c>
      <c r="F26" s="25">
        <v>0</v>
      </c>
      <c r="G26" s="30" t="s">
        <v>24</v>
      </c>
      <c r="H26" s="30" t="s">
        <v>24</v>
      </c>
      <c r="I26" s="26">
        <v>1333</v>
      </c>
    </row>
    <row r="27" spans="1:9" ht="23.1" customHeight="1" x14ac:dyDescent="0.15">
      <c r="A27" s="456"/>
      <c r="B27" s="457"/>
      <c r="C27" s="458"/>
      <c r="D27" s="289" t="s">
        <v>32</v>
      </c>
      <c r="E27" s="24">
        <v>8567</v>
      </c>
      <c r="F27" s="25">
        <v>0</v>
      </c>
      <c r="G27" s="30" t="s">
        <v>24</v>
      </c>
      <c r="H27" s="30" t="s">
        <v>24</v>
      </c>
      <c r="I27" s="26">
        <v>8567</v>
      </c>
    </row>
    <row r="28" spans="1:9" ht="23.1" customHeight="1" x14ac:dyDescent="0.15">
      <c r="A28" s="459"/>
      <c r="B28" s="460"/>
      <c r="C28" s="461"/>
      <c r="D28" s="289" t="s">
        <v>20</v>
      </c>
      <c r="E28" s="24">
        <f>SUM(E26:E27)</f>
        <v>9900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9900</v>
      </c>
    </row>
    <row r="29" spans="1:9" ht="23.1" customHeight="1" x14ac:dyDescent="0.15">
      <c r="A29" s="462" t="s">
        <v>337</v>
      </c>
      <c r="B29" s="414"/>
      <c r="C29" s="412"/>
      <c r="D29" s="413"/>
      <c r="E29" s="28">
        <v>466639</v>
      </c>
      <c r="F29" s="25">
        <v>4</v>
      </c>
      <c r="G29" s="30" t="s">
        <v>396</v>
      </c>
      <c r="H29" s="30" t="s">
        <v>397</v>
      </c>
      <c r="I29" s="26">
        <v>466643</v>
      </c>
    </row>
    <row r="30" spans="1:9" ht="23.1" customHeight="1" x14ac:dyDescent="0.15">
      <c r="A30" s="463"/>
      <c r="B30" s="464"/>
      <c r="C30" s="465" t="s">
        <v>398</v>
      </c>
      <c r="D30" s="359"/>
      <c r="E30" s="28">
        <v>168244</v>
      </c>
      <c r="F30" s="25">
        <v>0</v>
      </c>
      <c r="G30" s="30" t="s">
        <v>396</v>
      </c>
      <c r="H30" s="30" t="s">
        <v>396</v>
      </c>
      <c r="I30" s="26">
        <v>168244</v>
      </c>
    </row>
    <row r="31" spans="1:9" ht="23.1" customHeight="1" x14ac:dyDescent="0.15">
      <c r="A31" s="284"/>
      <c r="B31" s="285"/>
      <c r="C31" s="296"/>
      <c r="D31" s="286" t="s">
        <v>28</v>
      </c>
      <c r="E31" s="28">
        <v>19877</v>
      </c>
      <c r="F31" s="25">
        <v>0</v>
      </c>
      <c r="G31" s="30" t="s">
        <v>34</v>
      </c>
      <c r="H31" s="30" t="s">
        <v>34</v>
      </c>
      <c r="I31" s="26">
        <v>19877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57799</v>
      </c>
      <c r="F32" s="25">
        <v>0</v>
      </c>
      <c r="G32" s="30" t="s">
        <v>396</v>
      </c>
      <c r="H32" s="30" t="s">
        <v>396</v>
      </c>
      <c r="I32" s="26">
        <v>57799</v>
      </c>
    </row>
    <row r="33" spans="1:9" ht="23.1" customHeight="1" x14ac:dyDescent="0.15">
      <c r="A33" s="449" t="s">
        <v>399</v>
      </c>
      <c r="B33" s="450"/>
      <c r="C33" s="412" t="s">
        <v>100</v>
      </c>
      <c r="D33" s="413"/>
      <c r="E33" s="28">
        <v>11655</v>
      </c>
      <c r="F33" s="25">
        <v>44</v>
      </c>
      <c r="G33" s="25">
        <v>11699</v>
      </c>
      <c r="H33" s="25">
        <v>0</v>
      </c>
      <c r="I33" s="26">
        <f>SUM(G33:H33)</f>
        <v>11699</v>
      </c>
    </row>
    <row r="34" spans="1:9" ht="23.1" customHeight="1" x14ac:dyDescent="0.15">
      <c r="A34" s="451"/>
      <c r="B34" s="452"/>
      <c r="C34" s="412" t="s">
        <v>400</v>
      </c>
      <c r="D34" s="413"/>
      <c r="E34" s="28">
        <v>3067</v>
      </c>
      <c r="F34" s="25">
        <v>17</v>
      </c>
      <c r="G34" s="25">
        <v>3081</v>
      </c>
      <c r="H34" s="25">
        <v>3</v>
      </c>
      <c r="I34" s="26">
        <f>SUM(G34:H34)</f>
        <v>3084</v>
      </c>
    </row>
    <row r="35" spans="1:9" ht="23.1" customHeight="1" x14ac:dyDescent="0.15">
      <c r="A35" s="451"/>
      <c r="B35" s="452"/>
      <c r="C35" s="412" t="s">
        <v>401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402</v>
      </c>
      <c r="D36" s="413"/>
      <c r="E36" s="28">
        <v>3</v>
      </c>
      <c r="F36" s="25">
        <v>0</v>
      </c>
      <c r="G36" s="25">
        <v>3</v>
      </c>
      <c r="H36" s="25">
        <v>0</v>
      </c>
      <c r="I36" s="26">
        <f>SUM(G36:H36)</f>
        <v>3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14725</v>
      </c>
      <c r="F37" s="25">
        <f>SUM(F33:F36)</f>
        <v>61</v>
      </c>
      <c r="G37" s="25">
        <f>SUM(G33:G36)</f>
        <v>14783</v>
      </c>
      <c r="H37" s="25">
        <f>SUM(H33:H36)</f>
        <v>3</v>
      </c>
      <c r="I37" s="26">
        <f>SUM(G37:H37)</f>
        <v>14786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20660</v>
      </c>
      <c r="F38" s="33">
        <v>0</v>
      </c>
      <c r="G38" s="38" t="s">
        <v>396</v>
      </c>
      <c r="H38" s="38" t="s">
        <v>34</v>
      </c>
      <c r="I38" s="34">
        <v>20660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6960</v>
      </c>
      <c r="F39" s="33">
        <v>0</v>
      </c>
      <c r="G39" s="33">
        <v>6959</v>
      </c>
      <c r="H39" s="33">
        <v>1</v>
      </c>
      <c r="I39" s="34">
        <f>SUM(G39:H39)</f>
        <v>6960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442</v>
      </c>
      <c r="F40" s="33">
        <v>0</v>
      </c>
      <c r="G40" s="33">
        <v>442</v>
      </c>
      <c r="H40" s="33">
        <v>0</v>
      </c>
      <c r="I40" s="34">
        <f>SUM(G40:H40)</f>
        <v>442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198708</v>
      </c>
      <c r="F41" s="33">
        <v>18</v>
      </c>
      <c r="G41" s="38" t="s">
        <v>396</v>
      </c>
      <c r="H41" s="38" t="s">
        <v>34</v>
      </c>
      <c r="I41" s="34">
        <v>198726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185482</v>
      </c>
      <c r="F42" s="33">
        <v>18</v>
      </c>
      <c r="G42" s="33">
        <v>185492</v>
      </c>
      <c r="H42" s="33">
        <v>8</v>
      </c>
      <c r="I42" s="34">
        <f>SUM(G42:H42)</f>
        <v>185500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12152</v>
      </c>
      <c r="F43" s="33">
        <v>0</v>
      </c>
      <c r="G43" s="38" t="s">
        <v>34</v>
      </c>
      <c r="H43" s="38" t="s">
        <v>397</v>
      </c>
      <c r="I43" s="34">
        <v>12152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6330</v>
      </c>
      <c r="F44" s="33">
        <v>0</v>
      </c>
      <c r="G44" s="38" t="s">
        <v>396</v>
      </c>
      <c r="H44" s="44" t="s">
        <v>403</v>
      </c>
      <c r="I44" s="34">
        <v>6330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71</v>
      </c>
      <c r="F45" s="45">
        <v>0</v>
      </c>
      <c r="G45" s="38" t="s">
        <v>403</v>
      </c>
      <c r="H45" s="44" t="s">
        <v>397</v>
      </c>
      <c r="I45" s="34">
        <v>71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34</v>
      </c>
      <c r="H46" s="44" t="s">
        <v>34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494</v>
      </c>
      <c r="F47" s="45">
        <v>0</v>
      </c>
      <c r="G47" s="33">
        <v>494</v>
      </c>
      <c r="H47" s="40">
        <v>0</v>
      </c>
      <c r="I47" s="34">
        <f>SUM(G47:H47)</f>
        <v>494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55010</v>
      </c>
      <c r="F48" s="45">
        <v>0</v>
      </c>
      <c r="G48" s="38" t="s">
        <v>396</v>
      </c>
      <c r="H48" s="44" t="s">
        <v>397</v>
      </c>
      <c r="I48" s="34">
        <v>55010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31691</v>
      </c>
      <c r="F49" s="45">
        <v>0</v>
      </c>
      <c r="G49" s="38" t="s">
        <v>403</v>
      </c>
      <c r="H49" s="44" t="s">
        <v>34</v>
      </c>
      <c r="I49" s="34">
        <v>31691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10</v>
      </c>
      <c r="F50" s="45">
        <v>0</v>
      </c>
      <c r="G50" s="38" t="s">
        <v>396</v>
      </c>
      <c r="H50" s="44" t="s">
        <v>396</v>
      </c>
      <c r="I50" s="34">
        <v>10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396</v>
      </c>
      <c r="H51" s="44" t="s">
        <v>396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9291</v>
      </c>
      <c r="F52" s="45">
        <v>0</v>
      </c>
      <c r="G52" s="33">
        <v>9291</v>
      </c>
      <c r="H52" s="40">
        <v>0</v>
      </c>
      <c r="I52" s="34">
        <f>SUM(G52:H52)</f>
        <v>9291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582</v>
      </c>
      <c r="F53" s="45">
        <v>0</v>
      </c>
      <c r="G53" s="38" t="s">
        <v>397</v>
      </c>
      <c r="H53" s="44" t="s">
        <v>396</v>
      </c>
      <c r="I53" s="34">
        <v>582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34</v>
      </c>
      <c r="H54" s="51" t="s">
        <v>396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6年 2月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404</v>
      </c>
    </row>
    <row r="60" spans="1:9" ht="23.1" customHeight="1" thickBot="1" x14ac:dyDescent="0.2">
      <c r="A60" s="421" t="s">
        <v>394</v>
      </c>
      <c r="B60" s="422"/>
      <c r="C60" s="422"/>
      <c r="D60" s="423"/>
      <c r="E60" s="287" t="s">
        <v>8</v>
      </c>
      <c r="F60" s="18" t="s">
        <v>9</v>
      </c>
      <c r="G60" s="18" t="s">
        <v>10</v>
      </c>
      <c r="H60" s="18" t="s">
        <v>11</v>
      </c>
      <c r="I60" s="19" t="s">
        <v>405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364</v>
      </c>
      <c r="F61" s="59">
        <v>0</v>
      </c>
      <c r="G61" s="30" t="s">
        <v>403</v>
      </c>
      <c r="H61" s="60" t="s">
        <v>397</v>
      </c>
      <c r="I61" s="34">
        <v>364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4804</v>
      </c>
      <c r="F62" s="59">
        <v>44</v>
      </c>
      <c r="G62" s="30" t="s">
        <v>34</v>
      </c>
      <c r="H62" s="60" t="s">
        <v>397</v>
      </c>
      <c r="I62" s="34">
        <v>4848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154</v>
      </c>
      <c r="F63" s="59">
        <v>3</v>
      </c>
      <c r="G63" s="30" t="s">
        <v>403</v>
      </c>
      <c r="H63" s="60" t="s">
        <v>34</v>
      </c>
      <c r="I63" s="34">
        <v>157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5322</v>
      </c>
      <c r="F64" s="25">
        <f>SUM(F61:F63)</f>
        <v>47</v>
      </c>
      <c r="G64" s="30" t="s">
        <v>396</v>
      </c>
      <c r="H64" s="30" t="s">
        <v>396</v>
      </c>
      <c r="I64" s="26">
        <f>SUM(I61:I63)</f>
        <v>5369</v>
      </c>
    </row>
    <row r="65" spans="1:9" ht="23.1" customHeight="1" x14ac:dyDescent="0.15">
      <c r="A65" s="394" t="s">
        <v>406</v>
      </c>
      <c r="B65" s="408"/>
      <c r="C65" s="414" t="s">
        <v>407</v>
      </c>
      <c r="D65" s="61" t="s">
        <v>408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409</v>
      </c>
      <c r="E66" s="28">
        <v>358</v>
      </c>
      <c r="F66" s="25">
        <v>0</v>
      </c>
      <c r="G66" s="25">
        <v>358</v>
      </c>
      <c r="H66" s="25">
        <v>0</v>
      </c>
      <c r="I66" s="34">
        <f t="shared" si="2"/>
        <v>358</v>
      </c>
    </row>
    <row r="67" spans="1:9" ht="23.1" customHeight="1" x14ac:dyDescent="0.15">
      <c r="A67" s="396"/>
      <c r="B67" s="409"/>
      <c r="C67" s="414" t="s">
        <v>410</v>
      </c>
      <c r="D67" s="61" t="s">
        <v>411</v>
      </c>
      <c r="E67" s="28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396"/>
      <c r="B68" s="409"/>
      <c r="C68" s="417"/>
      <c r="D68" s="61" t="s">
        <v>412</v>
      </c>
      <c r="E68" s="28">
        <v>4696</v>
      </c>
      <c r="F68" s="25">
        <v>43</v>
      </c>
      <c r="G68" s="25">
        <v>4737</v>
      </c>
      <c r="H68" s="25">
        <v>2</v>
      </c>
      <c r="I68" s="34">
        <f t="shared" si="2"/>
        <v>4739</v>
      </c>
    </row>
    <row r="69" spans="1:9" ht="23.1" customHeight="1" x14ac:dyDescent="0.15">
      <c r="A69" s="396"/>
      <c r="B69" s="409"/>
      <c r="C69" s="414" t="s">
        <v>413</v>
      </c>
      <c r="D69" s="61" t="s">
        <v>408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412</v>
      </c>
      <c r="E70" s="28">
        <v>142</v>
      </c>
      <c r="F70" s="25">
        <v>2</v>
      </c>
      <c r="G70" s="25">
        <v>144</v>
      </c>
      <c r="H70" s="25">
        <v>0</v>
      </c>
      <c r="I70" s="34">
        <f t="shared" si="2"/>
        <v>144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5198</v>
      </c>
      <c r="F71" s="25">
        <f>SUM(F65:F70)</f>
        <v>45</v>
      </c>
      <c r="G71" s="25">
        <f>SUM(G65:G70)</f>
        <v>5241</v>
      </c>
      <c r="H71" s="25">
        <f>SUM(H65:H70)</f>
        <v>2</v>
      </c>
      <c r="I71" s="34">
        <f t="shared" si="2"/>
        <v>5243</v>
      </c>
    </row>
    <row r="72" spans="1:9" ht="23.1" customHeight="1" x14ac:dyDescent="0.15">
      <c r="A72" s="394" t="s">
        <v>414</v>
      </c>
      <c r="B72" s="408"/>
      <c r="C72" s="412" t="s">
        <v>415</v>
      </c>
      <c r="D72" s="413"/>
      <c r="E72" s="62">
        <v>385</v>
      </c>
      <c r="F72" s="63">
        <v>0</v>
      </c>
      <c r="G72" s="25">
        <v>385</v>
      </c>
      <c r="H72" s="25">
        <v>0</v>
      </c>
      <c r="I72" s="34">
        <f t="shared" si="2"/>
        <v>385</v>
      </c>
    </row>
    <row r="73" spans="1:9" ht="23.1" customHeight="1" x14ac:dyDescent="0.15">
      <c r="A73" s="396"/>
      <c r="B73" s="409"/>
      <c r="C73" s="412" t="s">
        <v>416</v>
      </c>
      <c r="D73" s="413"/>
      <c r="E73" s="62">
        <v>4846</v>
      </c>
      <c r="F73" s="63">
        <v>44</v>
      </c>
      <c r="G73" s="25">
        <v>4890</v>
      </c>
      <c r="H73" s="25">
        <v>0</v>
      </c>
      <c r="I73" s="34">
        <f t="shared" si="2"/>
        <v>4890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168</v>
      </c>
      <c r="F74" s="63">
        <v>3</v>
      </c>
      <c r="G74" s="25">
        <v>171</v>
      </c>
      <c r="H74" s="25">
        <v>0</v>
      </c>
      <c r="I74" s="34">
        <f t="shared" si="2"/>
        <v>171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31</v>
      </c>
      <c r="F75" s="63">
        <v>0</v>
      </c>
      <c r="G75" s="25">
        <v>31</v>
      </c>
      <c r="H75" s="25">
        <v>0</v>
      </c>
      <c r="I75" s="34">
        <f t="shared" si="2"/>
        <v>31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5430</v>
      </c>
      <c r="F76" s="63">
        <f>SUM(F72:F75)</f>
        <v>47</v>
      </c>
      <c r="G76" s="63">
        <f>SUM(G72:G75)</f>
        <v>5477</v>
      </c>
      <c r="H76" s="63">
        <f>SUM(H72:H75)</f>
        <v>0</v>
      </c>
      <c r="I76" s="34">
        <f t="shared" si="2"/>
        <v>5477</v>
      </c>
    </row>
    <row r="77" spans="1:9" ht="23.1" customHeight="1" x14ac:dyDescent="0.15">
      <c r="A77" s="394" t="s">
        <v>64</v>
      </c>
      <c r="B77" s="408"/>
      <c r="C77" s="412" t="s">
        <v>415</v>
      </c>
      <c r="D77" s="413"/>
      <c r="E77" s="28">
        <v>3356</v>
      </c>
      <c r="F77" s="25">
        <v>0</v>
      </c>
      <c r="G77" s="30" t="s">
        <v>396</v>
      </c>
      <c r="H77" s="30" t="s">
        <v>396</v>
      </c>
      <c r="I77" s="34">
        <v>3356</v>
      </c>
    </row>
    <row r="78" spans="1:9" ht="23.1" customHeight="1" x14ac:dyDescent="0.15">
      <c r="A78" s="396"/>
      <c r="B78" s="409"/>
      <c r="C78" s="412" t="s">
        <v>416</v>
      </c>
      <c r="D78" s="413"/>
      <c r="E78" s="28">
        <v>39440</v>
      </c>
      <c r="F78" s="25">
        <v>918</v>
      </c>
      <c r="G78" s="30" t="s">
        <v>396</v>
      </c>
      <c r="H78" s="30" t="s">
        <v>396</v>
      </c>
      <c r="I78" s="34">
        <v>40358</v>
      </c>
    </row>
    <row r="79" spans="1:9" ht="23.1" customHeight="1" x14ac:dyDescent="0.15">
      <c r="A79" s="396"/>
      <c r="B79" s="409"/>
      <c r="C79" s="412" t="s">
        <v>417</v>
      </c>
      <c r="D79" s="413"/>
      <c r="E79" s="28">
        <v>1263</v>
      </c>
      <c r="F79" s="25">
        <v>31</v>
      </c>
      <c r="G79" s="30" t="s">
        <v>396</v>
      </c>
      <c r="H79" s="30" t="s">
        <v>396</v>
      </c>
      <c r="I79" s="34">
        <v>1294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255</v>
      </c>
      <c r="F80" s="65">
        <v>0</v>
      </c>
      <c r="G80" s="30" t="s">
        <v>396</v>
      </c>
      <c r="H80" s="30" t="s">
        <v>396</v>
      </c>
      <c r="I80" s="66">
        <v>255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44314</v>
      </c>
      <c r="F81" s="25">
        <f>SUM(F77:F80)</f>
        <v>949</v>
      </c>
      <c r="G81" s="30" t="s">
        <v>396</v>
      </c>
      <c r="H81" s="30" t="s">
        <v>396</v>
      </c>
      <c r="I81" s="26">
        <f>SUM(I77:I80)</f>
        <v>45263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28073</v>
      </c>
      <c r="F82" s="25">
        <v>0</v>
      </c>
      <c r="G82" s="30" t="s">
        <v>396</v>
      </c>
      <c r="H82" s="30" t="s">
        <v>396</v>
      </c>
      <c r="I82" s="26">
        <v>28073</v>
      </c>
    </row>
    <row r="83" spans="1:9" ht="23.1" customHeight="1" x14ac:dyDescent="0.15">
      <c r="A83" s="396"/>
      <c r="B83" s="397"/>
      <c r="C83" s="67"/>
      <c r="D83" s="295" t="s">
        <v>67</v>
      </c>
      <c r="E83" s="69">
        <v>28073</v>
      </c>
      <c r="F83" s="33">
        <v>0</v>
      </c>
      <c r="G83" s="38" t="s">
        <v>396</v>
      </c>
      <c r="H83" s="38" t="s">
        <v>396</v>
      </c>
      <c r="I83" s="34">
        <v>28073</v>
      </c>
    </row>
    <row r="84" spans="1:9" ht="23.1" customHeight="1" x14ac:dyDescent="0.15">
      <c r="A84" s="398"/>
      <c r="B84" s="397"/>
      <c r="C84" s="401" t="s">
        <v>418</v>
      </c>
      <c r="D84" s="400"/>
      <c r="E84" s="28">
        <v>9406</v>
      </c>
      <c r="F84" s="25">
        <v>0</v>
      </c>
      <c r="G84" s="30" t="s">
        <v>396</v>
      </c>
      <c r="H84" s="30" t="s">
        <v>396</v>
      </c>
      <c r="I84" s="26">
        <v>9406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571</v>
      </c>
      <c r="F85" s="25">
        <v>0</v>
      </c>
      <c r="G85" s="30" t="s">
        <v>396</v>
      </c>
      <c r="H85" s="30" t="s">
        <v>396</v>
      </c>
      <c r="I85" s="26">
        <v>571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38050</v>
      </c>
      <c r="F86" s="63">
        <f>SUM(F82,F84,F85)</f>
        <v>0</v>
      </c>
      <c r="G86" s="30" t="s">
        <v>396</v>
      </c>
      <c r="H86" s="70" t="s">
        <v>396</v>
      </c>
      <c r="I86" s="71">
        <f>SUM(I82,I84,I85)</f>
        <v>38050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317489</v>
      </c>
      <c r="F87" s="73">
        <v>0</v>
      </c>
      <c r="G87" s="38" t="s">
        <v>396</v>
      </c>
      <c r="H87" s="38" t="s">
        <v>396</v>
      </c>
      <c r="I87" s="34">
        <v>317489</v>
      </c>
    </row>
    <row r="88" spans="1:9" ht="23.1" customHeight="1" thickBot="1" x14ac:dyDescent="0.2">
      <c r="A88" s="389" t="s">
        <v>419</v>
      </c>
      <c r="B88" s="390"/>
      <c r="C88" s="390"/>
      <c r="D88" s="391"/>
      <c r="E88" s="74">
        <f>SUM(E14,E17,E18,E21,E22,E76)</f>
        <v>804284</v>
      </c>
      <c r="F88" s="74">
        <f>SUM(F14,F17,F18,F21,F22,F76)</f>
        <v>19669</v>
      </c>
      <c r="G88" s="74">
        <f>SUM(G14,G17,G21,G22,G76)</f>
        <v>823222</v>
      </c>
      <c r="H88" s="74">
        <f>SUM(H14,H17,H21,H22,H76)</f>
        <v>731</v>
      </c>
      <c r="I88" s="78">
        <f>SUM(I14,I17,I18,I21,I22,I76)</f>
        <v>823953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1587211</v>
      </c>
      <c r="F89" s="75">
        <f>SUM(F14,F17,F18,F21,F22,F28,F29,F37,F38,F39,F40,F41,F48,F50,F51,F52,F53,F54,F76)</f>
        <v>19752</v>
      </c>
      <c r="G89" s="76" t="s">
        <v>396</v>
      </c>
      <c r="H89" s="76" t="s">
        <v>396</v>
      </c>
      <c r="I89" s="78">
        <f>SUM(I14,I17,I18,I21,I22,I28,I29,I37,I38,I39,I40,I41,I48,I50,I51,I52,I53,I54,I76)</f>
        <v>1606963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396</v>
      </c>
      <c r="F90" s="76" t="s">
        <v>396</v>
      </c>
      <c r="G90" s="76" t="s">
        <v>396</v>
      </c>
      <c r="H90" s="76" t="s">
        <v>396</v>
      </c>
      <c r="I90" s="78">
        <f>SUM(I11,I13,I16,I18,I20,I22)</f>
        <v>386261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0.11718242328373819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420</v>
      </c>
      <c r="B94" s="350"/>
      <c r="C94" s="350"/>
      <c r="D94" s="351"/>
      <c r="E94" s="291" t="s">
        <v>8</v>
      </c>
      <c r="F94" s="85" t="s">
        <v>9</v>
      </c>
      <c r="G94" s="85" t="s">
        <v>10</v>
      </c>
      <c r="H94" s="85" t="s">
        <v>11</v>
      </c>
      <c r="I94" s="86" t="s">
        <v>421</v>
      </c>
    </row>
    <row r="95" spans="1:9" s="17" customFormat="1" ht="23.1" customHeight="1" thickBot="1" x14ac:dyDescent="0.2">
      <c r="A95" s="392" t="s">
        <v>415</v>
      </c>
      <c r="B95" s="393"/>
      <c r="C95" s="87" t="s">
        <v>422</v>
      </c>
      <c r="D95" s="88" t="s">
        <v>15</v>
      </c>
      <c r="E95" s="89">
        <v>20198</v>
      </c>
      <c r="F95" s="90">
        <v>0</v>
      </c>
      <c r="G95" s="90">
        <v>20198</v>
      </c>
      <c r="H95" s="91" t="s">
        <v>24</v>
      </c>
      <c r="I95" s="78">
        <f>SUM(G95:H95)</f>
        <v>20198</v>
      </c>
    </row>
    <row r="96" spans="1:9" s="17" customFormat="1" ht="23.1" customHeight="1" x14ac:dyDescent="0.15">
      <c r="A96" s="372" t="s">
        <v>416</v>
      </c>
      <c r="B96" s="373"/>
      <c r="C96" s="538" t="s">
        <v>18</v>
      </c>
      <c r="D96" s="539"/>
      <c r="E96" s="277">
        <v>520217</v>
      </c>
      <c r="F96" s="95">
        <v>4099</v>
      </c>
      <c r="G96" s="95">
        <v>524316</v>
      </c>
      <c r="H96" s="108" t="s">
        <v>423</v>
      </c>
      <c r="I96" s="278">
        <f t="shared" ref="I96" si="3">SUM(G96:H96)</f>
        <v>524316</v>
      </c>
    </row>
    <row r="97" spans="1:9" s="17" customFormat="1" ht="23.1" customHeight="1" thickBot="1" x14ac:dyDescent="0.2">
      <c r="A97" s="376"/>
      <c r="B97" s="377"/>
      <c r="C97" s="279"/>
      <c r="D97" s="280" t="s">
        <v>338</v>
      </c>
      <c r="E97" s="281">
        <v>408</v>
      </c>
      <c r="F97" s="282">
        <v>4</v>
      </c>
      <c r="G97" s="282">
        <v>412</v>
      </c>
      <c r="H97" s="283" t="s">
        <v>396</v>
      </c>
      <c r="I97" s="126">
        <f>SUM(G97:H97)</f>
        <v>412</v>
      </c>
    </row>
    <row r="98" spans="1:9" s="17" customFormat="1" ht="9.75" customHeight="1" x14ac:dyDescent="0.15">
      <c r="A98" s="93"/>
      <c r="B98" s="93"/>
      <c r="C98" s="93"/>
      <c r="D98" s="93"/>
      <c r="E98" s="93"/>
      <c r="F98" s="93"/>
      <c r="G98" s="93"/>
      <c r="H98" s="93"/>
      <c r="I98" s="93"/>
    </row>
    <row r="99" spans="1:9" s="17" customFormat="1" ht="17.25" customHeight="1" thickBot="1" x14ac:dyDescent="0.2">
      <c r="A99" s="82" t="s">
        <v>76</v>
      </c>
      <c r="C99" s="82"/>
      <c r="D99" s="82"/>
      <c r="E99" s="83"/>
      <c r="F99" s="83"/>
      <c r="G99" s="83"/>
      <c r="H99" s="83"/>
      <c r="I99" s="84"/>
    </row>
    <row r="100" spans="1:9" s="17" customFormat="1" ht="18.75" customHeight="1" thickBot="1" x14ac:dyDescent="0.2">
      <c r="A100" s="349" t="s">
        <v>420</v>
      </c>
      <c r="B100" s="350"/>
      <c r="C100" s="350"/>
      <c r="D100" s="351"/>
      <c r="E100" s="291" t="s">
        <v>8</v>
      </c>
      <c r="F100" s="85" t="s">
        <v>9</v>
      </c>
      <c r="G100" s="85" t="s">
        <v>10</v>
      </c>
      <c r="H100" s="85" t="s">
        <v>11</v>
      </c>
      <c r="I100" s="86" t="s">
        <v>421</v>
      </c>
    </row>
    <row r="101" spans="1:9" s="17" customFormat="1" ht="23.1" customHeight="1" x14ac:dyDescent="0.15">
      <c r="A101" s="372" t="s">
        <v>13</v>
      </c>
      <c r="B101" s="373"/>
      <c r="C101" s="378" t="s">
        <v>424</v>
      </c>
      <c r="D101" s="294" t="s">
        <v>15</v>
      </c>
      <c r="E101" s="94">
        <f>E10+E95</f>
        <v>115946</v>
      </c>
      <c r="F101" s="95">
        <f>F10+F95</f>
        <v>0</v>
      </c>
      <c r="G101" s="95">
        <f>G10+G95</f>
        <v>115599</v>
      </c>
      <c r="H101" s="95">
        <f>H10</f>
        <v>347</v>
      </c>
      <c r="I101" s="96">
        <f>I10+I95</f>
        <v>115946</v>
      </c>
    </row>
    <row r="102" spans="1:9" s="17" customFormat="1" ht="23.1" customHeight="1" x14ac:dyDescent="0.15">
      <c r="A102" s="374"/>
      <c r="B102" s="375"/>
      <c r="C102" s="379"/>
      <c r="D102" s="286" t="s">
        <v>412</v>
      </c>
      <c r="E102" s="32">
        <f>E11</f>
        <v>859</v>
      </c>
      <c r="F102" s="32">
        <f>F11</f>
        <v>0</v>
      </c>
      <c r="G102" s="32">
        <f>G11</f>
        <v>849</v>
      </c>
      <c r="H102" s="32">
        <f>H11</f>
        <v>10</v>
      </c>
      <c r="I102" s="34">
        <f>I11</f>
        <v>859</v>
      </c>
    </row>
    <row r="103" spans="1:9" s="17" customFormat="1" ht="23.1" customHeight="1" thickBot="1" x14ac:dyDescent="0.2">
      <c r="A103" s="376"/>
      <c r="B103" s="377"/>
      <c r="C103" s="362" t="s">
        <v>20</v>
      </c>
      <c r="D103" s="363"/>
      <c r="E103" s="48">
        <f>E101+E102</f>
        <v>116805</v>
      </c>
      <c r="F103" s="97">
        <f>F101+F102</f>
        <v>0</v>
      </c>
      <c r="G103" s="97">
        <f>G101+G102</f>
        <v>116448</v>
      </c>
      <c r="H103" s="97">
        <f t="shared" ref="H103:I103" si="4">H101+H102</f>
        <v>357</v>
      </c>
      <c r="I103" s="52">
        <f t="shared" si="4"/>
        <v>116805</v>
      </c>
    </row>
    <row r="104" spans="1:9" s="17" customFormat="1" ht="23.1" customHeight="1" x14ac:dyDescent="0.15">
      <c r="A104" s="380" t="s">
        <v>425</v>
      </c>
      <c r="B104" s="381"/>
      <c r="C104" s="382"/>
      <c r="D104" s="294" t="s">
        <v>18</v>
      </c>
      <c r="E104" s="94">
        <f>E15+E96</f>
        <v>825502</v>
      </c>
      <c r="F104" s="95">
        <f>F15+F96</f>
        <v>9849</v>
      </c>
      <c r="G104" s="95">
        <f>G15+G96</f>
        <v>835036</v>
      </c>
      <c r="H104" s="95">
        <f>H15</f>
        <v>315</v>
      </c>
      <c r="I104" s="96">
        <f>I15+I96</f>
        <v>835351</v>
      </c>
    </row>
    <row r="105" spans="1:9" s="17" customFormat="1" ht="23.1" customHeight="1" x14ac:dyDescent="0.15">
      <c r="A105" s="383"/>
      <c r="B105" s="384"/>
      <c r="C105" s="385"/>
      <c r="D105" s="98" t="s">
        <v>19</v>
      </c>
      <c r="E105" s="39">
        <f>E16</f>
        <v>339804</v>
      </c>
      <c r="F105" s="99">
        <f>F16</f>
        <v>13719</v>
      </c>
      <c r="G105" s="99">
        <f>G16</f>
        <v>353464</v>
      </c>
      <c r="H105" s="100">
        <f>H16</f>
        <v>59</v>
      </c>
      <c r="I105" s="101">
        <f>I16</f>
        <v>353523</v>
      </c>
    </row>
    <row r="106" spans="1:9" s="17" customFormat="1" ht="23.1" customHeight="1" thickBot="1" x14ac:dyDescent="0.2">
      <c r="A106" s="386"/>
      <c r="B106" s="387"/>
      <c r="C106" s="388"/>
      <c r="D106" s="102" t="s">
        <v>22</v>
      </c>
      <c r="E106" s="48">
        <f>E104+E105</f>
        <v>1165306</v>
      </c>
      <c r="F106" s="97">
        <f t="shared" ref="F106:I106" si="5">F104+F105</f>
        <v>23568</v>
      </c>
      <c r="G106" s="97">
        <f t="shared" si="5"/>
        <v>1188500</v>
      </c>
      <c r="H106" s="103">
        <f t="shared" si="5"/>
        <v>374</v>
      </c>
      <c r="I106" s="52">
        <f t="shared" si="5"/>
        <v>1188874</v>
      </c>
    </row>
    <row r="107" spans="1:9" s="17" customFormat="1" ht="23.1" customHeight="1" thickBot="1" x14ac:dyDescent="0.2">
      <c r="A107" s="364" t="s">
        <v>426</v>
      </c>
      <c r="B107" s="365"/>
      <c r="C107" s="365"/>
      <c r="D107" s="366"/>
      <c r="E107" s="74">
        <f>E88+E95+E96</f>
        <v>1344699</v>
      </c>
      <c r="F107" s="74">
        <f>F88+F95+F96</f>
        <v>23768</v>
      </c>
      <c r="G107" s="74">
        <f>G88+G95+G96</f>
        <v>1367736</v>
      </c>
      <c r="H107" s="74">
        <f>H88</f>
        <v>731</v>
      </c>
      <c r="I107" s="78">
        <f>I88+I95+I96</f>
        <v>1368467</v>
      </c>
    </row>
    <row r="108" spans="1:9" s="17" customFormat="1" ht="23.1" customHeight="1" thickBot="1" x14ac:dyDescent="0.2">
      <c r="A108" s="364" t="s">
        <v>72</v>
      </c>
      <c r="B108" s="365"/>
      <c r="C108" s="365"/>
      <c r="D108" s="366"/>
      <c r="E108" s="75">
        <f>E89+E95+E96</f>
        <v>2127626</v>
      </c>
      <c r="F108" s="75">
        <f>F89+F95+F96</f>
        <v>23851</v>
      </c>
      <c r="G108" s="76" t="s">
        <v>427</v>
      </c>
      <c r="H108" s="76" t="s">
        <v>427</v>
      </c>
      <c r="I108" s="78">
        <f>I89+I95+I96</f>
        <v>2151477</v>
      </c>
    </row>
    <row r="109" spans="1:9" s="17" customFormat="1" ht="23.1" customHeight="1" thickBot="1" x14ac:dyDescent="0.2">
      <c r="A109" s="364" t="s">
        <v>78</v>
      </c>
      <c r="B109" s="365"/>
      <c r="C109" s="365"/>
      <c r="D109" s="366"/>
      <c r="E109" s="104">
        <f>IF(I106=0,0,IF(I104=0,0,I104/I106))</f>
        <v>0.70264048166584514</v>
      </c>
      <c r="F109" s="93"/>
      <c r="G109" s="93"/>
      <c r="H109" s="93"/>
      <c r="I109" s="93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32.2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idden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idden="1" x14ac:dyDescent="0.15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9" ht="28.5" x14ac:dyDescent="0.3">
      <c r="A116" s="367" t="str">
        <f>A1</f>
        <v>検査関係業務量報告</v>
      </c>
      <c r="B116" s="367"/>
      <c r="C116" s="367"/>
      <c r="D116" s="367"/>
      <c r="E116" s="367"/>
      <c r="F116" s="367"/>
      <c r="G116" s="367"/>
      <c r="H116" s="367"/>
      <c r="I116" s="367"/>
    </row>
    <row r="117" spans="1:9" ht="12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 ht="15.75" customHeight="1" x14ac:dyDescent="0.2">
      <c r="A118" s="54"/>
      <c r="B118" s="55"/>
      <c r="C118" s="55"/>
      <c r="F118" s="7"/>
      <c r="G118" s="7"/>
      <c r="H118" s="8"/>
      <c r="I118" s="368" t="str">
        <f>IF(I3="","",I3)</f>
        <v/>
      </c>
    </row>
    <row r="119" spans="1:9" ht="23.25" customHeight="1" x14ac:dyDescent="0.15">
      <c r="A119" s="369" t="str">
        <f>A4</f>
        <v>令和 6年 2月</v>
      </c>
      <c r="B119" s="370"/>
      <c r="C119" s="370"/>
      <c r="D119" s="370"/>
      <c r="E119" s="370"/>
      <c r="F119" s="370"/>
      <c r="G119" s="370"/>
      <c r="H119" s="370"/>
      <c r="I119" s="368"/>
    </row>
    <row r="120" spans="1:9" ht="20.25" customHeight="1" x14ac:dyDescent="0.15">
      <c r="A120" s="56" t="str">
        <f>A5</f>
        <v>全国計</v>
      </c>
      <c r="B120" s="57"/>
      <c r="C120" s="57"/>
      <c r="D120" s="57"/>
      <c r="E120" s="10"/>
      <c r="F120" s="11"/>
      <c r="G120" s="11"/>
      <c r="H120" s="11"/>
      <c r="I120" s="14" t="s">
        <v>428</v>
      </c>
    </row>
    <row r="121" spans="1:9" s="17" customFormat="1" ht="9.9499999999999993" customHeight="1" x14ac:dyDescent="0.15"/>
    <row r="122" spans="1:9" s="17" customFormat="1" ht="19.5" customHeight="1" thickBot="1" x14ac:dyDescent="0.2">
      <c r="A122" s="82" t="s">
        <v>80</v>
      </c>
    </row>
    <row r="123" spans="1:9" s="17" customFormat="1" ht="18.75" customHeight="1" thickBot="1" x14ac:dyDescent="0.2">
      <c r="A123" s="349" t="s">
        <v>429</v>
      </c>
      <c r="B123" s="350"/>
      <c r="C123" s="350"/>
      <c r="D123" s="351"/>
      <c r="E123" s="291" t="s">
        <v>8</v>
      </c>
      <c r="F123" s="85" t="s">
        <v>9</v>
      </c>
      <c r="G123" s="85" t="s">
        <v>10</v>
      </c>
      <c r="H123" s="85" t="s">
        <v>11</v>
      </c>
      <c r="I123" s="86" t="s">
        <v>421</v>
      </c>
    </row>
    <row r="124" spans="1:9" s="17" customFormat="1" ht="18.95" customHeight="1" x14ac:dyDescent="0.15">
      <c r="A124" s="352" t="s">
        <v>418</v>
      </c>
      <c r="B124" s="353"/>
      <c r="C124" s="354"/>
      <c r="D124" s="355"/>
      <c r="E124" s="94">
        <f>E29</f>
        <v>466639</v>
      </c>
      <c r="F124" s="94">
        <f>F29</f>
        <v>4</v>
      </c>
      <c r="G124" s="108" t="s">
        <v>396</v>
      </c>
      <c r="H124" s="108" t="s">
        <v>396</v>
      </c>
      <c r="I124" s="96">
        <f>I29</f>
        <v>466643</v>
      </c>
    </row>
    <row r="125" spans="1:9" s="17" customFormat="1" ht="18.75" customHeight="1" x14ac:dyDescent="0.15">
      <c r="A125" s="356"/>
      <c r="B125" s="357"/>
      <c r="C125" s="358" t="s">
        <v>82</v>
      </c>
      <c r="D125" s="359"/>
      <c r="E125" s="32">
        <v>351</v>
      </c>
      <c r="F125" s="33">
        <v>0</v>
      </c>
      <c r="G125" s="38" t="s">
        <v>430</v>
      </c>
      <c r="H125" s="38" t="s">
        <v>431</v>
      </c>
      <c r="I125" s="34">
        <v>351</v>
      </c>
    </row>
    <row r="126" spans="1:9" s="17" customFormat="1" ht="18.95" customHeight="1" thickBot="1" x14ac:dyDescent="0.2">
      <c r="A126" s="360"/>
      <c r="B126" s="361"/>
      <c r="C126" s="362" t="s">
        <v>83</v>
      </c>
      <c r="D126" s="363"/>
      <c r="E126" s="103">
        <f>E124-E125</f>
        <v>466288</v>
      </c>
      <c r="F126" s="103">
        <f>F124-F125</f>
        <v>4</v>
      </c>
      <c r="G126" s="50" t="s">
        <v>432</v>
      </c>
      <c r="H126" s="50" t="s">
        <v>431</v>
      </c>
      <c r="I126" s="52">
        <f>I124-I125</f>
        <v>466292</v>
      </c>
    </row>
    <row r="127" spans="1:9" s="17" customFormat="1" ht="9.75" customHeight="1" x14ac:dyDescent="0.15">
      <c r="A127" s="93"/>
      <c r="B127" s="93"/>
      <c r="C127" s="93"/>
      <c r="D127" s="93"/>
      <c r="E127" s="93"/>
      <c r="F127" s="93"/>
      <c r="G127" s="93"/>
      <c r="H127" s="93"/>
      <c r="I127" s="93"/>
    </row>
    <row r="128" spans="1:9" ht="18" customHeight="1" thickBot="1" x14ac:dyDescent="0.2">
      <c r="A128" s="109" t="s">
        <v>433</v>
      </c>
      <c r="B128" s="109"/>
      <c r="C128" s="109"/>
      <c r="D128" s="93"/>
      <c r="E128" s="107"/>
      <c r="F128" s="107"/>
      <c r="G128" s="107"/>
      <c r="H128" s="107"/>
      <c r="I128" s="110"/>
    </row>
    <row r="129" spans="1:9" ht="21.95" customHeight="1" x14ac:dyDescent="0.15">
      <c r="A129" s="111"/>
      <c r="B129" s="112"/>
      <c r="C129" s="337" t="s">
        <v>85</v>
      </c>
      <c r="D129" s="338"/>
      <c r="E129" s="339" t="s">
        <v>86</v>
      </c>
      <c r="F129" s="337" t="s">
        <v>87</v>
      </c>
      <c r="G129" s="338"/>
      <c r="H129" s="341" t="s">
        <v>20</v>
      </c>
      <c r="I129" s="342"/>
    </row>
    <row r="130" spans="1:9" ht="21.95" customHeight="1" thickBot="1" x14ac:dyDescent="0.2">
      <c r="A130" s="113"/>
      <c r="B130" s="114"/>
      <c r="C130" s="115" t="s">
        <v>88</v>
      </c>
      <c r="D130" s="116" t="s">
        <v>89</v>
      </c>
      <c r="E130" s="340"/>
      <c r="F130" s="117" t="s">
        <v>88</v>
      </c>
      <c r="G130" s="118" t="s">
        <v>89</v>
      </c>
      <c r="H130" s="343"/>
      <c r="I130" s="344"/>
    </row>
    <row r="131" spans="1:9" ht="21.95" customHeight="1" x14ac:dyDescent="0.15">
      <c r="A131" s="345" t="s">
        <v>90</v>
      </c>
      <c r="B131" s="346"/>
      <c r="C131" s="119">
        <v>1258182</v>
      </c>
      <c r="D131" s="120">
        <v>92917</v>
      </c>
      <c r="E131" s="121">
        <v>13040</v>
      </c>
      <c r="F131" s="119">
        <v>366</v>
      </c>
      <c r="G131" s="120">
        <v>2</v>
      </c>
      <c r="H131" s="347">
        <f>SUM(C131:G131)</f>
        <v>1364507</v>
      </c>
      <c r="I131" s="348"/>
    </row>
    <row r="132" spans="1:9" ht="21.95" customHeight="1" thickBot="1" x14ac:dyDescent="0.2">
      <c r="A132" s="329" t="s">
        <v>91</v>
      </c>
      <c r="B132" s="330"/>
      <c r="C132" s="122">
        <v>110</v>
      </c>
      <c r="D132" s="123">
        <v>0</v>
      </c>
      <c r="E132" s="124">
        <v>0</v>
      </c>
      <c r="F132" s="122">
        <v>0</v>
      </c>
      <c r="G132" s="123">
        <v>0</v>
      </c>
      <c r="H132" s="331">
        <f>SUM(C132:G132)</f>
        <v>110</v>
      </c>
      <c r="I132" s="332"/>
    </row>
    <row r="133" spans="1:9" ht="21.95" customHeight="1" thickBot="1" x14ac:dyDescent="0.2">
      <c r="A133" s="333" t="s">
        <v>92</v>
      </c>
      <c r="B133" s="334"/>
      <c r="C133" s="125">
        <v>7838045100</v>
      </c>
      <c r="D133" s="126">
        <v>518749600</v>
      </c>
      <c r="E133" s="125">
        <v>63400800</v>
      </c>
      <c r="F133" s="127">
        <v>1061400</v>
      </c>
      <c r="G133" s="78">
        <v>8800</v>
      </c>
      <c r="H133" s="335">
        <v>8421265700</v>
      </c>
      <c r="I133" s="33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view="pageBreakPreview" zoomScaleNormal="70" zoomScaleSheetLayoutView="10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7.375" style="2" customWidth="1"/>
    <col min="5" max="9" width="13.875" style="2" customWidth="1"/>
    <col min="10" max="16384" width="9" style="2"/>
  </cols>
  <sheetData>
    <row r="1" spans="1:9" ht="28.5" x14ac:dyDescent="0.3">
      <c r="A1" s="420" t="s">
        <v>434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435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436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437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438</v>
      </c>
      <c r="B9" s="422"/>
      <c r="C9" s="422"/>
      <c r="D9" s="423"/>
      <c r="E9" s="307" t="s">
        <v>8</v>
      </c>
      <c r="F9" s="18" t="s">
        <v>9</v>
      </c>
      <c r="G9" s="18" t="s">
        <v>10</v>
      </c>
      <c r="H9" s="18" t="s">
        <v>11</v>
      </c>
      <c r="I9" s="19" t="s">
        <v>139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117845</v>
      </c>
      <c r="F10" s="22">
        <v>0</v>
      </c>
      <c r="G10" s="22">
        <v>117823</v>
      </c>
      <c r="H10" s="22">
        <v>22</v>
      </c>
      <c r="I10" s="23">
        <f t="shared" ref="I10:I17" si="0">SUM(G10:H10)</f>
        <v>117845</v>
      </c>
    </row>
    <row r="11" spans="1:9" ht="23.1" customHeight="1" x14ac:dyDescent="0.15">
      <c r="A11" s="451"/>
      <c r="B11" s="474"/>
      <c r="C11" s="478"/>
      <c r="D11" s="305" t="s">
        <v>439</v>
      </c>
      <c r="E11" s="24">
        <v>1136</v>
      </c>
      <c r="F11" s="25">
        <v>0</v>
      </c>
      <c r="G11" s="25">
        <v>1120</v>
      </c>
      <c r="H11" s="25">
        <v>16</v>
      </c>
      <c r="I11" s="26">
        <f t="shared" si="0"/>
        <v>1136</v>
      </c>
    </row>
    <row r="12" spans="1:9" ht="23.1" customHeight="1" x14ac:dyDescent="0.15">
      <c r="A12" s="451"/>
      <c r="B12" s="474"/>
      <c r="C12" s="479" t="s">
        <v>17</v>
      </c>
      <c r="D12" s="305" t="s">
        <v>18</v>
      </c>
      <c r="E12" s="24">
        <v>29127</v>
      </c>
      <c r="F12" s="25">
        <v>0</v>
      </c>
      <c r="G12" s="25">
        <v>29125</v>
      </c>
      <c r="H12" s="25">
        <v>2</v>
      </c>
      <c r="I12" s="26">
        <f t="shared" si="0"/>
        <v>29127</v>
      </c>
    </row>
    <row r="13" spans="1:9" ht="23.1" customHeight="1" x14ac:dyDescent="0.15">
      <c r="A13" s="451"/>
      <c r="B13" s="474"/>
      <c r="C13" s="478"/>
      <c r="D13" s="305" t="s">
        <v>19</v>
      </c>
      <c r="E13" s="24">
        <v>21136</v>
      </c>
      <c r="F13" s="25">
        <v>0</v>
      </c>
      <c r="G13" s="25">
        <v>21136</v>
      </c>
      <c r="H13" s="25">
        <v>0</v>
      </c>
      <c r="I13" s="26">
        <f t="shared" si="0"/>
        <v>21136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169244</v>
      </c>
      <c r="F14" s="25">
        <f>SUM(F10:F13)</f>
        <v>0</v>
      </c>
      <c r="G14" s="25">
        <f>SUM(G10:G13)</f>
        <v>169204</v>
      </c>
      <c r="H14" s="25">
        <f>SUM(H10:H13)</f>
        <v>40</v>
      </c>
      <c r="I14" s="26">
        <f t="shared" si="0"/>
        <v>169244</v>
      </c>
    </row>
    <row r="15" spans="1:9" ht="23.1" customHeight="1" x14ac:dyDescent="0.15">
      <c r="A15" s="466" t="s">
        <v>440</v>
      </c>
      <c r="B15" s="454"/>
      <c r="C15" s="455"/>
      <c r="D15" s="305" t="s">
        <v>18</v>
      </c>
      <c r="E15" s="28">
        <v>354957</v>
      </c>
      <c r="F15" s="25">
        <v>6943</v>
      </c>
      <c r="G15" s="25">
        <v>361665</v>
      </c>
      <c r="H15" s="25">
        <v>235</v>
      </c>
      <c r="I15" s="26">
        <f t="shared" si="0"/>
        <v>361900</v>
      </c>
    </row>
    <row r="16" spans="1:9" ht="23.1" customHeight="1" x14ac:dyDescent="0.15">
      <c r="A16" s="456"/>
      <c r="B16" s="457"/>
      <c r="C16" s="458"/>
      <c r="D16" s="305" t="s">
        <v>19</v>
      </c>
      <c r="E16" s="28">
        <v>377669</v>
      </c>
      <c r="F16" s="25">
        <v>15358</v>
      </c>
      <c r="G16" s="25">
        <v>392981</v>
      </c>
      <c r="H16" s="25">
        <v>46</v>
      </c>
      <c r="I16" s="26">
        <f t="shared" si="0"/>
        <v>393027</v>
      </c>
    </row>
    <row r="17" spans="1:9" ht="23.1" customHeight="1" x14ac:dyDescent="0.15">
      <c r="A17" s="459"/>
      <c r="B17" s="460"/>
      <c r="C17" s="461"/>
      <c r="D17" s="305" t="s">
        <v>22</v>
      </c>
      <c r="E17" s="29">
        <f>SUM(E15:E16)</f>
        <v>732626</v>
      </c>
      <c r="F17" s="25">
        <f>SUM(F15:F16)</f>
        <v>22301</v>
      </c>
      <c r="G17" s="25">
        <f>SUM(G15:G16)</f>
        <v>754646</v>
      </c>
      <c r="H17" s="24">
        <f>SUM(H15:H16)</f>
        <v>281</v>
      </c>
      <c r="I17" s="26">
        <f t="shared" si="0"/>
        <v>754927</v>
      </c>
    </row>
    <row r="18" spans="1:9" ht="23.1" customHeight="1" x14ac:dyDescent="0.15">
      <c r="A18" s="467" t="s">
        <v>23</v>
      </c>
      <c r="B18" s="468"/>
      <c r="C18" s="468"/>
      <c r="D18" s="304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305" t="s">
        <v>18</v>
      </c>
      <c r="E19" s="28">
        <v>830</v>
      </c>
      <c r="F19" s="25">
        <v>13</v>
      </c>
      <c r="G19" s="25">
        <v>843</v>
      </c>
      <c r="H19" s="25">
        <v>0</v>
      </c>
      <c r="I19" s="26">
        <f t="shared" ref="I19:I25" si="1">SUM(G19:H19)</f>
        <v>843</v>
      </c>
    </row>
    <row r="20" spans="1:9" ht="23.1" customHeight="1" x14ac:dyDescent="0.15">
      <c r="A20" s="456"/>
      <c r="B20" s="457"/>
      <c r="C20" s="458"/>
      <c r="D20" s="305" t="s">
        <v>19</v>
      </c>
      <c r="E20" s="28">
        <v>11525</v>
      </c>
      <c r="F20" s="25">
        <v>117</v>
      </c>
      <c r="G20" s="25">
        <v>11642</v>
      </c>
      <c r="H20" s="25">
        <v>0</v>
      </c>
      <c r="I20" s="26">
        <f t="shared" si="1"/>
        <v>11642</v>
      </c>
    </row>
    <row r="21" spans="1:9" ht="23.1" customHeight="1" x14ac:dyDescent="0.15">
      <c r="A21" s="459"/>
      <c r="B21" s="460"/>
      <c r="C21" s="461"/>
      <c r="D21" s="305" t="s">
        <v>22</v>
      </c>
      <c r="E21" s="29">
        <f>SUM(E19:E20)</f>
        <v>12355</v>
      </c>
      <c r="F21" s="25">
        <f>SUM(F19:F20)</f>
        <v>130</v>
      </c>
      <c r="G21" s="25">
        <f>SUM(G19:G20)</f>
        <v>12485</v>
      </c>
      <c r="H21" s="24">
        <f>SUM(H19:H20)</f>
        <v>0</v>
      </c>
      <c r="I21" s="26">
        <f t="shared" si="1"/>
        <v>12485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1069</v>
      </c>
      <c r="F22" s="33">
        <v>0</v>
      </c>
      <c r="G22" s="33">
        <v>1069</v>
      </c>
      <c r="H22" s="33">
        <v>0</v>
      </c>
      <c r="I22" s="34">
        <f t="shared" si="1"/>
        <v>1069</v>
      </c>
    </row>
    <row r="23" spans="1:9" ht="23.1" customHeight="1" x14ac:dyDescent="0.15">
      <c r="A23" s="302"/>
      <c r="B23" s="303"/>
      <c r="C23" s="465" t="s">
        <v>441</v>
      </c>
      <c r="D23" s="359"/>
      <c r="E23" s="32">
        <v>28</v>
      </c>
      <c r="F23" s="33">
        <v>0</v>
      </c>
      <c r="G23" s="33">
        <v>28</v>
      </c>
      <c r="H23" s="33">
        <v>0</v>
      </c>
      <c r="I23" s="34">
        <f t="shared" si="1"/>
        <v>28</v>
      </c>
    </row>
    <row r="24" spans="1:9" ht="23.1" customHeight="1" x14ac:dyDescent="0.15">
      <c r="A24" s="302"/>
      <c r="B24" s="303"/>
      <c r="C24" s="312"/>
      <c r="D24" s="301" t="s">
        <v>28</v>
      </c>
      <c r="E24" s="32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10"/>
      <c r="B25" s="311"/>
      <c r="C25" s="358" t="s">
        <v>29</v>
      </c>
      <c r="D25" s="359"/>
      <c r="E25" s="32">
        <v>310</v>
      </c>
      <c r="F25" s="33">
        <v>0</v>
      </c>
      <c r="G25" s="33">
        <v>310</v>
      </c>
      <c r="H25" s="33">
        <v>0</v>
      </c>
      <c r="I25" s="34">
        <f t="shared" si="1"/>
        <v>310</v>
      </c>
    </row>
    <row r="26" spans="1:9" ht="23.1" customHeight="1" x14ac:dyDescent="0.15">
      <c r="A26" s="453" t="s">
        <v>30</v>
      </c>
      <c r="B26" s="454"/>
      <c r="C26" s="455"/>
      <c r="D26" s="305" t="s">
        <v>31</v>
      </c>
      <c r="E26" s="24">
        <v>1617</v>
      </c>
      <c r="F26" s="25">
        <v>0</v>
      </c>
      <c r="G26" s="30" t="s">
        <v>24</v>
      </c>
      <c r="H26" s="30" t="s">
        <v>24</v>
      </c>
      <c r="I26" s="26">
        <v>1617</v>
      </c>
    </row>
    <row r="27" spans="1:9" ht="23.1" customHeight="1" x14ac:dyDescent="0.15">
      <c r="A27" s="456"/>
      <c r="B27" s="457"/>
      <c r="C27" s="458"/>
      <c r="D27" s="305" t="s">
        <v>32</v>
      </c>
      <c r="E27" s="24">
        <v>9191</v>
      </c>
      <c r="F27" s="25">
        <v>0</v>
      </c>
      <c r="G27" s="30" t="s">
        <v>24</v>
      </c>
      <c r="H27" s="30" t="s">
        <v>24</v>
      </c>
      <c r="I27" s="26">
        <v>9191</v>
      </c>
    </row>
    <row r="28" spans="1:9" ht="23.1" customHeight="1" x14ac:dyDescent="0.15">
      <c r="A28" s="459"/>
      <c r="B28" s="460"/>
      <c r="C28" s="461"/>
      <c r="D28" s="305" t="s">
        <v>20</v>
      </c>
      <c r="E28" s="24">
        <f>SUM(E26:E27)</f>
        <v>10808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10808</v>
      </c>
    </row>
    <row r="29" spans="1:9" ht="23.1" customHeight="1" x14ac:dyDescent="0.15">
      <c r="A29" s="462" t="s">
        <v>337</v>
      </c>
      <c r="B29" s="414"/>
      <c r="C29" s="412"/>
      <c r="D29" s="413"/>
      <c r="E29" s="28">
        <v>665120</v>
      </c>
      <c r="F29" s="25">
        <v>0</v>
      </c>
      <c r="G29" s="30" t="s">
        <v>129</v>
      </c>
      <c r="H29" s="30" t="s">
        <v>442</v>
      </c>
      <c r="I29" s="26">
        <v>665120</v>
      </c>
    </row>
    <row r="30" spans="1:9" ht="23.1" customHeight="1" x14ac:dyDescent="0.15">
      <c r="A30" s="463"/>
      <c r="B30" s="464"/>
      <c r="C30" s="465" t="s">
        <v>443</v>
      </c>
      <c r="D30" s="359"/>
      <c r="E30" s="28">
        <v>228454</v>
      </c>
      <c r="F30" s="25">
        <v>0</v>
      </c>
      <c r="G30" s="30" t="s">
        <v>442</v>
      </c>
      <c r="H30" s="30" t="s">
        <v>442</v>
      </c>
      <c r="I30" s="26">
        <v>228454</v>
      </c>
    </row>
    <row r="31" spans="1:9" ht="23.1" customHeight="1" x14ac:dyDescent="0.15">
      <c r="A31" s="308"/>
      <c r="B31" s="309"/>
      <c r="C31" s="312"/>
      <c r="D31" s="301" t="s">
        <v>28</v>
      </c>
      <c r="E31" s="28">
        <v>28175</v>
      </c>
      <c r="F31" s="25">
        <v>0</v>
      </c>
      <c r="G31" s="30" t="s">
        <v>442</v>
      </c>
      <c r="H31" s="30" t="s">
        <v>442</v>
      </c>
      <c r="I31" s="26">
        <v>28175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68773</v>
      </c>
      <c r="F32" s="25">
        <v>0</v>
      </c>
      <c r="G32" s="30" t="s">
        <v>444</v>
      </c>
      <c r="H32" s="30" t="s">
        <v>442</v>
      </c>
      <c r="I32" s="26">
        <v>68773</v>
      </c>
    </row>
    <row r="33" spans="1:9" ht="23.1" customHeight="1" x14ac:dyDescent="0.15">
      <c r="A33" s="449" t="s">
        <v>445</v>
      </c>
      <c r="B33" s="450"/>
      <c r="C33" s="412" t="s">
        <v>446</v>
      </c>
      <c r="D33" s="413"/>
      <c r="E33" s="28">
        <v>14902</v>
      </c>
      <c r="F33" s="25">
        <v>49</v>
      </c>
      <c r="G33" s="25">
        <v>14951</v>
      </c>
      <c r="H33" s="25">
        <v>0</v>
      </c>
      <c r="I33" s="26">
        <f>SUM(G33:H33)</f>
        <v>14951</v>
      </c>
    </row>
    <row r="34" spans="1:9" ht="23.1" customHeight="1" x14ac:dyDescent="0.15">
      <c r="A34" s="451"/>
      <c r="B34" s="452"/>
      <c r="C34" s="412" t="s">
        <v>447</v>
      </c>
      <c r="D34" s="413"/>
      <c r="E34" s="28">
        <v>3351</v>
      </c>
      <c r="F34" s="25">
        <v>9</v>
      </c>
      <c r="G34" s="25">
        <v>3360</v>
      </c>
      <c r="H34" s="25">
        <v>0</v>
      </c>
      <c r="I34" s="26">
        <f>SUM(G34:H34)</f>
        <v>3360</v>
      </c>
    </row>
    <row r="35" spans="1:9" ht="23.1" customHeight="1" x14ac:dyDescent="0.15">
      <c r="A35" s="451"/>
      <c r="B35" s="452"/>
      <c r="C35" s="412" t="s">
        <v>448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449</v>
      </c>
      <c r="D36" s="413"/>
      <c r="E36" s="28">
        <v>2</v>
      </c>
      <c r="F36" s="25">
        <v>0</v>
      </c>
      <c r="G36" s="25">
        <v>1</v>
      </c>
      <c r="H36" s="25">
        <v>1</v>
      </c>
      <c r="I36" s="26">
        <f>SUM(G36:H36)</f>
        <v>2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18255</v>
      </c>
      <c r="F37" s="25">
        <f>SUM(F33:F36)</f>
        <v>58</v>
      </c>
      <c r="G37" s="25">
        <f>SUM(G33:G36)</f>
        <v>18312</v>
      </c>
      <c r="H37" s="25">
        <f>SUM(H33:H36)</f>
        <v>1</v>
      </c>
      <c r="I37" s="26">
        <f>SUM(G37:H37)</f>
        <v>18313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21766</v>
      </c>
      <c r="F38" s="33">
        <v>0</v>
      </c>
      <c r="G38" s="38" t="s">
        <v>442</v>
      </c>
      <c r="H38" s="38" t="s">
        <v>129</v>
      </c>
      <c r="I38" s="34">
        <v>21766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8355</v>
      </c>
      <c r="F39" s="33">
        <v>0</v>
      </c>
      <c r="G39" s="33">
        <v>8338</v>
      </c>
      <c r="H39" s="33">
        <v>17</v>
      </c>
      <c r="I39" s="34">
        <f>SUM(G39:H39)</f>
        <v>8355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548</v>
      </c>
      <c r="F40" s="33">
        <v>0</v>
      </c>
      <c r="G40" s="33">
        <v>548</v>
      </c>
      <c r="H40" s="33">
        <v>0</v>
      </c>
      <c r="I40" s="34">
        <f>SUM(G40:H40)</f>
        <v>548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438230</v>
      </c>
      <c r="F41" s="33">
        <v>0</v>
      </c>
      <c r="G41" s="38" t="s">
        <v>450</v>
      </c>
      <c r="H41" s="38" t="s">
        <v>129</v>
      </c>
      <c r="I41" s="34">
        <v>438230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419077</v>
      </c>
      <c r="F42" s="33">
        <v>0</v>
      </c>
      <c r="G42" s="33">
        <v>419060</v>
      </c>
      <c r="H42" s="33">
        <v>17</v>
      </c>
      <c r="I42" s="34">
        <f>SUM(G42:H42)</f>
        <v>419077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16949</v>
      </c>
      <c r="F43" s="33">
        <v>0</v>
      </c>
      <c r="G43" s="38" t="s">
        <v>450</v>
      </c>
      <c r="H43" s="38" t="s">
        <v>442</v>
      </c>
      <c r="I43" s="34">
        <v>16949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7121</v>
      </c>
      <c r="F44" s="33">
        <v>0</v>
      </c>
      <c r="G44" s="38" t="s">
        <v>442</v>
      </c>
      <c r="H44" s="44" t="s">
        <v>450</v>
      </c>
      <c r="I44" s="34">
        <v>7121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193</v>
      </c>
      <c r="F45" s="45">
        <v>0</v>
      </c>
      <c r="G45" s="38" t="s">
        <v>129</v>
      </c>
      <c r="H45" s="44" t="s">
        <v>442</v>
      </c>
      <c r="I45" s="34">
        <v>193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442</v>
      </c>
      <c r="H46" s="44" t="s">
        <v>442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541</v>
      </c>
      <c r="F47" s="45">
        <v>0</v>
      </c>
      <c r="G47" s="33">
        <v>541</v>
      </c>
      <c r="H47" s="40">
        <v>0</v>
      </c>
      <c r="I47" s="34">
        <f>SUM(G47:H47)</f>
        <v>541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47536</v>
      </c>
      <c r="F48" s="45">
        <v>0</v>
      </c>
      <c r="G48" s="38" t="s">
        <v>442</v>
      </c>
      <c r="H48" s="44" t="s">
        <v>442</v>
      </c>
      <c r="I48" s="34">
        <v>47536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27880</v>
      </c>
      <c r="F49" s="45">
        <v>0</v>
      </c>
      <c r="G49" s="38" t="s">
        <v>129</v>
      </c>
      <c r="H49" s="44" t="s">
        <v>442</v>
      </c>
      <c r="I49" s="34">
        <v>27880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20</v>
      </c>
      <c r="F50" s="45">
        <v>0</v>
      </c>
      <c r="G50" s="38" t="s">
        <v>129</v>
      </c>
      <c r="H50" s="44" t="s">
        <v>442</v>
      </c>
      <c r="I50" s="34">
        <v>20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450</v>
      </c>
      <c r="H51" s="44" t="s">
        <v>442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10896</v>
      </c>
      <c r="F52" s="45">
        <v>0</v>
      </c>
      <c r="G52" s="33">
        <v>10896</v>
      </c>
      <c r="H52" s="40">
        <v>0</v>
      </c>
      <c r="I52" s="34">
        <f>SUM(G52:H52)</f>
        <v>10896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647</v>
      </c>
      <c r="F53" s="45">
        <v>0</v>
      </c>
      <c r="G53" s="38" t="s">
        <v>450</v>
      </c>
      <c r="H53" s="44" t="s">
        <v>129</v>
      </c>
      <c r="I53" s="34">
        <v>647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442</v>
      </c>
      <c r="H54" s="51" t="s">
        <v>444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6年 3月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451</v>
      </c>
    </row>
    <row r="60" spans="1:9" ht="23.1" customHeight="1" thickBot="1" x14ac:dyDescent="0.2">
      <c r="A60" s="421" t="s">
        <v>438</v>
      </c>
      <c r="B60" s="422"/>
      <c r="C60" s="422"/>
      <c r="D60" s="423"/>
      <c r="E60" s="306" t="s">
        <v>8</v>
      </c>
      <c r="F60" s="18" t="s">
        <v>9</v>
      </c>
      <c r="G60" s="18" t="s">
        <v>10</v>
      </c>
      <c r="H60" s="18" t="s">
        <v>11</v>
      </c>
      <c r="I60" s="19" t="s">
        <v>452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373</v>
      </c>
      <c r="F61" s="59">
        <v>0</v>
      </c>
      <c r="G61" s="30" t="s">
        <v>442</v>
      </c>
      <c r="H61" s="60" t="s">
        <v>129</v>
      </c>
      <c r="I61" s="34">
        <v>373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5392</v>
      </c>
      <c r="F62" s="59">
        <v>56</v>
      </c>
      <c r="G62" s="30" t="s">
        <v>442</v>
      </c>
      <c r="H62" s="60" t="s">
        <v>442</v>
      </c>
      <c r="I62" s="34">
        <v>5448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193</v>
      </c>
      <c r="F63" s="59">
        <v>4</v>
      </c>
      <c r="G63" s="30" t="s">
        <v>442</v>
      </c>
      <c r="H63" s="60" t="s">
        <v>442</v>
      </c>
      <c r="I63" s="34">
        <v>197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5958</v>
      </c>
      <c r="F64" s="25">
        <f>SUM(F61:F63)</f>
        <v>60</v>
      </c>
      <c r="G64" s="30" t="s">
        <v>442</v>
      </c>
      <c r="H64" s="30" t="s">
        <v>450</v>
      </c>
      <c r="I64" s="26">
        <f>SUM(I61:I63)</f>
        <v>6018</v>
      </c>
    </row>
    <row r="65" spans="1:9" ht="23.1" customHeight="1" x14ac:dyDescent="0.15">
      <c r="A65" s="394" t="s">
        <v>453</v>
      </c>
      <c r="B65" s="408"/>
      <c r="C65" s="414" t="s">
        <v>454</v>
      </c>
      <c r="D65" s="61" t="s">
        <v>455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439</v>
      </c>
      <c r="E66" s="28">
        <v>369</v>
      </c>
      <c r="F66" s="25">
        <v>0</v>
      </c>
      <c r="G66" s="25">
        <v>369</v>
      </c>
      <c r="H66" s="25">
        <v>0</v>
      </c>
      <c r="I66" s="34">
        <f t="shared" si="2"/>
        <v>369</v>
      </c>
    </row>
    <row r="67" spans="1:9" ht="23.1" customHeight="1" x14ac:dyDescent="0.15">
      <c r="A67" s="396"/>
      <c r="B67" s="409"/>
      <c r="C67" s="414" t="s">
        <v>456</v>
      </c>
      <c r="D67" s="61" t="s">
        <v>457</v>
      </c>
      <c r="E67" s="28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396"/>
      <c r="B68" s="409"/>
      <c r="C68" s="417"/>
      <c r="D68" s="61" t="s">
        <v>439</v>
      </c>
      <c r="E68" s="28">
        <v>5357</v>
      </c>
      <c r="F68" s="25">
        <v>54</v>
      </c>
      <c r="G68" s="25">
        <v>5411</v>
      </c>
      <c r="H68" s="25">
        <v>0</v>
      </c>
      <c r="I68" s="34">
        <f t="shared" si="2"/>
        <v>5411</v>
      </c>
    </row>
    <row r="69" spans="1:9" ht="23.1" customHeight="1" x14ac:dyDescent="0.15">
      <c r="A69" s="396"/>
      <c r="B69" s="409"/>
      <c r="C69" s="414" t="s">
        <v>458</v>
      </c>
      <c r="D69" s="61" t="s">
        <v>457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459</v>
      </c>
      <c r="E70" s="28">
        <v>176</v>
      </c>
      <c r="F70" s="25">
        <v>4</v>
      </c>
      <c r="G70" s="25">
        <v>180</v>
      </c>
      <c r="H70" s="25">
        <v>0</v>
      </c>
      <c r="I70" s="34">
        <f t="shared" si="2"/>
        <v>180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5903</v>
      </c>
      <c r="F71" s="25">
        <f>SUM(F65:F70)</f>
        <v>58</v>
      </c>
      <c r="G71" s="25">
        <f>SUM(G65:G70)</f>
        <v>5961</v>
      </c>
      <c r="H71" s="25">
        <f>SUM(H65:H70)</f>
        <v>0</v>
      </c>
      <c r="I71" s="34">
        <f t="shared" si="2"/>
        <v>5961</v>
      </c>
    </row>
    <row r="72" spans="1:9" ht="23.1" customHeight="1" x14ac:dyDescent="0.15">
      <c r="A72" s="394" t="s">
        <v>460</v>
      </c>
      <c r="B72" s="408"/>
      <c r="C72" s="412" t="s">
        <v>461</v>
      </c>
      <c r="D72" s="413"/>
      <c r="E72" s="62">
        <v>395</v>
      </c>
      <c r="F72" s="63">
        <v>0</v>
      </c>
      <c r="G72" s="25">
        <v>395</v>
      </c>
      <c r="H72" s="25">
        <v>0</v>
      </c>
      <c r="I72" s="34">
        <f t="shared" si="2"/>
        <v>395</v>
      </c>
    </row>
    <row r="73" spans="1:9" ht="23.1" customHeight="1" x14ac:dyDescent="0.15">
      <c r="A73" s="396"/>
      <c r="B73" s="409"/>
      <c r="C73" s="412" t="s">
        <v>94</v>
      </c>
      <c r="D73" s="413"/>
      <c r="E73" s="62">
        <v>5444</v>
      </c>
      <c r="F73" s="63">
        <v>62</v>
      </c>
      <c r="G73" s="25">
        <v>5506</v>
      </c>
      <c r="H73" s="25">
        <v>0</v>
      </c>
      <c r="I73" s="34">
        <f t="shared" si="2"/>
        <v>5506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206</v>
      </c>
      <c r="F74" s="63">
        <v>4</v>
      </c>
      <c r="G74" s="25">
        <v>210</v>
      </c>
      <c r="H74" s="25">
        <v>0</v>
      </c>
      <c r="I74" s="34">
        <f t="shared" si="2"/>
        <v>210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15</v>
      </c>
      <c r="F75" s="63">
        <v>0</v>
      </c>
      <c r="G75" s="25">
        <v>15</v>
      </c>
      <c r="H75" s="25">
        <v>0</v>
      </c>
      <c r="I75" s="34">
        <f t="shared" si="2"/>
        <v>15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6060</v>
      </c>
      <c r="F76" s="63">
        <f>SUM(F72:F75)</f>
        <v>66</v>
      </c>
      <c r="G76" s="63">
        <f>SUM(G72:G75)</f>
        <v>6126</v>
      </c>
      <c r="H76" s="63">
        <f>SUM(H72:H75)</f>
        <v>0</v>
      </c>
      <c r="I76" s="34">
        <f t="shared" si="2"/>
        <v>6126</v>
      </c>
    </row>
    <row r="77" spans="1:9" ht="23.1" customHeight="1" x14ac:dyDescent="0.15">
      <c r="A77" s="394" t="s">
        <v>64</v>
      </c>
      <c r="B77" s="408"/>
      <c r="C77" s="412" t="s">
        <v>461</v>
      </c>
      <c r="D77" s="413"/>
      <c r="E77" s="28">
        <v>3140</v>
      </c>
      <c r="F77" s="25">
        <v>0</v>
      </c>
      <c r="G77" s="30" t="s">
        <v>129</v>
      </c>
      <c r="H77" s="30" t="s">
        <v>450</v>
      </c>
      <c r="I77" s="34">
        <v>3140</v>
      </c>
    </row>
    <row r="78" spans="1:9" ht="23.1" customHeight="1" x14ac:dyDescent="0.15">
      <c r="A78" s="396"/>
      <c r="B78" s="409"/>
      <c r="C78" s="412" t="s">
        <v>462</v>
      </c>
      <c r="D78" s="413"/>
      <c r="E78" s="28">
        <v>42438</v>
      </c>
      <c r="F78" s="25">
        <v>1018</v>
      </c>
      <c r="G78" s="30" t="s">
        <v>450</v>
      </c>
      <c r="H78" s="30" t="s">
        <v>450</v>
      </c>
      <c r="I78" s="34">
        <v>43456</v>
      </c>
    </row>
    <row r="79" spans="1:9" ht="23.1" customHeight="1" x14ac:dyDescent="0.15">
      <c r="A79" s="396"/>
      <c r="B79" s="409"/>
      <c r="C79" s="412" t="s">
        <v>463</v>
      </c>
      <c r="D79" s="413"/>
      <c r="E79" s="28">
        <v>1527</v>
      </c>
      <c r="F79" s="25">
        <v>17</v>
      </c>
      <c r="G79" s="30" t="s">
        <v>442</v>
      </c>
      <c r="H79" s="30" t="s">
        <v>442</v>
      </c>
      <c r="I79" s="34">
        <v>1544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267</v>
      </c>
      <c r="F80" s="65">
        <v>0</v>
      </c>
      <c r="G80" s="30" t="s">
        <v>442</v>
      </c>
      <c r="H80" s="30" t="s">
        <v>442</v>
      </c>
      <c r="I80" s="66">
        <v>267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47372</v>
      </c>
      <c r="F81" s="25">
        <f>SUM(F77:F80)</f>
        <v>1035</v>
      </c>
      <c r="G81" s="30" t="s">
        <v>450</v>
      </c>
      <c r="H81" s="30" t="s">
        <v>442</v>
      </c>
      <c r="I81" s="26">
        <f>SUM(I77:I80)</f>
        <v>48407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34138</v>
      </c>
      <c r="F82" s="25">
        <v>0</v>
      </c>
      <c r="G82" s="30" t="s">
        <v>450</v>
      </c>
      <c r="H82" s="30" t="s">
        <v>129</v>
      </c>
      <c r="I82" s="26">
        <v>34138</v>
      </c>
    </row>
    <row r="83" spans="1:9" ht="23.1" customHeight="1" x14ac:dyDescent="0.15">
      <c r="A83" s="396"/>
      <c r="B83" s="397"/>
      <c r="C83" s="67"/>
      <c r="D83" s="313" t="s">
        <v>67</v>
      </c>
      <c r="E83" s="69">
        <v>34138</v>
      </c>
      <c r="F83" s="33">
        <v>0</v>
      </c>
      <c r="G83" s="38" t="s">
        <v>442</v>
      </c>
      <c r="H83" s="38" t="s">
        <v>442</v>
      </c>
      <c r="I83" s="34">
        <v>34138</v>
      </c>
    </row>
    <row r="84" spans="1:9" ht="23.1" customHeight="1" x14ac:dyDescent="0.15">
      <c r="A84" s="398"/>
      <c r="B84" s="397"/>
      <c r="C84" s="401" t="s">
        <v>464</v>
      </c>
      <c r="D84" s="400"/>
      <c r="E84" s="28">
        <v>11616</v>
      </c>
      <c r="F84" s="25">
        <v>0</v>
      </c>
      <c r="G84" s="30" t="s">
        <v>129</v>
      </c>
      <c r="H84" s="30" t="s">
        <v>129</v>
      </c>
      <c r="I84" s="26">
        <v>11616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927</v>
      </c>
      <c r="F85" s="25">
        <v>0</v>
      </c>
      <c r="G85" s="30" t="s">
        <v>129</v>
      </c>
      <c r="H85" s="30" t="s">
        <v>129</v>
      </c>
      <c r="I85" s="26">
        <v>927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46681</v>
      </c>
      <c r="F86" s="63">
        <f>SUM(F82,F84,F85)</f>
        <v>0</v>
      </c>
      <c r="G86" s="30" t="s">
        <v>450</v>
      </c>
      <c r="H86" s="70" t="s">
        <v>450</v>
      </c>
      <c r="I86" s="71">
        <f>SUM(I82,I84,I85)</f>
        <v>46681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383874</v>
      </c>
      <c r="F87" s="73">
        <v>0</v>
      </c>
      <c r="G87" s="38" t="s">
        <v>450</v>
      </c>
      <c r="H87" s="38" t="s">
        <v>450</v>
      </c>
      <c r="I87" s="34">
        <v>383874</v>
      </c>
    </row>
    <row r="88" spans="1:9" ht="23.1" customHeight="1" thickBot="1" x14ac:dyDescent="0.2">
      <c r="A88" s="389" t="s">
        <v>465</v>
      </c>
      <c r="B88" s="390"/>
      <c r="C88" s="390"/>
      <c r="D88" s="391"/>
      <c r="E88" s="74">
        <f>SUM(E14,E17,E18,E21,E22,E76)</f>
        <v>921354</v>
      </c>
      <c r="F88" s="74">
        <f>SUM(F14,F17,F18,F21,F22,F76)</f>
        <v>22497</v>
      </c>
      <c r="G88" s="74">
        <f>SUM(G14,G17,G21,G22,G76)</f>
        <v>943530</v>
      </c>
      <c r="H88" s="74">
        <f>SUM(H14,H17,H21,H22,H76)</f>
        <v>321</v>
      </c>
      <c r="I88" s="78">
        <f>SUM(I14,I17,I18,I21,I22,I76)</f>
        <v>943851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2143535</v>
      </c>
      <c r="F89" s="75">
        <f>SUM(F14,F17,F18,F21,F22,F28,F29,F37,F38,F39,F40,F41,F48,F50,F51,F52,F53,F54,F76)</f>
        <v>22555</v>
      </c>
      <c r="G89" s="76" t="s">
        <v>450</v>
      </c>
      <c r="H89" s="76" t="s">
        <v>450</v>
      </c>
      <c r="I89" s="78">
        <f>SUM(I14,I17,I18,I21,I22,I28,I29,I37,I38,I39,I40,I41,I48,I50,I51,I52,I53,I54,I76)</f>
        <v>2166090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450</v>
      </c>
      <c r="F90" s="76" t="s">
        <v>450</v>
      </c>
      <c r="G90" s="76" t="s">
        <v>450</v>
      </c>
      <c r="H90" s="76" t="s">
        <v>450</v>
      </c>
      <c r="I90" s="78">
        <f>SUM(I11,I13,I16,I18,I20,I22)</f>
        <v>428010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0.11309782481717717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466</v>
      </c>
      <c r="B94" s="350"/>
      <c r="C94" s="350"/>
      <c r="D94" s="351"/>
      <c r="E94" s="299" t="s">
        <v>8</v>
      </c>
      <c r="F94" s="85" t="s">
        <v>9</v>
      </c>
      <c r="G94" s="85" t="s">
        <v>10</v>
      </c>
      <c r="H94" s="85" t="s">
        <v>11</v>
      </c>
      <c r="I94" s="86" t="s">
        <v>467</v>
      </c>
    </row>
    <row r="95" spans="1:9" s="17" customFormat="1" ht="23.1" customHeight="1" thickBot="1" x14ac:dyDescent="0.2">
      <c r="A95" s="392" t="s">
        <v>461</v>
      </c>
      <c r="B95" s="393"/>
      <c r="C95" s="87" t="s">
        <v>468</v>
      </c>
      <c r="D95" s="88" t="s">
        <v>15</v>
      </c>
      <c r="E95" s="89">
        <v>27719</v>
      </c>
      <c r="F95" s="90">
        <v>0</v>
      </c>
      <c r="G95" s="90">
        <v>27719</v>
      </c>
      <c r="H95" s="91" t="s">
        <v>24</v>
      </c>
      <c r="I95" s="78">
        <f>SUM(G95:H95)</f>
        <v>27719</v>
      </c>
    </row>
    <row r="96" spans="1:9" s="17" customFormat="1" ht="23.1" customHeight="1" x14ac:dyDescent="0.15">
      <c r="A96" s="372" t="s">
        <v>440</v>
      </c>
      <c r="B96" s="373"/>
      <c r="C96" s="538" t="s">
        <v>18</v>
      </c>
      <c r="D96" s="539"/>
      <c r="E96" s="277">
        <v>592210</v>
      </c>
      <c r="F96" s="95">
        <v>4419</v>
      </c>
      <c r="G96" s="95">
        <v>596629</v>
      </c>
      <c r="H96" s="108" t="s">
        <v>450</v>
      </c>
      <c r="I96" s="278">
        <f t="shared" ref="I96" si="3">SUM(G96:H96)</f>
        <v>596629</v>
      </c>
    </row>
    <row r="97" spans="1:9" s="17" customFormat="1" ht="23.1" customHeight="1" thickBot="1" x14ac:dyDescent="0.2">
      <c r="A97" s="376"/>
      <c r="B97" s="377"/>
      <c r="C97" s="279"/>
      <c r="D97" s="280" t="s">
        <v>338</v>
      </c>
      <c r="E97" s="281">
        <v>862</v>
      </c>
      <c r="F97" s="282">
        <v>9</v>
      </c>
      <c r="G97" s="282">
        <v>871</v>
      </c>
      <c r="H97" s="283" t="s">
        <v>450</v>
      </c>
      <c r="I97" s="126">
        <f>SUM(G97:H97)</f>
        <v>871</v>
      </c>
    </row>
    <row r="98" spans="1:9" s="17" customFormat="1" ht="9.75" customHeight="1" x14ac:dyDescent="0.15">
      <c r="A98" s="93"/>
      <c r="B98" s="93"/>
      <c r="C98" s="93"/>
      <c r="D98" s="93"/>
      <c r="E98" s="93"/>
      <c r="F98" s="93"/>
      <c r="G98" s="93"/>
      <c r="H98" s="93"/>
      <c r="I98" s="93"/>
    </row>
    <row r="99" spans="1:9" s="17" customFormat="1" ht="17.25" customHeight="1" thickBot="1" x14ac:dyDescent="0.2">
      <c r="A99" s="82" t="s">
        <v>76</v>
      </c>
      <c r="C99" s="82"/>
      <c r="D99" s="82"/>
      <c r="E99" s="83"/>
      <c r="F99" s="83"/>
      <c r="G99" s="83"/>
      <c r="H99" s="83"/>
      <c r="I99" s="84"/>
    </row>
    <row r="100" spans="1:9" s="17" customFormat="1" ht="18.75" customHeight="1" thickBot="1" x14ac:dyDescent="0.2">
      <c r="A100" s="349" t="s">
        <v>466</v>
      </c>
      <c r="B100" s="350"/>
      <c r="C100" s="350"/>
      <c r="D100" s="351"/>
      <c r="E100" s="299" t="s">
        <v>8</v>
      </c>
      <c r="F100" s="85" t="s">
        <v>9</v>
      </c>
      <c r="G100" s="85" t="s">
        <v>10</v>
      </c>
      <c r="H100" s="85" t="s">
        <v>11</v>
      </c>
      <c r="I100" s="86" t="s">
        <v>467</v>
      </c>
    </row>
    <row r="101" spans="1:9" s="17" customFormat="1" ht="23.1" customHeight="1" x14ac:dyDescent="0.15">
      <c r="A101" s="372" t="s">
        <v>13</v>
      </c>
      <c r="B101" s="373"/>
      <c r="C101" s="378" t="s">
        <v>468</v>
      </c>
      <c r="D101" s="300" t="s">
        <v>15</v>
      </c>
      <c r="E101" s="94">
        <f>E10+E95</f>
        <v>145564</v>
      </c>
      <c r="F101" s="95">
        <f>F10+F95</f>
        <v>0</v>
      </c>
      <c r="G101" s="95">
        <f>G10+G95</f>
        <v>145542</v>
      </c>
      <c r="H101" s="95">
        <f>H10</f>
        <v>22</v>
      </c>
      <c r="I101" s="96">
        <f>I10+I95</f>
        <v>145564</v>
      </c>
    </row>
    <row r="102" spans="1:9" s="17" customFormat="1" ht="23.1" customHeight="1" x14ac:dyDescent="0.15">
      <c r="A102" s="374"/>
      <c r="B102" s="375"/>
      <c r="C102" s="379"/>
      <c r="D102" s="301" t="s">
        <v>121</v>
      </c>
      <c r="E102" s="32">
        <f>E11</f>
        <v>1136</v>
      </c>
      <c r="F102" s="32">
        <f>F11</f>
        <v>0</v>
      </c>
      <c r="G102" s="32">
        <f>G11</f>
        <v>1120</v>
      </c>
      <c r="H102" s="32">
        <f>H11</f>
        <v>16</v>
      </c>
      <c r="I102" s="34">
        <f>I11</f>
        <v>1136</v>
      </c>
    </row>
    <row r="103" spans="1:9" s="17" customFormat="1" ht="23.1" customHeight="1" thickBot="1" x14ac:dyDescent="0.2">
      <c r="A103" s="376"/>
      <c r="B103" s="377"/>
      <c r="C103" s="362" t="s">
        <v>20</v>
      </c>
      <c r="D103" s="363"/>
      <c r="E103" s="48">
        <f>E101+E102</f>
        <v>146700</v>
      </c>
      <c r="F103" s="97">
        <f>F101+F102</f>
        <v>0</v>
      </c>
      <c r="G103" s="97">
        <f>G101+G102</f>
        <v>146662</v>
      </c>
      <c r="H103" s="97">
        <f t="shared" ref="H103:I103" si="4">H101+H102</f>
        <v>38</v>
      </c>
      <c r="I103" s="52">
        <f t="shared" si="4"/>
        <v>146700</v>
      </c>
    </row>
    <row r="104" spans="1:9" s="17" customFormat="1" ht="23.1" customHeight="1" x14ac:dyDescent="0.15">
      <c r="A104" s="380" t="s">
        <v>440</v>
      </c>
      <c r="B104" s="381"/>
      <c r="C104" s="382"/>
      <c r="D104" s="300" t="s">
        <v>18</v>
      </c>
      <c r="E104" s="94">
        <f>E15+E96</f>
        <v>947167</v>
      </c>
      <c r="F104" s="95">
        <f>F15+F96</f>
        <v>11362</v>
      </c>
      <c r="G104" s="95">
        <f>G15+G96</f>
        <v>958294</v>
      </c>
      <c r="H104" s="95">
        <f>H15</f>
        <v>235</v>
      </c>
      <c r="I104" s="96">
        <f>I15+I96</f>
        <v>958529</v>
      </c>
    </row>
    <row r="105" spans="1:9" s="17" customFormat="1" ht="23.1" customHeight="1" x14ac:dyDescent="0.15">
      <c r="A105" s="383"/>
      <c r="B105" s="384"/>
      <c r="C105" s="385"/>
      <c r="D105" s="98" t="s">
        <v>19</v>
      </c>
      <c r="E105" s="39">
        <f>E16</f>
        <v>377669</v>
      </c>
      <c r="F105" s="99">
        <f>F16</f>
        <v>15358</v>
      </c>
      <c r="G105" s="99">
        <f>G16</f>
        <v>392981</v>
      </c>
      <c r="H105" s="100">
        <f>H16</f>
        <v>46</v>
      </c>
      <c r="I105" s="101">
        <f>I16</f>
        <v>393027</v>
      </c>
    </row>
    <row r="106" spans="1:9" s="17" customFormat="1" ht="23.1" customHeight="1" thickBot="1" x14ac:dyDescent="0.2">
      <c r="A106" s="386"/>
      <c r="B106" s="387"/>
      <c r="C106" s="388"/>
      <c r="D106" s="102" t="s">
        <v>22</v>
      </c>
      <c r="E106" s="48">
        <f>E104+E105</f>
        <v>1324836</v>
      </c>
      <c r="F106" s="97">
        <f t="shared" ref="F106:I106" si="5">F104+F105</f>
        <v>26720</v>
      </c>
      <c r="G106" s="97">
        <f t="shared" si="5"/>
        <v>1351275</v>
      </c>
      <c r="H106" s="103">
        <f t="shared" si="5"/>
        <v>281</v>
      </c>
      <c r="I106" s="52">
        <f t="shared" si="5"/>
        <v>1351556</v>
      </c>
    </row>
    <row r="107" spans="1:9" s="17" customFormat="1" ht="23.1" customHeight="1" thickBot="1" x14ac:dyDescent="0.2">
      <c r="A107" s="364" t="s">
        <v>469</v>
      </c>
      <c r="B107" s="365"/>
      <c r="C107" s="365"/>
      <c r="D107" s="366"/>
      <c r="E107" s="74">
        <f>E88+E95+E96</f>
        <v>1541283</v>
      </c>
      <c r="F107" s="74">
        <f>F88+F95+F96</f>
        <v>26916</v>
      </c>
      <c r="G107" s="74">
        <f>G88+G95+G96</f>
        <v>1567878</v>
      </c>
      <c r="H107" s="74">
        <f>H88</f>
        <v>321</v>
      </c>
      <c r="I107" s="78">
        <f>I88+I95+I96</f>
        <v>1568199</v>
      </c>
    </row>
    <row r="108" spans="1:9" s="17" customFormat="1" ht="23.1" customHeight="1" thickBot="1" x14ac:dyDescent="0.2">
      <c r="A108" s="364" t="s">
        <v>72</v>
      </c>
      <c r="B108" s="365"/>
      <c r="C108" s="365"/>
      <c r="D108" s="366"/>
      <c r="E108" s="75">
        <f>E89+E95+E96</f>
        <v>2763464</v>
      </c>
      <c r="F108" s="75">
        <f>F89+F95+F96</f>
        <v>26974</v>
      </c>
      <c r="G108" s="76" t="s">
        <v>129</v>
      </c>
      <c r="H108" s="76" t="s">
        <v>450</v>
      </c>
      <c r="I108" s="78">
        <f>I89+I95+I96</f>
        <v>2790438</v>
      </c>
    </row>
    <row r="109" spans="1:9" s="17" customFormat="1" ht="23.1" customHeight="1" thickBot="1" x14ac:dyDescent="0.2">
      <c r="A109" s="364" t="s">
        <v>78</v>
      </c>
      <c r="B109" s="365"/>
      <c r="C109" s="365"/>
      <c r="D109" s="366"/>
      <c r="E109" s="104">
        <f>IF(I106=0,0,IF(I104=0,0,I104/I106))</f>
        <v>0.7092040581374357</v>
      </c>
      <c r="F109" s="93"/>
      <c r="G109" s="93"/>
      <c r="H109" s="93"/>
      <c r="I109" s="93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32.2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idden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idden="1" x14ac:dyDescent="0.15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9" ht="28.5" x14ac:dyDescent="0.3">
      <c r="A116" s="367" t="str">
        <f>A1</f>
        <v>検査関係業務量報告</v>
      </c>
      <c r="B116" s="367"/>
      <c r="C116" s="367"/>
      <c r="D116" s="367"/>
      <c r="E116" s="367"/>
      <c r="F116" s="367"/>
      <c r="G116" s="367"/>
      <c r="H116" s="367"/>
      <c r="I116" s="367"/>
    </row>
    <row r="117" spans="1:9" ht="12.75" customHeight="1" x14ac:dyDescent="0.3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 ht="15.75" customHeight="1" x14ac:dyDescent="0.2">
      <c r="A118" s="54"/>
      <c r="B118" s="55"/>
      <c r="C118" s="55"/>
      <c r="F118" s="7"/>
      <c r="G118" s="7"/>
      <c r="H118" s="8"/>
      <c r="I118" s="368" t="str">
        <f>IF(I3="","",I3)</f>
        <v/>
      </c>
    </row>
    <row r="119" spans="1:9" ht="23.25" customHeight="1" x14ac:dyDescent="0.15">
      <c r="A119" s="369" t="str">
        <f>A4</f>
        <v>令和 6年 3月</v>
      </c>
      <c r="B119" s="370"/>
      <c r="C119" s="370"/>
      <c r="D119" s="370"/>
      <c r="E119" s="370"/>
      <c r="F119" s="370"/>
      <c r="G119" s="370"/>
      <c r="H119" s="370"/>
      <c r="I119" s="368"/>
    </row>
    <row r="120" spans="1:9" ht="20.25" customHeight="1" x14ac:dyDescent="0.15">
      <c r="A120" s="56" t="str">
        <f>A5</f>
        <v>全国計</v>
      </c>
      <c r="B120" s="57"/>
      <c r="C120" s="57"/>
      <c r="D120" s="57"/>
      <c r="E120" s="10"/>
      <c r="F120" s="11"/>
      <c r="G120" s="11"/>
      <c r="H120" s="11"/>
      <c r="I120" s="14" t="s">
        <v>470</v>
      </c>
    </row>
    <row r="121" spans="1:9" s="17" customFormat="1" ht="9.9499999999999993" customHeight="1" x14ac:dyDescent="0.15"/>
    <row r="122" spans="1:9" s="17" customFormat="1" ht="19.5" customHeight="1" thickBot="1" x14ac:dyDescent="0.2">
      <c r="A122" s="82" t="s">
        <v>80</v>
      </c>
    </row>
    <row r="123" spans="1:9" s="17" customFormat="1" ht="18.75" customHeight="1" thickBot="1" x14ac:dyDescent="0.2">
      <c r="A123" s="349" t="s">
        <v>438</v>
      </c>
      <c r="B123" s="350"/>
      <c r="C123" s="350"/>
      <c r="D123" s="351"/>
      <c r="E123" s="299" t="s">
        <v>8</v>
      </c>
      <c r="F123" s="85" t="s">
        <v>9</v>
      </c>
      <c r="G123" s="85" t="s">
        <v>10</v>
      </c>
      <c r="H123" s="85" t="s">
        <v>11</v>
      </c>
      <c r="I123" s="86" t="s">
        <v>452</v>
      </c>
    </row>
    <row r="124" spans="1:9" s="17" customFormat="1" ht="18.95" customHeight="1" x14ac:dyDescent="0.15">
      <c r="A124" s="352" t="s">
        <v>471</v>
      </c>
      <c r="B124" s="353"/>
      <c r="C124" s="354"/>
      <c r="D124" s="355"/>
      <c r="E124" s="94">
        <f>E29</f>
        <v>665120</v>
      </c>
      <c r="F124" s="94">
        <f>F29</f>
        <v>0</v>
      </c>
      <c r="G124" s="108" t="s">
        <v>442</v>
      </c>
      <c r="H124" s="108" t="s">
        <v>129</v>
      </c>
      <c r="I124" s="96">
        <f>I29</f>
        <v>665120</v>
      </c>
    </row>
    <row r="125" spans="1:9" s="17" customFormat="1" ht="18.75" customHeight="1" x14ac:dyDescent="0.15">
      <c r="A125" s="356"/>
      <c r="B125" s="357"/>
      <c r="C125" s="358" t="s">
        <v>82</v>
      </c>
      <c r="D125" s="359"/>
      <c r="E125" s="32">
        <v>441</v>
      </c>
      <c r="F125" s="33">
        <v>0</v>
      </c>
      <c r="G125" s="38" t="s">
        <v>450</v>
      </c>
      <c r="H125" s="38" t="s">
        <v>450</v>
      </c>
      <c r="I125" s="34">
        <v>441</v>
      </c>
    </row>
    <row r="126" spans="1:9" s="17" customFormat="1" ht="18.95" customHeight="1" thickBot="1" x14ac:dyDescent="0.2">
      <c r="A126" s="360"/>
      <c r="B126" s="361"/>
      <c r="C126" s="362" t="s">
        <v>83</v>
      </c>
      <c r="D126" s="363"/>
      <c r="E126" s="103">
        <f>E124-E125</f>
        <v>664679</v>
      </c>
      <c r="F126" s="103">
        <f>F124-F125</f>
        <v>0</v>
      </c>
      <c r="G126" s="50" t="s">
        <v>129</v>
      </c>
      <c r="H126" s="50" t="s">
        <v>450</v>
      </c>
      <c r="I126" s="52">
        <f>I124-I125</f>
        <v>664679</v>
      </c>
    </row>
    <row r="127" spans="1:9" s="17" customFormat="1" ht="9.75" customHeight="1" x14ac:dyDescent="0.15">
      <c r="A127" s="93"/>
      <c r="B127" s="93"/>
      <c r="C127" s="93"/>
      <c r="D127" s="93"/>
      <c r="E127" s="93"/>
      <c r="F127" s="93"/>
      <c r="G127" s="93"/>
      <c r="H127" s="93"/>
      <c r="I127" s="93"/>
    </row>
    <row r="128" spans="1:9" ht="18" customHeight="1" thickBot="1" x14ac:dyDescent="0.2">
      <c r="A128" s="109" t="s">
        <v>472</v>
      </c>
      <c r="B128" s="109"/>
      <c r="C128" s="109"/>
      <c r="D128" s="93"/>
      <c r="E128" s="107"/>
      <c r="F128" s="107"/>
      <c r="G128" s="107"/>
      <c r="H128" s="107"/>
      <c r="I128" s="110"/>
    </row>
    <row r="129" spans="1:9" ht="21.95" customHeight="1" x14ac:dyDescent="0.15">
      <c r="A129" s="111"/>
      <c r="B129" s="112"/>
      <c r="C129" s="337" t="s">
        <v>85</v>
      </c>
      <c r="D129" s="338"/>
      <c r="E129" s="339" t="s">
        <v>86</v>
      </c>
      <c r="F129" s="337" t="s">
        <v>87</v>
      </c>
      <c r="G129" s="338"/>
      <c r="H129" s="341" t="s">
        <v>20</v>
      </c>
      <c r="I129" s="342"/>
    </row>
    <row r="130" spans="1:9" ht="21.95" customHeight="1" thickBot="1" x14ac:dyDescent="0.2">
      <c r="A130" s="113"/>
      <c r="B130" s="114"/>
      <c r="C130" s="115" t="s">
        <v>88</v>
      </c>
      <c r="D130" s="116" t="s">
        <v>89</v>
      </c>
      <c r="E130" s="340"/>
      <c r="F130" s="117" t="s">
        <v>88</v>
      </c>
      <c r="G130" s="118" t="s">
        <v>89</v>
      </c>
      <c r="H130" s="343"/>
      <c r="I130" s="344"/>
    </row>
    <row r="131" spans="1:9" ht="21.95" customHeight="1" x14ac:dyDescent="0.15">
      <c r="A131" s="345" t="s">
        <v>90</v>
      </c>
      <c r="B131" s="346"/>
      <c r="C131" s="119">
        <v>1428954</v>
      </c>
      <c r="D131" s="120">
        <v>111684</v>
      </c>
      <c r="E131" s="121">
        <v>13146</v>
      </c>
      <c r="F131" s="119">
        <v>373</v>
      </c>
      <c r="G131" s="120">
        <v>3</v>
      </c>
      <c r="H131" s="347">
        <f>SUM(C131:G131)</f>
        <v>1554160</v>
      </c>
      <c r="I131" s="348"/>
    </row>
    <row r="132" spans="1:9" ht="21.95" customHeight="1" thickBot="1" x14ac:dyDescent="0.2">
      <c r="A132" s="329" t="s">
        <v>91</v>
      </c>
      <c r="B132" s="330"/>
      <c r="C132" s="122">
        <v>147</v>
      </c>
      <c r="D132" s="123">
        <v>0</v>
      </c>
      <c r="E132" s="124">
        <v>0</v>
      </c>
      <c r="F132" s="122">
        <v>0</v>
      </c>
      <c r="G132" s="123">
        <v>0</v>
      </c>
      <c r="H132" s="331">
        <f>SUM(C132:G132)</f>
        <v>147</v>
      </c>
      <c r="I132" s="332"/>
    </row>
    <row r="133" spans="1:9" ht="21.95" customHeight="1" thickBot="1" x14ac:dyDescent="0.2">
      <c r="A133" s="333" t="s">
        <v>92</v>
      </c>
      <c r="B133" s="334"/>
      <c r="C133" s="125">
        <v>8922411300</v>
      </c>
      <c r="D133" s="126">
        <v>623073100</v>
      </c>
      <c r="E133" s="125">
        <v>64678300</v>
      </c>
      <c r="F133" s="127">
        <v>1081700</v>
      </c>
      <c r="G133" s="78">
        <v>13200</v>
      </c>
      <c r="H133" s="335">
        <v>9611257600</v>
      </c>
      <c r="I133" s="33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K26" sqref="K26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2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7</v>
      </c>
      <c r="B9" s="422"/>
      <c r="C9" s="422"/>
      <c r="D9" s="423"/>
      <c r="E9" s="173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117300</v>
      </c>
      <c r="F10" s="22">
        <v>0</v>
      </c>
      <c r="G10" s="22">
        <v>117291</v>
      </c>
      <c r="H10" s="22">
        <v>9</v>
      </c>
      <c r="I10" s="23">
        <f t="shared" ref="I10:I17" si="0">SUM(G10:H10)</f>
        <v>117300</v>
      </c>
    </row>
    <row r="11" spans="1:9" ht="23.1" customHeight="1" x14ac:dyDescent="0.15">
      <c r="A11" s="451"/>
      <c r="B11" s="474"/>
      <c r="C11" s="478"/>
      <c r="D11" s="174" t="s">
        <v>226</v>
      </c>
      <c r="E11" s="24">
        <v>728</v>
      </c>
      <c r="F11" s="25">
        <v>0</v>
      </c>
      <c r="G11" s="25">
        <v>728</v>
      </c>
      <c r="H11" s="25">
        <v>0</v>
      </c>
      <c r="I11" s="26">
        <f t="shared" si="0"/>
        <v>728</v>
      </c>
    </row>
    <row r="12" spans="1:9" ht="23.1" customHeight="1" x14ac:dyDescent="0.15">
      <c r="A12" s="451"/>
      <c r="B12" s="474"/>
      <c r="C12" s="479" t="s">
        <v>17</v>
      </c>
      <c r="D12" s="174" t="s">
        <v>18</v>
      </c>
      <c r="E12" s="24">
        <v>32639</v>
      </c>
      <c r="F12" s="25">
        <v>0</v>
      </c>
      <c r="G12" s="25">
        <v>32639</v>
      </c>
      <c r="H12" s="25">
        <v>0</v>
      </c>
      <c r="I12" s="26">
        <f t="shared" si="0"/>
        <v>32639</v>
      </c>
    </row>
    <row r="13" spans="1:9" ht="23.1" customHeight="1" x14ac:dyDescent="0.15">
      <c r="A13" s="451"/>
      <c r="B13" s="474"/>
      <c r="C13" s="478"/>
      <c r="D13" s="174" t="s">
        <v>19</v>
      </c>
      <c r="E13" s="24">
        <v>41989</v>
      </c>
      <c r="F13" s="25">
        <v>54</v>
      </c>
      <c r="G13" s="25">
        <v>42043</v>
      </c>
      <c r="H13" s="25">
        <v>0</v>
      </c>
      <c r="I13" s="26">
        <f t="shared" si="0"/>
        <v>42043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192656</v>
      </c>
      <c r="F14" s="25">
        <f>SUM(F10:F13)</f>
        <v>54</v>
      </c>
      <c r="G14" s="25">
        <f>SUM(G10:G13)</f>
        <v>192701</v>
      </c>
      <c r="H14" s="25">
        <f>SUM(H10:H13)</f>
        <v>9</v>
      </c>
      <c r="I14" s="26">
        <f t="shared" si="0"/>
        <v>192710</v>
      </c>
    </row>
    <row r="15" spans="1:9" ht="23.1" customHeight="1" x14ac:dyDescent="0.15">
      <c r="A15" s="466" t="s">
        <v>21</v>
      </c>
      <c r="B15" s="454"/>
      <c r="C15" s="455"/>
      <c r="D15" s="174" t="s">
        <v>18</v>
      </c>
      <c r="E15" s="28">
        <v>304455</v>
      </c>
      <c r="F15" s="25">
        <v>6070</v>
      </c>
      <c r="G15" s="25">
        <v>310517</v>
      </c>
      <c r="H15" s="25">
        <v>8</v>
      </c>
      <c r="I15" s="26">
        <f t="shared" si="0"/>
        <v>310525</v>
      </c>
    </row>
    <row r="16" spans="1:9" ht="23.1" customHeight="1" x14ac:dyDescent="0.15">
      <c r="A16" s="456"/>
      <c r="B16" s="457"/>
      <c r="C16" s="458"/>
      <c r="D16" s="174" t="s">
        <v>19</v>
      </c>
      <c r="E16" s="28">
        <v>300042</v>
      </c>
      <c r="F16" s="25">
        <v>12128</v>
      </c>
      <c r="G16" s="25">
        <v>312165</v>
      </c>
      <c r="H16" s="25">
        <v>5</v>
      </c>
      <c r="I16" s="26">
        <f t="shared" si="0"/>
        <v>312170</v>
      </c>
    </row>
    <row r="17" spans="1:9" ht="23.1" customHeight="1" x14ac:dyDescent="0.15">
      <c r="A17" s="459"/>
      <c r="B17" s="460"/>
      <c r="C17" s="461"/>
      <c r="D17" s="174" t="s">
        <v>22</v>
      </c>
      <c r="E17" s="29">
        <f>SUM(E15:E16)</f>
        <v>604497</v>
      </c>
      <c r="F17" s="25">
        <f>SUM(F15:F16)</f>
        <v>18198</v>
      </c>
      <c r="G17" s="25">
        <f>SUM(G15:G16)</f>
        <v>622682</v>
      </c>
      <c r="H17" s="24">
        <f>SUM(H15:H16)</f>
        <v>13</v>
      </c>
      <c r="I17" s="26">
        <f t="shared" si="0"/>
        <v>622695</v>
      </c>
    </row>
    <row r="18" spans="1:9" ht="23.1" customHeight="1" x14ac:dyDescent="0.15">
      <c r="A18" s="467" t="s">
        <v>23</v>
      </c>
      <c r="B18" s="468"/>
      <c r="C18" s="468"/>
      <c r="D18" s="175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174" t="s">
        <v>18</v>
      </c>
      <c r="E19" s="28">
        <v>745</v>
      </c>
      <c r="F19" s="25">
        <v>5</v>
      </c>
      <c r="G19" s="25">
        <v>750</v>
      </c>
      <c r="H19" s="25">
        <v>0</v>
      </c>
      <c r="I19" s="26">
        <f t="shared" ref="I19:I25" si="1">SUM(G19:H19)</f>
        <v>750</v>
      </c>
    </row>
    <row r="20" spans="1:9" ht="23.1" customHeight="1" x14ac:dyDescent="0.15">
      <c r="A20" s="456"/>
      <c r="B20" s="457"/>
      <c r="C20" s="458"/>
      <c r="D20" s="174" t="s">
        <v>19</v>
      </c>
      <c r="E20" s="28">
        <v>11362</v>
      </c>
      <c r="F20" s="25">
        <v>190</v>
      </c>
      <c r="G20" s="25">
        <v>11552</v>
      </c>
      <c r="H20" s="25">
        <v>0</v>
      </c>
      <c r="I20" s="26">
        <f t="shared" si="1"/>
        <v>11552</v>
      </c>
    </row>
    <row r="21" spans="1:9" ht="23.1" customHeight="1" x14ac:dyDescent="0.15">
      <c r="A21" s="459"/>
      <c r="B21" s="460"/>
      <c r="C21" s="461"/>
      <c r="D21" s="174" t="s">
        <v>22</v>
      </c>
      <c r="E21" s="29">
        <f>SUM(E19:E20)</f>
        <v>12107</v>
      </c>
      <c r="F21" s="25">
        <f>SUM(F19:F20)</f>
        <v>195</v>
      </c>
      <c r="G21" s="25">
        <f>SUM(G19:G20)</f>
        <v>12302</v>
      </c>
      <c r="H21" s="24">
        <f>SUM(H19:H20)</f>
        <v>0</v>
      </c>
      <c r="I21" s="26">
        <f t="shared" si="1"/>
        <v>12302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1097</v>
      </c>
      <c r="F22" s="33">
        <v>0</v>
      </c>
      <c r="G22" s="33">
        <v>1097</v>
      </c>
      <c r="H22" s="33">
        <v>0</v>
      </c>
      <c r="I22" s="34">
        <f t="shared" si="1"/>
        <v>1097</v>
      </c>
    </row>
    <row r="23" spans="1:9" ht="23.1" customHeight="1" x14ac:dyDescent="0.15">
      <c r="A23" s="180"/>
      <c r="B23" s="181"/>
      <c r="C23" s="465" t="s">
        <v>27</v>
      </c>
      <c r="D23" s="359"/>
      <c r="E23" s="32">
        <v>33</v>
      </c>
      <c r="F23" s="33">
        <v>0</v>
      </c>
      <c r="G23" s="33">
        <v>33</v>
      </c>
      <c r="H23" s="33">
        <v>0</v>
      </c>
      <c r="I23" s="34">
        <f t="shared" si="1"/>
        <v>33</v>
      </c>
    </row>
    <row r="24" spans="1:9" ht="23.1" customHeight="1" x14ac:dyDescent="0.15">
      <c r="A24" s="180"/>
      <c r="B24" s="181"/>
      <c r="C24" s="35"/>
      <c r="D24" s="178" t="s">
        <v>28</v>
      </c>
      <c r="E24" s="32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266</v>
      </c>
      <c r="F25" s="33">
        <v>0</v>
      </c>
      <c r="G25" s="33">
        <v>266</v>
      </c>
      <c r="H25" s="33">
        <v>0</v>
      </c>
      <c r="I25" s="34">
        <f t="shared" si="1"/>
        <v>266</v>
      </c>
    </row>
    <row r="26" spans="1:9" ht="23.1" customHeight="1" x14ac:dyDescent="0.15">
      <c r="A26" s="453" t="s">
        <v>30</v>
      </c>
      <c r="B26" s="454"/>
      <c r="C26" s="455"/>
      <c r="D26" s="174" t="s">
        <v>31</v>
      </c>
      <c r="E26" s="24">
        <v>1943</v>
      </c>
      <c r="F26" s="25">
        <v>0</v>
      </c>
      <c r="G26" s="30" t="s">
        <v>24</v>
      </c>
      <c r="H26" s="30" t="s">
        <v>24</v>
      </c>
      <c r="I26" s="26">
        <v>1943</v>
      </c>
    </row>
    <row r="27" spans="1:9" ht="23.1" customHeight="1" x14ac:dyDescent="0.15">
      <c r="A27" s="456"/>
      <c r="B27" s="457"/>
      <c r="C27" s="458"/>
      <c r="D27" s="174" t="s">
        <v>32</v>
      </c>
      <c r="E27" s="24">
        <v>12238</v>
      </c>
      <c r="F27" s="25">
        <v>0</v>
      </c>
      <c r="G27" s="30" t="s">
        <v>24</v>
      </c>
      <c r="H27" s="30" t="s">
        <v>24</v>
      </c>
      <c r="I27" s="26">
        <v>12238</v>
      </c>
    </row>
    <row r="28" spans="1:9" ht="23.1" customHeight="1" x14ac:dyDescent="0.15">
      <c r="A28" s="459"/>
      <c r="B28" s="460"/>
      <c r="C28" s="461"/>
      <c r="D28" s="174" t="s">
        <v>20</v>
      </c>
      <c r="E28" s="24">
        <f>SUM(E26:E27)</f>
        <v>14181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14181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379879</v>
      </c>
      <c r="F29" s="25">
        <v>2</v>
      </c>
      <c r="G29" s="30" t="s">
        <v>227</v>
      </c>
      <c r="H29" s="30" t="s">
        <v>34</v>
      </c>
      <c r="I29" s="26">
        <v>379881</v>
      </c>
    </row>
    <row r="30" spans="1:9" ht="23.1" customHeight="1" x14ac:dyDescent="0.15">
      <c r="A30" s="463"/>
      <c r="B30" s="464"/>
      <c r="C30" s="465" t="s">
        <v>228</v>
      </c>
      <c r="D30" s="359"/>
      <c r="E30" s="28">
        <v>135972</v>
      </c>
      <c r="F30" s="25">
        <v>0</v>
      </c>
      <c r="G30" s="30" t="s">
        <v>227</v>
      </c>
      <c r="H30" s="30" t="s">
        <v>227</v>
      </c>
      <c r="I30" s="26">
        <v>135972</v>
      </c>
    </row>
    <row r="31" spans="1:9" ht="23.1" customHeight="1" x14ac:dyDescent="0.15">
      <c r="A31" s="176"/>
      <c r="B31" s="177"/>
      <c r="C31" s="35"/>
      <c r="D31" s="178" t="s">
        <v>28</v>
      </c>
      <c r="E31" s="28">
        <v>15069</v>
      </c>
      <c r="F31" s="25">
        <v>0</v>
      </c>
      <c r="G31" s="30" t="s">
        <v>227</v>
      </c>
      <c r="H31" s="30" t="s">
        <v>227</v>
      </c>
      <c r="I31" s="26">
        <v>15069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50121</v>
      </c>
      <c r="F32" s="25">
        <v>1</v>
      </c>
      <c r="G32" s="30" t="s">
        <v>34</v>
      </c>
      <c r="H32" s="30" t="s">
        <v>227</v>
      </c>
      <c r="I32" s="26">
        <v>50122</v>
      </c>
    </row>
    <row r="33" spans="1:9" ht="23.1" customHeight="1" x14ac:dyDescent="0.15">
      <c r="A33" s="449" t="s">
        <v>132</v>
      </c>
      <c r="B33" s="450"/>
      <c r="C33" s="412" t="s">
        <v>35</v>
      </c>
      <c r="D33" s="413"/>
      <c r="E33" s="28">
        <v>10223</v>
      </c>
      <c r="F33" s="25">
        <v>29</v>
      </c>
      <c r="G33" s="25">
        <v>10252</v>
      </c>
      <c r="H33" s="25">
        <v>0</v>
      </c>
      <c r="I33" s="26">
        <f>SUM(G33:H33)</f>
        <v>10252</v>
      </c>
    </row>
    <row r="34" spans="1:9" ht="23.1" customHeight="1" x14ac:dyDescent="0.15">
      <c r="A34" s="451"/>
      <c r="B34" s="452"/>
      <c r="C34" s="412" t="s">
        <v>36</v>
      </c>
      <c r="D34" s="413"/>
      <c r="E34" s="28">
        <v>2950</v>
      </c>
      <c r="F34" s="25">
        <v>8</v>
      </c>
      <c r="G34" s="25">
        <v>2958</v>
      </c>
      <c r="H34" s="25">
        <v>0</v>
      </c>
      <c r="I34" s="26">
        <f>SUM(G34:H34)</f>
        <v>2958</v>
      </c>
    </row>
    <row r="35" spans="1:9" ht="23.1" customHeight="1" x14ac:dyDescent="0.15">
      <c r="A35" s="451"/>
      <c r="B35" s="452"/>
      <c r="C35" s="412" t="s">
        <v>37</v>
      </c>
      <c r="D35" s="413"/>
      <c r="E35" s="28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451"/>
      <c r="B36" s="452"/>
      <c r="C36" s="412" t="s">
        <v>229</v>
      </c>
      <c r="D36" s="413"/>
      <c r="E36" s="28">
        <v>5</v>
      </c>
      <c r="F36" s="25">
        <v>0</v>
      </c>
      <c r="G36" s="25">
        <v>5</v>
      </c>
      <c r="H36" s="25">
        <v>0</v>
      </c>
      <c r="I36" s="26">
        <f>SUM(G36:H36)</f>
        <v>5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13180</v>
      </c>
      <c r="F37" s="25">
        <f>SUM(F33:F36)</f>
        <v>37</v>
      </c>
      <c r="G37" s="25">
        <f>SUM(G33:G36)</f>
        <v>13217</v>
      </c>
      <c r="H37" s="25">
        <f>SUM(H33:H36)</f>
        <v>0</v>
      </c>
      <c r="I37" s="26">
        <f>SUM(G37:H37)</f>
        <v>13217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23303</v>
      </c>
      <c r="F38" s="33">
        <v>0</v>
      </c>
      <c r="G38" s="38" t="s">
        <v>227</v>
      </c>
      <c r="H38" s="38" t="s">
        <v>227</v>
      </c>
      <c r="I38" s="34">
        <v>23303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5131</v>
      </c>
      <c r="F39" s="33">
        <v>0</v>
      </c>
      <c r="G39" s="33">
        <v>5131</v>
      </c>
      <c r="H39" s="33">
        <v>0</v>
      </c>
      <c r="I39" s="34">
        <f>SUM(G39:H39)</f>
        <v>5131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676</v>
      </c>
      <c r="F40" s="33">
        <v>0</v>
      </c>
      <c r="G40" s="33">
        <v>676</v>
      </c>
      <c r="H40" s="33">
        <v>0</v>
      </c>
      <c r="I40" s="34">
        <f>SUM(G40:H40)</f>
        <v>676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103289</v>
      </c>
      <c r="F41" s="33">
        <v>0</v>
      </c>
      <c r="G41" s="38" t="s">
        <v>34</v>
      </c>
      <c r="H41" s="38" t="s">
        <v>230</v>
      </c>
      <c r="I41" s="34">
        <v>103289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99295</v>
      </c>
      <c r="F42" s="33">
        <v>0</v>
      </c>
      <c r="G42" s="33">
        <v>99293</v>
      </c>
      <c r="H42" s="33">
        <v>2</v>
      </c>
      <c r="I42" s="34">
        <f>SUM(G42:H42)</f>
        <v>99295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3544</v>
      </c>
      <c r="F43" s="33">
        <v>0</v>
      </c>
      <c r="G43" s="38" t="s">
        <v>34</v>
      </c>
      <c r="H43" s="38" t="s">
        <v>34</v>
      </c>
      <c r="I43" s="34">
        <v>3544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1950</v>
      </c>
      <c r="F44" s="33">
        <v>0</v>
      </c>
      <c r="G44" s="38" t="s">
        <v>227</v>
      </c>
      <c r="H44" s="44" t="s">
        <v>227</v>
      </c>
      <c r="I44" s="34">
        <v>1950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6</v>
      </c>
      <c r="F45" s="45">
        <v>0</v>
      </c>
      <c r="G45" s="38" t="s">
        <v>227</v>
      </c>
      <c r="H45" s="44" t="s">
        <v>34</v>
      </c>
      <c r="I45" s="34">
        <v>6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34</v>
      </c>
      <c r="H46" s="44" t="s">
        <v>34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278</v>
      </c>
      <c r="F47" s="45">
        <v>0</v>
      </c>
      <c r="G47" s="33">
        <v>278</v>
      </c>
      <c r="H47" s="40">
        <v>0</v>
      </c>
      <c r="I47" s="34">
        <f>SUM(G47:H47)</f>
        <v>278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73700</v>
      </c>
      <c r="F48" s="45">
        <v>0</v>
      </c>
      <c r="G48" s="38" t="s">
        <v>227</v>
      </c>
      <c r="H48" s="44" t="s">
        <v>227</v>
      </c>
      <c r="I48" s="34">
        <v>73700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41587</v>
      </c>
      <c r="F49" s="45">
        <v>0</v>
      </c>
      <c r="G49" s="38" t="s">
        <v>227</v>
      </c>
      <c r="H49" s="44" t="s">
        <v>34</v>
      </c>
      <c r="I49" s="34">
        <v>41587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1</v>
      </c>
      <c r="F50" s="45">
        <v>0</v>
      </c>
      <c r="G50" s="38" t="s">
        <v>227</v>
      </c>
      <c r="H50" s="44" t="s">
        <v>227</v>
      </c>
      <c r="I50" s="34">
        <v>1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227</v>
      </c>
      <c r="H51" s="44" t="s">
        <v>227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7933</v>
      </c>
      <c r="F52" s="45">
        <v>0</v>
      </c>
      <c r="G52" s="33">
        <v>7933</v>
      </c>
      <c r="H52" s="40">
        <v>0</v>
      </c>
      <c r="I52" s="34">
        <f>SUM(G52:H52)</f>
        <v>7933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651</v>
      </c>
      <c r="F53" s="45">
        <v>0</v>
      </c>
      <c r="G53" s="38" t="s">
        <v>230</v>
      </c>
      <c r="H53" s="44" t="s">
        <v>227</v>
      </c>
      <c r="I53" s="34">
        <v>651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230</v>
      </c>
      <c r="H54" s="51" t="s">
        <v>230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 4月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53</v>
      </c>
    </row>
    <row r="60" spans="1:9" ht="23.1" customHeight="1" thickBot="1" x14ac:dyDescent="0.2">
      <c r="A60" s="421" t="s">
        <v>7</v>
      </c>
      <c r="B60" s="422"/>
      <c r="C60" s="422"/>
      <c r="D60" s="423"/>
      <c r="E60" s="172" t="s">
        <v>8</v>
      </c>
      <c r="F60" s="18" t="s">
        <v>9</v>
      </c>
      <c r="G60" s="18" t="s">
        <v>10</v>
      </c>
      <c r="H60" s="18" t="s">
        <v>11</v>
      </c>
      <c r="I60" s="19" t="s">
        <v>12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773</v>
      </c>
      <c r="F61" s="59">
        <v>0</v>
      </c>
      <c r="G61" s="30" t="s">
        <v>34</v>
      </c>
      <c r="H61" s="60" t="s">
        <v>34</v>
      </c>
      <c r="I61" s="34">
        <v>773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4510</v>
      </c>
      <c r="F62" s="59">
        <v>55</v>
      </c>
      <c r="G62" s="30" t="s">
        <v>34</v>
      </c>
      <c r="H62" s="60" t="s">
        <v>34</v>
      </c>
      <c r="I62" s="34">
        <v>4565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189</v>
      </c>
      <c r="F63" s="59">
        <v>3</v>
      </c>
      <c r="G63" s="30" t="s">
        <v>34</v>
      </c>
      <c r="H63" s="60" t="s">
        <v>34</v>
      </c>
      <c r="I63" s="34">
        <v>192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5472</v>
      </c>
      <c r="F64" s="25">
        <f>SUM(F61:F63)</f>
        <v>58</v>
      </c>
      <c r="G64" s="30" t="s">
        <v>34</v>
      </c>
      <c r="H64" s="30" t="s">
        <v>227</v>
      </c>
      <c r="I64" s="26">
        <f>SUM(I61:I63)</f>
        <v>5530</v>
      </c>
    </row>
    <row r="65" spans="1:9" ht="23.1" customHeight="1" x14ac:dyDescent="0.15">
      <c r="A65" s="394" t="s">
        <v>231</v>
      </c>
      <c r="B65" s="408"/>
      <c r="C65" s="414" t="s">
        <v>232</v>
      </c>
      <c r="D65" s="61" t="s">
        <v>233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16</v>
      </c>
      <c r="E66" s="28">
        <v>768</v>
      </c>
      <c r="F66" s="25">
        <v>0</v>
      </c>
      <c r="G66" s="25">
        <v>768</v>
      </c>
      <c r="H66" s="25">
        <v>0</v>
      </c>
      <c r="I66" s="34">
        <f t="shared" si="2"/>
        <v>768</v>
      </c>
    </row>
    <row r="67" spans="1:9" ht="23.1" customHeight="1" x14ac:dyDescent="0.15">
      <c r="A67" s="396"/>
      <c r="B67" s="409"/>
      <c r="C67" s="414" t="s">
        <v>111</v>
      </c>
      <c r="D67" s="61" t="s">
        <v>61</v>
      </c>
      <c r="E67" s="28">
        <v>2</v>
      </c>
      <c r="F67" s="25">
        <v>0</v>
      </c>
      <c r="G67" s="25">
        <v>2</v>
      </c>
      <c r="H67" s="25">
        <v>0</v>
      </c>
      <c r="I67" s="34">
        <f t="shared" si="2"/>
        <v>2</v>
      </c>
    </row>
    <row r="68" spans="1:9" ht="23.1" customHeight="1" x14ac:dyDescent="0.15">
      <c r="A68" s="396"/>
      <c r="B68" s="409"/>
      <c r="C68" s="417"/>
      <c r="D68" s="61" t="s">
        <v>16</v>
      </c>
      <c r="E68" s="28">
        <v>4482</v>
      </c>
      <c r="F68" s="25">
        <v>50</v>
      </c>
      <c r="G68" s="25">
        <v>4532</v>
      </c>
      <c r="H68" s="25">
        <v>0</v>
      </c>
      <c r="I68" s="34">
        <f t="shared" si="2"/>
        <v>4532</v>
      </c>
    </row>
    <row r="69" spans="1:9" ht="23.1" customHeight="1" x14ac:dyDescent="0.15">
      <c r="A69" s="396"/>
      <c r="B69" s="409"/>
      <c r="C69" s="414" t="s">
        <v>113</v>
      </c>
      <c r="D69" s="61" t="s">
        <v>61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16</v>
      </c>
      <c r="E70" s="28">
        <v>179</v>
      </c>
      <c r="F70" s="25">
        <v>3</v>
      </c>
      <c r="G70" s="25">
        <v>182</v>
      </c>
      <c r="H70" s="25">
        <v>0</v>
      </c>
      <c r="I70" s="34">
        <f t="shared" si="2"/>
        <v>182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5431</v>
      </c>
      <c r="F71" s="25">
        <f>SUM(F65:F70)</f>
        <v>53</v>
      </c>
      <c r="G71" s="25">
        <f>SUM(G65:G70)</f>
        <v>5484</v>
      </c>
      <c r="H71" s="25">
        <f>SUM(H65:H70)</f>
        <v>0</v>
      </c>
      <c r="I71" s="34">
        <f t="shared" si="2"/>
        <v>5484</v>
      </c>
    </row>
    <row r="72" spans="1:9" ht="23.1" customHeight="1" x14ac:dyDescent="0.15">
      <c r="A72" s="394" t="s">
        <v>114</v>
      </c>
      <c r="B72" s="408"/>
      <c r="C72" s="412" t="s">
        <v>65</v>
      </c>
      <c r="D72" s="413"/>
      <c r="E72" s="62">
        <v>807</v>
      </c>
      <c r="F72" s="63">
        <v>0</v>
      </c>
      <c r="G72" s="25">
        <v>806</v>
      </c>
      <c r="H72" s="25">
        <v>1</v>
      </c>
      <c r="I72" s="34">
        <f t="shared" si="2"/>
        <v>807</v>
      </c>
    </row>
    <row r="73" spans="1:9" ht="23.1" customHeight="1" x14ac:dyDescent="0.15">
      <c r="A73" s="396"/>
      <c r="B73" s="409"/>
      <c r="C73" s="412" t="s">
        <v>21</v>
      </c>
      <c r="D73" s="413"/>
      <c r="E73" s="62">
        <v>4570</v>
      </c>
      <c r="F73" s="63">
        <v>56</v>
      </c>
      <c r="G73" s="25">
        <v>4626</v>
      </c>
      <c r="H73" s="25">
        <v>0</v>
      </c>
      <c r="I73" s="34">
        <f t="shared" si="2"/>
        <v>4626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201</v>
      </c>
      <c r="F74" s="63">
        <v>3</v>
      </c>
      <c r="G74" s="25">
        <v>204</v>
      </c>
      <c r="H74" s="25">
        <v>0</v>
      </c>
      <c r="I74" s="34">
        <f t="shared" si="2"/>
        <v>204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34</v>
      </c>
      <c r="F75" s="63">
        <v>0</v>
      </c>
      <c r="G75" s="25">
        <v>34</v>
      </c>
      <c r="H75" s="25">
        <v>0</v>
      </c>
      <c r="I75" s="34">
        <f t="shared" si="2"/>
        <v>34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5612</v>
      </c>
      <c r="F76" s="63">
        <f>SUM(F72:F75)</f>
        <v>59</v>
      </c>
      <c r="G76" s="63">
        <f>SUM(G72:G75)</f>
        <v>5670</v>
      </c>
      <c r="H76" s="63">
        <f>SUM(H72:H75)</f>
        <v>1</v>
      </c>
      <c r="I76" s="34">
        <f t="shared" si="2"/>
        <v>5671</v>
      </c>
    </row>
    <row r="77" spans="1:9" ht="23.1" customHeight="1" x14ac:dyDescent="0.15">
      <c r="A77" s="394" t="s">
        <v>64</v>
      </c>
      <c r="B77" s="408"/>
      <c r="C77" s="412" t="s">
        <v>65</v>
      </c>
      <c r="D77" s="413"/>
      <c r="E77" s="28">
        <v>6469</v>
      </c>
      <c r="F77" s="25">
        <v>1</v>
      </c>
      <c r="G77" s="30" t="s">
        <v>34</v>
      </c>
      <c r="H77" s="30" t="s">
        <v>34</v>
      </c>
      <c r="I77" s="34">
        <v>6470</v>
      </c>
    </row>
    <row r="78" spans="1:9" ht="23.1" customHeight="1" x14ac:dyDescent="0.15">
      <c r="A78" s="396"/>
      <c r="B78" s="409"/>
      <c r="C78" s="412" t="s">
        <v>234</v>
      </c>
      <c r="D78" s="413"/>
      <c r="E78" s="28">
        <v>35243</v>
      </c>
      <c r="F78" s="25">
        <v>631</v>
      </c>
      <c r="G78" s="30" t="s">
        <v>34</v>
      </c>
      <c r="H78" s="30" t="s">
        <v>34</v>
      </c>
      <c r="I78" s="34">
        <v>35874</v>
      </c>
    </row>
    <row r="79" spans="1:9" ht="23.1" customHeight="1" x14ac:dyDescent="0.15">
      <c r="A79" s="396"/>
      <c r="B79" s="409"/>
      <c r="C79" s="412" t="s">
        <v>117</v>
      </c>
      <c r="D79" s="413"/>
      <c r="E79" s="28">
        <v>1580</v>
      </c>
      <c r="F79" s="25">
        <v>27</v>
      </c>
      <c r="G79" s="30" t="s">
        <v>34</v>
      </c>
      <c r="H79" s="30" t="s">
        <v>227</v>
      </c>
      <c r="I79" s="34">
        <v>1607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297</v>
      </c>
      <c r="F80" s="65">
        <v>0</v>
      </c>
      <c r="G80" s="30" t="s">
        <v>34</v>
      </c>
      <c r="H80" s="30" t="s">
        <v>34</v>
      </c>
      <c r="I80" s="66">
        <v>297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43589</v>
      </c>
      <c r="F81" s="25">
        <f>SUM(F77:F80)</f>
        <v>659</v>
      </c>
      <c r="G81" s="30" t="s">
        <v>227</v>
      </c>
      <c r="H81" s="30" t="s">
        <v>34</v>
      </c>
      <c r="I81" s="26">
        <f>SUM(I77:I80)</f>
        <v>44248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38121</v>
      </c>
      <c r="F82" s="25">
        <v>0</v>
      </c>
      <c r="G82" s="30" t="s">
        <v>34</v>
      </c>
      <c r="H82" s="30" t="s">
        <v>34</v>
      </c>
      <c r="I82" s="26">
        <v>38121</v>
      </c>
    </row>
    <row r="83" spans="1:9" ht="23.1" customHeight="1" x14ac:dyDescent="0.15">
      <c r="A83" s="396"/>
      <c r="B83" s="397"/>
      <c r="C83" s="67"/>
      <c r="D83" s="68" t="s">
        <v>67</v>
      </c>
      <c r="E83" s="69">
        <v>38121</v>
      </c>
      <c r="F83" s="33">
        <v>0</v>
      </c>
      <c r="G83" s="38" t="s">
        <v>34</v>
      </c>
      <c r="H83" s="38" t="s">
        <v>34</v>
      </c>
      <c r="I83" s="34">
        <v>38121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8837</v>
      </c>
      <c r="F84" s="25">
        <v>0</v>
      </c>
      <c r="G84" s="30" t="s">
        <v>34</v>
      </c>
      <c r="H84" s="30" t="s">
        <v>227</v>
      </c>
      <c r="I84" s="26">
        <v>8837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505</v>
      </c>
      <c r="F85" s="25">
        <v>0</v>
      </c>
      <c r="G85" s="30" t="s">
        <v>227</v>
      </c>
      <c r="H85" s="30" t="s">
        <v>34</v>
      </c>
      <c r="I85" s="26">
        <v>505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47463</v>
      </c>
      <c r="F86" s="63">
        <f>SUM(F82,F84,F85)</f>
        <v>0</v>
      </c>
      <c r="G86" s="30" t="s">
        <v>227</v>
      </c>
      <c r="H86" s="70" t="s">
        <v>34</v>
      </c>
      <c r="I86" s="71">
        <f>SUM(I82,I84,I85)</f>
        <v>47463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351138</v>
      </c>
      <c r="F87" s="73">
        <v>55</v>
      </c>
      <c r="G87" s="38" t="s">
        <v>227</v>
      </c>
      <c r="H87" s="38" t="s">
        <v>227</v>
      </c>
      <c r="I87" s="34">
        <v>351193</v>
      </c>
    </row>
    <row r="88" spans="1:9" ht="23.1" customHeight="1" thickBot="1" x14ac:dyDescent="0.2">
      <c r="A88" s="389" t="s">
        <v>235</v>
      </c>
      <c r="B88" s="390"/>
      <c r="C88" s="390"/>
      <c r="D88" s="391"/>
      <c r="E88" s="74">
        <f>SUM(E14,E17,E18,E21,E22,E76)</f>
        <v>815969</v>
      </c>
      <c r="F88" s="74">
        <f>SUM(F14,F17,F18,F21,F22,F76)</f>
        <v>18506</v>
      </c>
      <c r="G88" s="74">
        <f>SUM(G14,G17,G21,G22,G76)</f>
        <v>834452</v>
      </c>
      <c r="H88" s="74">
        <f>SUM(H14,H17,H21,H22,H76)</f>
        <v>23</v>
      </c>
      <c r="I88" s="78">
        <f>SUM(I14,I17,I18,I21,I22,I76)</f>
        <v>834475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1437893</v>
      </c>
      <c r="F89" s="75">
        <f>SUM(F14,F17,F18,F21,F22,F28,F29,F37,F38,F39,F40,F41,F48,F50,F51,F52,F53,F54,F76)</f>
        <v>18545</v>
      </c>
      <c r="G89" s="76" t="s">
        <v>227</v>
      </c>
      <c r="H89" s="76" t="s">
        <v>34</v>
      </c>
      <c r="I89" s="78">
        <f>SUM(I14,I17,I18,I21,I22,I28,I29,I37,I38,I39,I40,I41,I48,I50,I51,I52,I53,I54,I76)</f>
        <v>1456438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34</v>
      </c>
      <c r="F90" s="76" t="s">
        <v>227</v>
      </c>
      <c r="G90" s="76" t="s">
        <v>227</v>
      </c>
      <c r="H90" s="76" t="s">
        <v>34</v>
      </c>
      <c r="I90" s="78">
        <f>SUM(I11,I13,I16,I18,I20,I22)</f>
        <v>367590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0.12037324192714709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236</v>
      </c>
      <c r="B94" s="350"/>
      <c r="C94" s="350"/>
      <c r="D94" s="351"/>
      <c r="E94" s="179" t="s">
        <v>8</v>
      </c>
      <c r="F94" s="85" t="s">
        <v>9</v>
      </c>
      <c r="G94" s="85" t="s">
        <v>10</v>
      </c>
      <c r="H94" s="85" t="s">
        <v>11</v>
      </c>
      <c r="I94" s="86" t="s">
        <v>12</v>
      </c>
    </row>
    <row r="95" spans="1:9" s="17" customFormat="1" ht="23.1" customHeight="1" thickBot="1" x14ac:dyDescent="0.2">
      <c r="A95" s="392" t="s">
        <v>237</v>
      </c>
      <c r="B95" s="393"/>
      <c r="C95" s="87" t="s">
        <v>120</v>
      </c>
      <c r="D95" s="88" t="s">
        <v>15</v>
      </c>
      <c r="E95" s="89">
        <v>9805</v>
      </c>
      <c r="F95" s="90">
        <v>0</v>
      </c>
      <c r="G95" s="90">
        <v>9805</v>
      </c>
      <c r="H95" s="91" t="s">
        <v>24</v>
      </c>
      <c r="I95" s="78">
        <f>SUM(G95:H95)</f>
        <v>9805</v>
      </c>
    </row>
    <row r="96" spans="1:9" s="17" customFormat="1" ht="23.1" customHeight="1" thickBot="1" x14ac:dyDescent="0.2">
      <c r="A96" s="364" t="s">
        <v>21</v>
      </c>
      <c r="B96" s="365"/>
      <c r="C96" s="371"/>
      <c r="D96" s="88" t="s">
        <v>18</v>
      </c>
      <c r="E96" s="89">
        <v>328068</v>
      </c>
      <c r="F96" s="90">
        <v>2264</v>
      </c>
      <c r="G96" s="90">
        <v>330332</v>
      </c>
      <c r="H96" s="91" t="s">
        <v>34</v>
      </c>
      <c r="I96" s="92">
        <f t="shared" ref="I96" si="3">SUM(G96:H96)</f>
        <v>330332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7</v>
      </c>
      <c r="B99" s="350"/>
      <c r="C99" s="350"/>
      <c r="D99" s="351"/>
      <c r="E99" s="179" t="s">
        <v>8</v>
      </c>
      <c r="F99" s="85" t="s">
        <v>9</v>
      </c>
      <c r="G99" s="85" t="s">
        <v>10</v>
      </c>
      <c r="H99" s="85" t="s">
        <v>11</v>
      </c>
      <c r="I99" s="86" t="s">
        <v>12</v>
      </c>
    </row>
    <row r="100" spans="1:9" s="17" customFormat="1" ht="23.1" customHeight="1" x14ac:dyDescent="0.15">
      <c r="A100" s="372" t="s">
        <v>13</v>
      </c>
      <c r="B100" s="373"/>
      <c r="C100" s="378" t="s">
        <v>120</v>
      </c>
      <c r="D100" s="182" t="s">
        <v>15</v>
      </c>
      <c r="E100" s="94">
        <f>E10+E95</f>
        <v>127105</v>
      </c>
      <c r="F100" s="95">
        <f>F10+F95</f>
        <v>0</v>
      </c>
      <c r="G100" s="95">
        <f>G10+G95</f>
        <v>127096</v>
      </c>
      <c r="H100" s="95">
        <f>H10</f>
        <v>9</v>
      </c>
      <c r="I100" s="96">
        <f>I10+I95</f>
        <v>127105</v>
      </c>
    </row>
    <row r="101" spans="1:9" s="17" customFormat="1" ht="23.1" customHeight="1" x14ac:dyDescent="0.15">
      <c r="A101" s="374"/>
      <c r="B101" s="375"/>
      <c r="C101" s="379"/>
      <c r="D101" s="178" t="s">
        <v>238</v>
      </c>
      <c r="E101" s="32">
        <f>E11</f>
        <v>728</v>
      </c>
      <c r="F101" s="32">
        <f t="shared" ref="F101:I101" si="4">F11</f>
        <v>0</v>
      </c>
      <c r="G101" s="32">
        <f t="shared" si="4"/>
        <v>728</v>
      </c>
      <c r="H101" s="32">
        <f>H11</f>
        <v>0</v>
      </c>
      <c r="I101" s="34">
        <f t="shared" si="4"/>
        <v>728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127833</v>
      </c>
      <c r="F102" s="97">
        <f>F100+F101</f>
        <v>0</v>
      </c>
      <c r="G102" s="97">
        <f>G100+G101</f>
        <v>127824</v>
      </c>
      <c r="H102" s="97">
        <f t="shared" ref="H102:I102" si="5">H100+H101</f>
        <v>9</v>
      </c>
      <c r="I102" s="52">
        <f t="shared" si="5"/>
        <v>127833</v>
      </c>
    </row>
    <row r="103" spans="1:9" s="17" customFormat="1" ht="23.1" customHeight="1" x14ac:dyDescent="0.15">
      <c r="A103" s="380" t="s">
        <v>21</v>
      </c>
      <c r="B103" s="381"/>
      <c r="C103" s="382"/>
      <c r="D103" s="182" t="s">
        <v>18</v>
      </c>
      <c r="E103" s="94">
        <f>E15+E96</f>
        <v>632523</v>
      </c>
      <c r="F103" s="95">
        <f>F15+F96</f>
        <v>8334</v>
      </c>
      <c r="G103" s="95">
        <f>G15+G96</f>
        <v>640849</v>
      </c>
      <c r="H103" s="95">
        <f>H15</f>
        <v>8</v>
      </c>
      <c r="I103" s="96">
        <f t="shared" ref="I103" si="6">I15+I96</f>
        <v>640857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300042</v>
      </c>
      <c r="F104" s="99">
        <f t="shared" ref="F104:I104" si="7">F16</f>
        <v>12128</v>
      </c>
      <c r="G104" s="99">
        <f t="shared" si="7"/>
        <v>312165</v>
      </c>
      <c r="H104" s="100">
        <f t="shared" si="7"/>
        <v>5</v>
      </c>
      <c r="I104" s="101">
        <f t="shared" si="7"/>
        <v>312170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932565</v>
      </c>
      <c r="F105" s="97">
        <f t="shared" ref="F105:I105" si="8">F103+F104</f>
        <v>20462</v>
      </c>
      <c r="G105" s="97">
        <f t="shared" si="8"/>
        <v>953014</v>
      </c>
      <c r="H105" s="103">
        <f t="shared" si="8"/>
        <v>13</v>
      </c>
      <c r="I105" s="52">
        <f t="shared" si="8"/>
        <v>953027</v>
      </c>
    </row>
    <row r="106" spans="1:9" s="17" customFormat="1" ht="23.1" customHeight="1" thickBot="1" x14ac:dyDescent="0.2">
      <c r="A106" s="364" t="s">
        <v>71</v>
      </c>
      <c r="B106" s="365"/>
      <c r="C106" s="365"/>
      <c r="D106" s="366"/>
      <c r="E106" s="74">
        <f>E88+E95+E96</f>
        <v>1153842</v>
      </c>
      <c r="F106" s="74">
        <f>F88+F95+F96</f>
        <v>20770</v>
      </c>
      <c r="G106" s="74">
        <f>G88+G95+G96</f>
        <v>1174589</v>
      </c>
      <c r="H106" s="74">
        <f>H88</f>
        <v>23</v>
      </c>
      <c r="I106" s="78">
        <f>I88+I95+I96</f>
        <v>1174612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1775766</v>
      </c>
      <c r="F107" s="75">
        <f>F89+F95+F96</f>
        <v>20809</v>
      </c>
      <c r="G107" s="76" t="s">
        <v>34</v>
      </c>
      <c r="H107" s="76" t="s">
        <v>34</v>
      </c>
      <c r="I107" s="78">
        <f>I89+I95+I96</f>
        <v>1796575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0.6724436978175854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 4月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239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7</v>
      </c>
      <c r="B122" s="350"/>
      <c r="C122" s="350"/>
      <c r="D122" s="351"/>
      <c r="E122" s="179" t="s">
        <v>8</v>
      </c>
      <c r="F122" s="85" t="s">
        <v>9</v>
      </c>
      <c r="G122" s="85" t="s">
        <v>10</v>
      </c>
      <c r="H122" s="85" t="s">
        <v>11</v>
      </c>
      <c r="I122" s="86" t="s">
        <v>240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379879</v>
      </c>
      <c r="F123" s="94">
        <f>F29</f>
        <v>2</v>
      </c>
      <c r="G123" s="108" t="s">
        <v>34</v>
      </c>
      <c r="H123" s="108" t="s">
        <v>34</v>
      </c>
      <c r="I123" s="96">
        <f>I29</f>
        <v>379881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263</v>
      </c>
      <c r="F124" s="33">
        <v>0</v>
      </c>
      <c r="G124" s="38" t="s">
        <v>34</v>
      </c>
      <c r="H124" s="38" t="s">
        <v>34</v>
      </c>
      <c r="I124" s="34">
        <v>263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379616</v>
      </c>
      <c r="F125" s="103">
        <f>F123-F124</f>
        <v>2</v>
      </c>
      <c r="G125" s="50" t="s">
        <v>34</v>
      </c>
      <c r="H125" s="50" t="s">
        <v>227</v>
      </c>
      <c r="I125" s="52">
        <f>I123-I124</f>
        <v>379618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84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1060837</v>
      </c>
      <c r="D130" s="120">
        <v>94528</v>
      </c>
      <c r="E130" s="121">
        <v>10815</v>
      </c>
      <c r="F130" s="119">
        <v>434</v>
      </c>
      <c r="G130" s="120">
        <v>0</v>
      </c>
      <c r="H130" s="347">
        <f>SUM(C130:G130)</f>
        <v>1166614</v>
      </c>
      <c r="I130" s="348"/>
    </row>
    <row r="131" spans="1:9" ht="21.95" customHeight="1" thickBot="1" x14ac:dyDescent="0.2">
      <c r="A131" s="329" t="s">
        <v>91</v>
      </c>
      <c r="B131" s="330"/>
      <c r="C131" s="122">
        <v>306</v>
      </c>
      <c r="D131" s="123">
        <v>0</v>
      </c>
      <c r="E131" s="124">
        <v>0</v>
      </c>
      <c r="F131" s="122">
        <v>0</v>
      </c>
      <c r="G131" s="123">
        <v>0</v>
      </c>
      <c r="H131" s="331">
        <f>SUM(C131:G131)</f>
        <v>306</v>
      </c>
      <c r="I131" s="332"/>
    </row>
    <row r="132" spans="1:9" ht="21.95" customHeight="1" thickBot="1" x14ac:dyDescent="0.2">
      <c r="A132" s="333" t="s">
        <v>92</v>
      </c>
      <c r="B132" s="334"/>
      <c r="C132" s="125">
        <v>6878794100</v>
      </c>
      <c r="D132" s="126">
        <v>454055900</v>
      </c>
      <c r="E132" s="125">
        <v>53971000</v>
      </c>
      <c r="F132" s="127">
        <v>1258600</v>
      </c>
      <c r="G132" s="78">
        <v>0</v>
      </c>
      <c r="H132" s="335">
        <v>7388079600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K26" sqref="K26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93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54</v>
      </c>
      <c r="B9" s="422"/>
      <c r="C9" s="422"/>
      <c r="D9" s="423"/>
      <c r="E9" s="136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107224</v>
      </c>
      <c r="F10" s="22">
        <v>0</v>
      </c>
      <c r="G10" s="22">
        <v>107222</v>
      </c>
      <c r="H10" s="22">
        <v>2</v>
      </c>
      <c r="I10" s="23">
        <f t="shared" ref="I10:I17" si="0">SUM(G10:H10)</f>
        <v>107224</v>
      </c>
    </row>
    <row r="11" spans="1:9" ht="23.1" customHeight="1" x14ac:dyDescent="0.15">
      <c r="A11" s="451"/>
      <c r="B11" s="474"/>
      <c r="C11" s="478"/>
      <c r="D11" s="134" t="s">
        <v>16</v>
      </c>
      <c r="E11" s="24">
        <v>661</v>
      </c>
      <c r="F11" s="25">
        <v>0</v>
      </c>
      <c r="G11" s="25">
        <v>660</v>
      </c>
      <c r="H11" s="25">
        <v>1</v>
      </c>
      <c r="I11" s="26">
        <f t="shared" si="0"/>
        <v>661</v>
      </c>
    </row>
    <row r="12" spans="1:9" ht="23.1" customHeight="1" x14ac:dyDescent="0.15">
      <c r="A12" s="451"/>
      <c r="B12" s="474"/>
      <c r="C12" s="479" t="s">
        <v>17</v>
      </c>
      <c r="D12" s="134" t="s">
        <v>18</v>
      </c>
      <c r="E12" s="24">
        <v>24409</v>
      </c>
      <c r="F12" s="25">
        <v>0</v>
      </c>
      <c r="G12" s="25">
        <v>24409</v>
      </c>
      <c r="H12" s="25">
        <v>0</v>
      </c>
      <c r="I12" s="26">
        <f t="shared" si="0"/>
        <v>24409</v>
      </c>
    </row>
    <row r="13" spans="1:9" ht="23.1" customHeight="1" x14ac:dyDescent="0.15">
      <c r="A13" s="451"/>
      <c r="B13" s="474"/>
      <c r="C13" s="478"/>
      <c r="D13" s="134" t="s">
        <v>19</v>
      </c>
      <c r="E13" s="24">
        <v>26423</v>
      </c>
      <c r="F13" s="25">
        <v>24</v>
      </c>
      <c r="G13" s="25">
        <v>26446</v>
      </c>
      <c r="H13" s="25">
        <v>1</v>
      </c>
      <c r="I13" s="26">
        <f t="shared" si="0"/>
        <v>26447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158717</v>
      </c>
      <c r="F14" s="25">
        <f>SUM(F10:F13)</f>
        <v>24</v>
      </c>
      <c r="G14" s="25">
        <f>SUM(G10:G13)</f>
        <v>158737</v>
      </c>
      <c r="H14" s="25">
        <f>SUM(H10:H13)</f>
        <v>4</v>
      </c>
      <c r="I14" s="26">
        <f t="shared" si="0"/>
        <v>158741</v>
      </c>
    </row>
    <row r="15" spans="1:9" ht="23.1" customHeight="1" x14ac:dyDescent="0.15">
      <c r="A15" s="466" t="s">
        <v>94</v>
      </c>
      <c r="B15" s="454"/>
      <c r="C15" s="455"/>
      <c r="D15" s="134" t="s">
        <v>18</v>
      </c>
      <c r="E15" s="28">
        <v>297702</v>
      </c>
      <c r="F15" s="25">
        <v>5181</v>
      </c>
      <c r="G15" s="25">
        <v>302853</v>
      </c>
      <c r="H15" s="25">
        <v>30</v>
      </c>
      <c r="I15" s="26">
        <f t="shared" si="0"/>
        <v>302883</v>
      </c>
    </row>
    <row r="16" spans="1:9" ht="23.1" customHeight="1" x14ac:dyDescent="0.15">
      <c r="A16" s="456"/>
      <c r="B16" s="457"/>
      <c r="C16" s="458"/>
      <c r="D16" s="134" t="s">
        <v>19</v>
      </c>
      <c r="E16" s="28">
        <v>299631</v>
      </c>
      <c r="F16" s="25">
        <v>11284</v>
      </c>
      <c r="G16" s="25">
        <v>310904</v>
      </c>
      <c r="H16" s="25">
        <v>11</v>
      </c>
      <c r="I16" s="26">
        <f t="shared" si="0"/>
        <v>310915</v>
      </c>
    </row>
    <row r="17" spans="1:9" ht="23.1" customHeight="1" x14ac:dyDescent="0.15">
      <c r="A17" s="459"/>
      <c r="B17" s="460"/>
      <c r="C17" s="461"/>
      <c r="D17" s="134" t="s">
        <v>22</v>
      </c>
      <c r="E17" s="29">
        <f>SUM(E15:E16)</f>
        <v>597333</v>
      </c>
      <c r="F17" s="25">
        <f>SUM(F15:F16)</f>
        <v>16465</v>
      </c>
      <c r="G17" s="25">
        <f>SUM(G15:G16)</f>
        <v>613757</v>
      </c>
      <c r="H17" s="24">
        <f>SUM(H15:H16)</f>
        <v>41</v>
      </c>
      <c r="I17" s="26">
        <f t="shared" si="0"/>
        <v>613798</v>
      </c>
    </row>
    <row r="18" spans="1:9" ht="23.1" customHeight="1" x14ac:dyDescent="0.15">
      <c r="A18" s="467" t="s">
        <v>23</v>
      </c>
      <c r="B18" s="468"/>
      <c r="C18" s="468"/>
      <c r="D18" s="133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134" t="s">
        <v>18</v>
      </c>
      <c r="E19" s="28">
        <v>641</v>
      </c>
      <c r="F19" s="25">
        <v>2</v>
      </c>
      <c r="G19" s="25">
        <v>643</v>
      </c>
      <c r="H19" s="25">
        <v>0</v>
      </c>
      <c r="I19" s="26">
        <f t="shared" ref="I19:I25" si="1">SUM(G19:H19)</f>
        <v>643</v>
      </c>
    </row>
    <row r="20" spans="1:9" ht="23.1" customHeight="1" x14ac:dyDescent="0.15">
      <c r="A20" s="456"/>
      <c r="B20" s="457"/>
      <c r="C20" s="458"/>
      <c r="D20" s="134" t="s">
        <v>19</v>
      </c>
      <c r="E20" s="28">
        <v>10204</v>
      </c>
      <c r="F20" s="25">
        <v>100</v>
      </c>
      <c r="G20" s="25">
        <v>10304</v>
      </c>
      <c r="H20" s="25">
        <v>0</v>
      </c>
      <c r="I20" s="26">
        <f t="shared" si="1"/>
        <v>10304</v>
      </c>
    </row>
    <row r="21" spans="1:9" ht="23.1" customHeight="1" x14ac:dyDescent="0.15">
      <c r="A21" s="459"/>
      <c r="B21" s="460"/>
      <c r="C21" s="461"/>
      <c r="D21" s="134" t="s">
        <v>22</v>
      </c>
      <c r="E21" s="29">
        <f>SUM(E19:E20)</f>
        <v>10845</v>
      </c>
      <c r="F21" s="25">
        <f>SUM(F19:F20)</f>
        <v>102</v>
      </c>
      <c r="G21" s="25">
        <f>SUM(G19:G20)</f>
        <v>10947</v>
      </c>
      <c r="H21" s="24">
        <f>SUM(H19:H20)</f>
        <v>0</v>
      </c>
      <c r="I21" s="26">
        <f t="shared" si="1"/>
        <v>10947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1051</v>
      </c>
      <c r="F22" s="33">
        <v>0</v>
      </c>
      <c r="G22" s="33">
        <v>1051</v>
      </c>
      <c r="H22" s="33">
        <v>0</v>
      </c>
      <c r="I22" s="34">
        <f t="shared" si="1"/>
        <v>1051</v>
      </c>
    </row>
    <row r="23" spans="1:9" ht="23.1" customHeight="1" x14ac:dyDescent="0.15">
      <c r="A23" s="131"/>
      <c r="B23" s="132"/>
      <c r="C23" s="465" t="s">
        <v>95</v>
      </c>
      <c r="D23" s="359"/>
      <c r="E23" s="32">
        <v>29</v>
      </c>
      <c r="F23" s="33">
        <v>0</v>
      </c>
      <c r="G23" s="33">
        <v>29</v>
      </c>
      <c r="H23" s="33">
        <v>0</v>
      </c>
      <c r="I23" s="34">
        <f t="shared" si="1"/>
        <v>29</v>
      </c>
    </row>
    <row r="24" spans="1:9" ht="23.1" customHeight="1" x14ac:dyDescent="0.15">
      <c r="A24" s="131"/>
      <c r="B24" s="132"/>
      <c r="C24" s="35"/>
      <c r="D24" s="130" t="s">
        <v>28</v>
      </c>
      <c r="E24" s="32">
        <v>2</v>
      </c>
      <c r="F24" s="33">
        <v>0</v>
      </c>
      <c r="G24" s="33">
        <v>2</v>
      </c>
      <c r="H24" s="33">
        <v>0</v>
      </c>
      <c r="I24" s="34">
        <f t="shared" si="1"/>
        <v>2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285</v>
      </c>
      <c r="F25" s="33">
        <v>0</v>
      </c>
      <c r="G25" s="33">
        <v>285</v>
      </c>
      <c r="H25" s="33">
        <v>0</v>
      </c>
      <c r="I25" s="34">
        <f t="shared" si="1"/>
        <v>285</v>
      </c>
    </row>
    <row r="26" spans="1:9" ht="23.1" customHeight="1" x14ac:dyDescent="0.15">
      <c r="A26" s="453" t="s">
        <v>30</v>
      </c>
      <c r="B26" s="454"/>
      <c r="C26" s="455"/>
      <c r="D26" s="134" t="s">
        <v>31</v>
      </c>
      <c r="E26" s="24">
        <v>1821</v>
      </c>
      <c r="F26" s="25">
        <v>0</v>
      </c>
      <c r="G26" s="30" t="s">
        <v>24</v>
      </c>
      <c r="H26" s="30" t="s">
        <v>24</v>
      </c>
      <c r="I26" s="26">
        <v>1821</v>
      </c>
    </row>
    <row r="27" spans="1:9" ht="23.1" customHeight="1" x14ac:dyDescent="0.15">
      <c r="A27" s="456"/>
      <c r="B27" s="457"/>
      <c r="C27" s="458"/>
      <c r="D27" s="134" t="s">
        <v>32</v>
      </c>
      <c r="E27" s="24">
        <v>8959</v>
      </c>
      <c r="F27" s="25">
        <v>0</v>
      </c>
      <c r="G27" s="30" t="s">
        <v>24</v>
      </c>
      <c r="H27" s="30" t="s">
        <v>24</v>
      </c>
      <c r="I27" s="26">
        <v>8959</v>
      </c>
    </row>
    <row r="28" spans="1:9" ht="23.1" customHeight="1" x14ac:dyDescent="0.15">
      <c r="A28" s="459"/>
      <c r="B28" s="460"/>
      <c r="C28" s="461"/>
      <c r="D28" s="134" t="s">
        <v>20</v>
      </c>
      <c r="E28" s="24">
        <f>SUM(E26:E27)</f>
        <v>10780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10780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406327</v>
      </c>
      <c r="F29" s="25">
        <v>0</v>
      </c>
      <c r="G29" s="30" t="s">
        <v>96</v>
      </c>
      <c r="H29" s="30" t="s">
        <v>96</v>
      </c>
      <c r="I29" s="26">
        <v>406327</v>
      </c>
    </row>
    <row r="30" spans="1:9" ht="23.1" customHeight="1" x14ac:dyDescent="0.15">
      <c r="A30" s="463"/>
      <c r="B30" s="464"/>
      <c r="C30" s="465" t="s">
        <v>97</v>
      </c>
      <c r="D30" s="359"/>
      <c r="E30" s="28">
        <v>142273</v>
      </c>
      <c r="F30" s="25">
        <v>0</v>
      </c>
      <c r="G30" s="30" t="s">
        <v>98</v>
      </c>
      <c r="H30" s="30" t="s">
        <v>34</v>
      </c>
      <c r="I30" s="26">
        <v>142273</v>
      </c>
    </row>
    <row r="31" spans="1:9" ht="23.1" customHeight="1" x14ac:dyDescent="0.15">
      <c r="A31" s="137"/>
      <c r="B31" s="138"/>
      <c r="C31" s="35"/>
      <c r="D31" s="130" t="s">
        <v>28</v>
      </c>
      <c r="E31" s="28">
        <v>16702</v>
      </c>
      <c r="F31" s="25">
        <v>0</v>
      </c>
      <c r="G31" s="30" t="s">
        <v>34</v>
      </c>
      <c r="H31" s="30" t="s">
        <v>34</v>
      </c>
      <c r="I31" s="26">
        <v>16702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49817</v>
      </c>
      <c r="F32" s="25">
        <v>0</v>
      </c>
      <c r="G32" s="30" t="s">
        <v>34</v>
      </c>
      <c r="H32" s="30" t="s">
        <v>96</v>
      </c>
      <c r="I32" s="26">
        <v>49817</v>
      </c>
    </row>
    <row r="33" spans="1:9" ht="23.1" customHeight="1" x14ac:dyDescent="0.15">
      <c r="A33" s="449" t="s">
        <v>99</v>
      </c>
      <c r="B33" s="450"/>
      <c r="C33" s="412" t="s">
        <v>100</v>
      </c>
      <c r="D33" s="413"/>
      <c r="E33" s="28">
        <v>10837</v>
      </c>
      <c r="F33" s="25">
        <v>42</v>
      </c>
      <c r="G33" s="25">
        <v>10879</v>
      </c>
      <c r="H33" s="25">
        <v>0</v>
      </c>
      <c r="I33" s="26">
        <f>SUM(G33:H33)</f>
        <v>10879</v>
      </c>
    </row>
    <row r="34" spans="1:9" ht="23.1" customHeight="1" x14ac:dyDescent="0.15">
      <c r="A34" s="451"/>
      <c r="B34" s="452"/>
      <c r="C34" s="412" t="s">
        <v>101</v>
      </c>
      <c r="D34" s="413"/>
      <c r="E34" s="28">
        <v>2745</v>
      </c>
      <c r="F34" s="25">
        <v>11</v>
      </c>
      <c r="G34" s="25">
        <v>2756</v>
      </c>
      <c r="H34" s="25">
        <v>0</v>
      </c>
      <c r="I34" s="26">
        <f>SUM(G34:H34)</f>
        <v>2756</v>
      </c>
    </row>
    <row r="35" spans="1:9" ht="23.1" customHeight="1" x14ac:dyDescent="0.15">
      <c r="A35" s="451"/>
      <c r="B35" s="452"/>
      <c r="C35" s="412" t="s">
        <v>102</v>
      </c>
      <c r="D35" s="413"/>
      <c r="E35" s="28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451"/>
      <c r="B36" s="452"/>
      <c r="C36" s="412" t="s">
        <v>103</v>
      </c>
      <c r="D36" s="413"/>
      <c r="E36" s="28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13585</v>
      </c>
      <c r="F37" s="25">
        <f>SUM(F33:F36)</f>
        <v>53</v>
      </c>
      <c r="G37" s="25">
        <f>SUM(G33:G36)</f>
        <v>13638</v>
      </c>
      <c r="H37" s="25">
        <f>SUM(H33:H36)</f>
        <v>0</v>
      </c>
      <c r="I37" s="26">
        <f>SUM(G37:H37)</f>
        <v>13638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20452</v>
      </c>
      <c r="F38" s="33">
        <v>0</v>
      </c>
      <c r="G38" s="38" t="s">
        <v>96</v>
      </c>
      <c r="H38" s="38" t="s">
        <v>96</v>
      </c>
      <c r="I38" s="34">
        <v>20452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6084</v>
      </c>
      <c r="F39" s="33">
        <v>0</v>
      </c>
      <c r="G39" s="33">
        <v>6084</v>
      </c>
      <c r="H39" s="33">
        <v>0</v>
      </c>
      <c r="I39" s="34">
        <f>SUM(G39:H39)</f>
        <v>6084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499</v>
      </c>
      <c r="F40" s="33">
        <v>0</v>
      </c>
      <c r="G40" s="33">
        <v>499</v>
      </c>
      <c r="H40" s="33">
        <v>0</v>
      </c>
      <c r="I40" s="34">
        <f>SUM(G40:H40)</f>
        <v>499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133282</v>
      </c>
      <c r="F41" s="33">
        <v>0</v>
      </c>
      <c r="G41" s="38" t="s">
        <v>96</v>
      </c>
      <c r="H41" s="38" t="s">
        <v>96</v>
      </c>
      <c r="I41" s="34">
        <v>133282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124963</v>
      </c>
      <c r="F42" s="33">
        <v>0</v>
      </c>
      <c r="G42" s="33">
        <v>124960</v>
      </c>
      <c r="H42" s="33">
        <v>3</v>
      </c>
      <c r="I42" s="34">
        <f>SUM(G42:H42)</f>
        <v>124963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7620</v>
      </c>
      <c r="F43" s="33">
        <v>0</v>
      </c>
      <c r="G43" s="38" t="s">
        <v>34</v>
      </c>
      <c r="H43" s="38" t="s">
        <v>96</v>
      </c>
      <c r="I43" s="34">
        <v>7620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4024</v>
      </c>
      <c r="F44" s="33">
        <v>0</v>
      </c>
      <c r="G44" s="38" t="s">
        <v>98</v>
      </c>
      <c r="H44" s="44" t="s">
        <v>98</v>
      </c>
      <c r="I44" s="34">
        <v>4024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4</v>
      </c>
      <c r="F45" s="45">
        <v>0</v>
      </c>
      <c r="G45" s="38" t="s">
        <v>98</v>
      </c>
      <c r="H45" s="44" t="s">
        <v>96</v>
      </c>
      <c r="I45" s="34">
        <v>4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34</v>
      </c>
      <c r="H46" s="44" t="s">
        <v>98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346</v>
      </c>
      <c r="F47" s="45">
        <v>0</v>
      </c>
      <c r="G47" s="33">
        <v>346</v>
      </c>
      <c r="H47" s="40">
        <v>0</v>
      </c>
      <c r="I47" s="34">
        <f>SUM(G47:H47)</f>
        <v>346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62810</v>
      </c>
      <c r="F48" s="45">
        <v>0</v>
      </c>
      <c r="G48" s="38" t="s">
        <v>96</v>
      </c>
      <c r="H48" s="44" t="s">
        <v>98</v>
      </c>
      <c r="I48" s="34">
        <v>62810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33968</v>
      </c>
      <c r="F49" s="45">
        <v>0</v>
      </c>
      <c r="G49" s="38" t="s">
        <v>96</v>
      </c>
      <c r="H49" s="44" t="s">
        <v>96</v>
      </c>
      <c r="I49" s="34">
        <v>33968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0</v>
      </c>
      <c r="F50" s="45">
        <v>0</v>
      </c>
      <c r="G50" s="38" t="s">
        <v>34</v>
      </c>
      <c r="H50" s="44" t="s">
        <v>96</v>
      </c>
      <c r="I50" s="34">
        <v>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96</v>
      </c>
      <c r="H51" s="44" t="s">
        <v>98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8323</v>
      </c>
      <c r="F52" s="45">
        <v>0</v>
      </c>
      <c r="G52" s="33">
        <v>8323</v>
      </c>
      <c r="H52" s="40">
        <v>0</v>
      </c>
      <c r="I52" s="34">
        <f>SUM(G52:H52)</f>
        <v>8323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539</v>
      </c>
      <c r="F53" s="45">
        <v>0</v>
      </c>
      <c r="G53" s="38" t="s">
        <v>98</v>
      </c>
      <c r="H53" s="44" t="s">
        <v>96</v>
      </c>
      <c r="I53" s="34">
        <v>539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96</v>
      </c>
      <c r="H54" s="51" t="s">
        <v>98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 5月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104</v>
      </c>
    </row>
    <row r="60" spans="1:9" ht="23.1" customHeight="1" thickBot="1" x14ac:dyDescent="0.2">
      <c r="A60" s="421" t="s">
        <v>105</v>
      </c>
      <c r="B60" s="422"/>
      <c r="C60" s="422"/>
      <c r="D60" s="423"/>
      <c r="E60" s="135" t="s">
        <v>8</v>
      </c>
      <c r="F60" s="18" t="s">
        <v>9</v>
      </c>
      <c r="G60" s="18" t="s">
        <v>10</v>
      </c>
      <c r="H60" s="18" t="s">
        <v>11</v>
      </c>
      <c r="I60" s="19" t="s">
        <v>106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487</v>
      </c>
      <c r="F61" s="59">
        <v>0</v>
      </c>
      <c r="G61" s="30" t="s">
        <v>96</v>
      </c>
      <c r="H61" s="60" t="s">
        <v>34</v>
      </c>
      <c r="I61" s="34">
        <v>487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4136</v>
      </c>
      <c r="F62" s="59">
        <v>30</v>
      </c>
      <c r="G62" s="30" t="s">
        <v>96</v>
      </c>
      <c r="H62" s="60" t="s">
        <v>34</v>
      </c>
      <c r="I62" s="34">
        <v>4166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175</v>
      </c>
      <c r="F63" s="59">
        <v>1</v>
      </c>
      <c r="G63" s="30" t="s">
        <v>34</v>
      </c>
      <c r="H63" s="60" t="s">
        <v>34</v>
      </c>
      <c r="I63" s="34">
        <v>176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4798</v>
      </c>
      <c r="F64" s="25">
        <f>SUM(F61:F63)</f>
        <v>31</v>
      </c>
      <c r="G64" s="30" t="s">
        <v>98</v>
      </c>
      <c r="H64" s="30" t="s">
        <v>98</v>
      </c>
      <c r="I64" s="26">
        <f>SUM(I61:I63)</f>
        <v>4829</v>
      </c>
    </row>
    <row r="65" spans="1:9" ht="23.1" customHeight="1" x14ac:dyDescent="0.15">
      <c r="A65" s="394" t="s">
        <v>107</v>
      </c>
      <c r="B65" s="408"/>
      <c r="C65" s="414" t="s">
        <v>108</v>
      </c>
      <c r="D65" s="61" t="s">
        <v>109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110</v>
      </c>
      <c r="E66" s="28">
        <v>471</v>
      </c>
      <c r="F66" s="25">
        <v>0</v>
      </c>
      <c r="G66" s="25">
        <v>471</v>
      </c>
      <c r="H66" s="25">
        <v>0</v>
      </c>
      <c r="I66" s="34">
        <f t="shared" si="2"/>
        <v>471</v>
      </c>
    </row>
    <row r="67" spans="1:9" ht="23.1" customHeight="1" x14ac:dyDescent="0.15">
      <c r="A67" s="396"/>
      <c r="B67" s="409"/>
      <c r="C67" s="414" t="s">
        <v>111</v>
      </c>
      <c r="D67" s="61" t="s">
        <v>112</v>
      </c>
      <c r="E67" s="28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396"/>
      <c r="B68" s="409"/>
      <c r="C68" s="417"/>
      <c r="D68" s="61" t="s">
        <v>16</v>
      </c>
      <c r="E68" s="28">
        <v>4023</v>
      </c>
      <c r="F68" s="25">
        <v>32</v>
      </c>
      <c r="G68" s="25">
        <v>4055</v>
      </c>
      <c r="H68" s="25">
        <v>0</v>
      </c>
      <c r="I68" s="34">
        <f t="shared" si="2"/>
        <v>4055</v>
      </c>
    </row>
    <row r="69" spans="1:9" ht="23.1" customHeight="1" x14ac:dyDescent="0.15">
      <c r="A69" s="396"/>
      <c r="B69" s="409"/>
      <c r="C69" s="414" t="s">
        <v>113</v>
      </c>
      <c r="D69" s="61" t="s">
        <v>109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110</v>
      </c>
      <c r="E70" s="28">
        <v>165</v>
      </c>
      <c r="F70" s="25">
        <v>1</v>
      </c>
      <c r="G70" s="25">
        <v>166</v>
      </c>
      <c r="H70" s="25">
        <v>0</v>
      </c>
      <c r="I70" s="34">
        <f t="shared" si="2"/>
        <v>166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4660</v>
      </c>
      <c r="F71" s="25">
        <f>SUM(F65:F70)</f>
        <v>33</v>
      </c>
      <c r="G71" s="25">
        <f>SUM(G65:G70)</f>
        <v>4693</v>
      </c>
      <c r="H71" s="25">
        <f>SUM(H65:H70)</f>
        <v>0</v>
      </c>
      <c r="I71" s="34">
        <f t="shared" si="2"/>
        <v>4693</v>
      </c>
    </row>
    <row r="72" spans="1:9" ht="23.1" customHeight="1" x14ac:dyDescent="0.15">
      <c r="A72" s="394" t="s">
        <v>114</v>
      </c>
      <c r="B72" s="408"/>
      <c r="C72" s="412" t="s">
        <v>115</v>
      </c>
      <c r="D72" s="413"/>
      <c r="E72" s="62">
        <v>533</v>
      </c>
      <c r="F72" s="63">
        <v>0</v>
      </c>
      <c r="G72" s="25">
        <v>533</v>
      </c>
      <c r="H72" s="25">
        <v>0</v>
      </c>
      <c r="I72" s="34">
        <f t="shared" si="2"/>
        <v>533</v>
      </c>
    </row>
    <row r="73" spans="1:9" ht="23.1" customHeight="1" x14ac:dyDescent="0.15">
      <c r="A73" s="396"/>
      <c r="B73" s="409"/>
      <c r="C73" s="412" t="s">
        <v>116</v>
      </c>
      <c r="D73" s="413"/>
      <c r="E73" s="62">
        <v>4204</v>
      </c>
      <c r="F73" s="63">
        <v>30</v>
      </c>
      <c r="G73" s="25">
        <v>4234</v>
      </c>
      <c r="H73" s="25">
        <v>0</v>
      </c>
      <c r="I73" s="34">
        <f t="shared" si="2"/>
        <v>4234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193</v>
      </c>
      <c r="F74" s="63">
        <v>1</v>
      </c>
      <c r="G74" s="25">
        <v>194</v>
      </c>
      <c r="H74" s="25">
        <v>0</v>
      </c>
      <c r="I74" s="34">
        <f t="shared" si="2"/>
        <v>194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31</v>
      </c>
      <c r="F75" s="63">
        <v>0</v>
      </c>
      <c r="G75" s="25">
        <v>31</v>
      </c>
      <c r="H75" s="25">
        <v>0</v>
      </c>
      <c r="I75" s="34">
        <f t="shared" si="2"/>
        <v>31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4961</v>
      </c>
      <c r="F76" s="63">
        <f>SUM(F72:F75)</f>
        <v>31</v>
      </c>
      <c r="G76" s="63">
        <f>SUM(G72:G75)</f>
        <v>4992</v>
      </c>
      <c r="H76" s="63">
        <f>SUM(H72:H75)</f>
        <v>0</v>
      </c>
      <c r="I76" s="34">
        <f t="shared" si="2"/>
        <v>4992</v>
      </c>
    </row>
    <row r="77" spans="1:9" ht="23.1" customHeight="1" x14ac:dyDescent="0.15">
      <c r="A77" s="394" t="s">
        <v>64</v>
      </c>
      <c r="B77" s="408"/>
      <c r="C77" s="412" t="s">
        <v>115</v>
      </c>
      <c r="D77" s="413"/>
      <c r="E77" s="28">
        <v>4269</v>
      </c>
      <c r="F77" s="25">
        <v>1</v>
      </c>
      <c r="G77" s="30" t="s">
        <v>96</v>
      </c>
      <c r="H77" s="30" t="s">
        <v>98</v>
      </c>
      <c r="I77" s="34">
        <v>4270</v>
      </c>
    </row>
    <row r="78" spans="1:9" ht="23.1" customHeight="1" x14ac:dyDescent="0.15">
      <c r="A78" s="396"/>
      <c r="B78" s="409"/>
      <c r="C78" s="412" t="s">
        <v>94</v>
      </c>
      <c r="D78" s="413"/>
      <c r="E78" s="28">
        <v>33931</v>
      </c>
      <c r="F78" s="25">
        <v>606</v>
      </c>
      <c r="G78" s="30" t="s">
        <v>96</v>
      </c>
      <c r="H78" s="30" t="s">
        <v>98</v>
      </c>
      <c r="I78" s="34">
        <v>34537</v>
      </c>
    </row>
    <row r="79" spans="1:9" ht="23.1" customHeight="1" x14ac:dyDescent="0.15">
      <c r="A79" s="396"/>
      <c r="B79" s="409"/>
      <c r="C79" s="412" t="s">
        <v>117</v>
      </c>
      <c r="D79" s="413"/>
      <c r="E79" s="28">
        <v>1412</v>
      </c>
      <c r="F79" s="25">
        <v>21</v>
      </c>
      <c r="G79" s="30" t="s">
        <v>96</v>
      </c>
      <c r="H79" s="30" t="s">
        <v>98</v>
      </c>
      <c r="I79" s="34">
        <v>1433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278</v>
      </c>
      <c r="F80" s="65">
        <v>0</v>
      </c>
      <c r="G80" s="30" t="s">
        <v>98</v>
      </c>
      <c r="H80" s="30" t="s">
        <v>96</v>
      </c>
      <c r="I80" s="66">
        <v>278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39890</v>
      </c>
      <c r="F81" s="25">
        <f>SUM(F77:F80)</f>
        <v>628</v>
      </c>
      <c r="G81" s="30" t="s">
        <v>96</v>
      </c>
      <c r="H81" s="30" t="s">
        <v>96</v>
      </c>
      <c r="I81" s="26">
        <f>SUM(I77:I80)</f>
        <v>40518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34297</v>
      </c>
      <c r="F82" s="25">
        <v>0</v>
      </c>
      <c r="G82" s="30" t="s">
        <v>98</v>
      </c>
      <c r="H82" s="30" t="s">
        <v>98</v>
      </c>
      <c r="I82" s="26">
        <v>34297</v>
      </c>
    </row>
    <row r="83" spans="1:9" ht="23.1" customHeight="1" x14ac:dyDescent="0.15">
      <c r="A83" s="396"/>
      <c r="B83" s="397"/>
      <c r="C83" s="67"/>
      <c r="D83" s="68" t="s">
        <v>67</v>
      </c>
      <c r="E83" s="69">
        <v>34296</v>
      </c>
      <c r="F83" s="33">
        <v>0</v>
      </c>
      <c r="G83" s="38" t="s">
        <v>96</v>
      </c>
      <c r="H83" s="38" t="s">
        <v>98</v>
      </c>
      <c r="I83" s="34">
        <v>34296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9499</v>
      </c>
      <c r="F84" s="25">
        <v>0</v>
      </c>
      <c r="G84" s="30" t="s">
        <v>96</v>
      </c>
      <c r="H84" s="30" t="s">
        <v>98</v>
      </c>
      <c r="I84" s="26">
        <v>9499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605</v>
      </c>
      <c r="F85" s="25">
        <v>0</v>
      </c>
      <c r="G85" s="30" t="s">
        <v>98</v>
      </c>
      <c r="H85" s="30" t="s">
        <v>98</v>
      </c>
      <c r="I85" s="26">
        <v>605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44401</v>
      </c>
      <c r="F86" s="63">
        <f>SUM(F82,F84,F85)</f>
        <v>0</v>
      </c>
      <c r="G86" s="30" t="s">
        <v>98</v>
      </c>
      <c r="H86" s="70" t="s">
        <v>96</v>
      </c>
      <c r="I86" s="71">
        <f>SUM(I82,I84,I85)</f>
        <v>44401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314852</v>
      </c>
      <c r="F87" s="73">
        <v>24</v>
      </c>
      <c r="G87" s="38" t="s">
        <v>98</v>
      </c>
      <c r="H87" s="38" t="s">
        <v>96</v>
      </c>
      <c r="I87" s="34">
        <v>314876</v>
      </c>
    </row>
    <row r="88" spans="1:9" ht="23.1" customHeight="1" thickBot="1" x14ac:dyDescent="0.2">
      <c r="A88" s="389" t="s">
        <v>118</v>
      </c>
      <c r="B88" s="390"/>
      <c r="C88" s="390"/>
      <c r="D88" s="391"/>
      <c r="E88" s="74">
        <f>SUM(E14,E17,E18,E21,E22,E76)</f>
        <v>772907</v>
      </c>
      <c r="F88" s="74">
        <f>SUM(F14,F17,F18,F21,F22,F76)</f>
        <v>16622</v>
      </c>
      <c r="G88" s="74">
        <f>SUM(G14,G17,G21,G22,G76)</f>
        <v>789484</v>
      </c>
      <c r="H88" s="74">
        <f>SUM(H14,H17,H21,H22,H76)</f>
        <v>45</v>
      </c>
      <c r="I88" s="78">
        <f>SUM(I14,I17,I18,I21,I22,I76)</f>
        <v>789529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1435588</v>
      </c>
      <c r="F89" s="75">
        <f>SUM(F14,F17,F18,F21,F22,F28,F29,F37,F38,F39,F40,F41,F48,F50,F51,F52,F53,F54,F76)</f>
        <v>16675</v>
      </c>
      <c r="G89" s="76" t="s">
        <v>98</v>
      </c>
      <c r="H89" s="76" t="s">
        <v>98</v>
      </c>
      <c r="I89" s="78">
        <f>SUM(I14,I17,I18,I21,I22,I28,I29,I37,I38,I39,I40,I41,I48,I50,I51,I52,I53,I54,I76)</f>
        <v>1452263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98</v>
      </c>
      <c r="F90" s="76" t="s">
        <v>96</v>
      </c>
      <c r="G90" s="76" t="s">
        <v>98</v>
      </c>
      <c r="H90" s="76" t="s">
        <v>98</v>
      </c>
      <c r="I90" s="78">
        <f>SUM(I11,I13,I16,I18,I20,I22)</f>
        <v>349378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0.11597181276439844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119</v>
      </c>
      <c r="B94" s="350"/>
      <c r="C94" s="350"/>
      <c r="D94" s="351"/>
      <c r="E94" s="128" t="s">
        <v>8</v>
      </c>
      <c r="F94" s="85" t="s">
        <v>9</v>
      </c>
      <c r="G94" s="85" t="s">
        <v>10</v>
      </c>
      <c r="H94" s="85" t="s">
        <v>11</v>
      </c>
      <c r="I94" s="86" t="s">
        <v>106</v>
      </c>
    </row>
    <row r="95" spans="1:9" s="17" customFormat="1" ht="23.1" customHeight="1" thickBot="1" x14ac:dyDescent="0.2">
      <c r="A95" s="392" t="s">
        <v>115</v>
      </c>
      <c r="B95" s="393"/>
      <c r="C95" s="87" t="s">
        <v>120</v>
      </c>
      <c r="D95" s="88" t="s">
        <v>15</v>
      </c>
      <c r="E95" s="89">
        <v>10476</v>
      </c>
      <c r="F95" s="90">
        <v>0</v>
      </c>
      <c r="G95" s="90">
        <v>10476</v>
      </c>
      <c r="H95" s="91" t="s">
        <v>24</v>
      </c>
      <c r="I95" s="78">
        <f>SUM(G95:H95)</f>
        <v>10476</v>
      </c>
    </row>
    <row r="96" spans="1:9" s="17" customFormat="1" ht="23.1" customHeight="1" thickBot="1" x14ac:dyDescent="0.2">
      <c r="A96" s="364" t="s">
        <v>94</v>
      </c>
      <c r="B96" s="365"/>
      <c r="C96" s="371"/>
      <c r="D96" s="88" t="s">
        <v>18</v>
      </c>
      <c r="E96" s="89">
        <v>369042</v>
      </c>
      <c r="F96" s="90">
        <v>2894</v>
      </c>
      <c r="G96" s="90">
        <v>371936</v>
      </c>
      <c r="H96" s="91" t="s">
        <v>98</v>
      </c>
      <c r="I96" s="92">
        <f t="shared" ref="I96" si="3">SUM(G96:H96)</f>
        <v>371936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119</v>
      </c>
      <c r="B99" s="350"/>
      <c r="C99" s="350"/>
      <c r="D99" s="351"/>
      <c r="E99" s="128" t="s">
        <v>8</v>
      </c>
      <c r="F99" s="85" t="s">
        <v>9</v>
      </c>
      <c r="G99" s="85" t="s">
        <v>10</v>
      </c>
      <c r="H99" s="85" t="s">
        <v>11</v>
      </c>
      <c r="I99" s="86" t="s">
        <v>106</v>
      </c>
    </row>
    <row r="100" spans="1:9" s="17" customFormat="1" ht="23.1" customHeight="1" x14ac:dyDescent="0.15">
      <c r="A100" s="372" t="s">
        <v>13</v>
      </c>
      <c r="B100" s="373"/>
      <c r="C100" s="378" t="s">
        <v>120</v>
      </c>
      <c r="D100" s="129" t="s">
        <v>15</v>
      </c>
      <c r="E100" s="94">
        <f>E10+E95</f>
        <v>117700</v>
      </c>
      <c r="F100" s="95">
        <f>F10+F95</f>
        <v>0</v>
      </c>
      <c r="G100" s="95">
        <f>G10+G95</f>
        <v>117698</v>
      </c>
      <c r="H100" s="95">
        <f>H10</f>
        <v>2</v>
      </c>
      <c r="I100" s="96">
        <f>I10+I95</f>
        <v>117700</v>
      </c>
    </row>
    <row r="101" spans="1:9" s="17" customFormat="1" ht="23.1" customHeight="1" x14ac:dyDescent="0.15">
      <c r="A101" s="374"/>
      <c r="B101" s="375"/>
      <c r="C101" s="379"/>
      <c r="D101" s="130" t="s">
        <v>121</v>
      </c>
      <c r="E101" s="32">
        <f>E11</f>
        <v>661</v>
      </c>
      <c r="F101" s="32">
        <f t="shared" ref="F101:I101" si="4">F11</f>
        <v>0</v>
      </c>
      <c r="G101" s="32">
        <f t="shared" si="4"/>
        <v>660</v>
      </c>
      <c r="H101" s="32">
        <f>H11</f>
        <v>1</v>
      </c>
      <c r="I101" s="34">
        <f t="shared" si="4"/>
        <v>661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118361</v>
      </c>
      <c r="F102" s="97">
        <f>F100+F101</f>
        <v>0</v>
      </c>
      <c r="G102" s="97">
        <f>G100+G101</f>
        <v>118358</v>
      </c>
      <c r="H102" s="97">
        <f t="shared" ref="H102:I102" si="5">H100+H101</f>
        <v>3</v>
      </c>
      <c r="I102" s="52">
        <f t="shared" si="5"/>
        <v>118361</v>
      </c>
    </row>
    <row r="103" spans="1:9" s="17" customFormat="1" ht="23.1" customHeight="1" x14ac:dyDescent="0.15">
      <c r="A103" s="380" t="s">
        <v>94</v>
      </c>
      <c r="B103" s="381"/>
      <c r="C103" s="382"/>
      <c r="D103" s="129" t="s">
        <v>18</v>
      </c>
      <c r="E103" s="94">
        <f>E15+E96</f>
        <v>666744</v>
      </c>
      <c r="F103" s="95">
        <f>F15+F96</f>
        <v>8075</v>
      </c>
      <c r="G103" s="95">
        <f>G15+G96</f>
        <v>674789</v>
      </c>
      <c r="H103" s="95">
        <f>H15</f>
        <v>30</v>
      </c>
      <c r="I103" s="96">
        <f t="shared" ref="I103" si="6">I15+I96</f>
        <v>674819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299631</v>
      </c>
      <c r="F104" s="99">
        <f t="shared" ref="F104:I104" si="7">F16</f>
        <v>11284</v>
      </c>
      <c r="G104" s="99">
        <f t="shared" si="7"/>
        <v>310904</v>
      </c>
      <c r="H104" s="100">
        <f t="shared" si="7"/>
        <v>11</v>
      </c>
      <c r="I104" s="101">
        <f t="shared" si="7"/>
        <v>310915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966375</v>
      </c>
      <c r="F105" s="97">
        <f t="shared" ref="F105:I105" si="8">F103+F104</f>
        <v>19359</v>
      </c>
      <c r="G105" s="97">
        <f t="shared" si="8"/>
        <v>985693</v>
      </c>
      <c r="H105" s="103">
        <f t="shared" si="8"/>
        <v>41</v>
      </c>
      <c r="I105" s="52">
        <f t="shared" si="8"/>
        <v>985734</v>
      </c>
    </row>
    <row r="106" spans="1:9" s="17" customFormat="1" ht="23.1" customHeight="1" thickBot="1" x14ac:dyDescent="0.2">
      <c r="A106" s="364" t="s">
        <v>122</v>
      </c>
      <c r="B106" s="365"/>
      <c r="C106" s="365"/>
      <c r="D106" s="366"/>
      <c r="E106" s="74">
        <f>E88+E95+E96</f>
        <v>1152425</v>
      </c>
      <c r="F106" s="74">
        <f>F88+F95+F96</f>
        <v>19516</v>
      </c>
      <c r="G106" s="74">
        <f>G88+G95+G96</f>
        <v>1171896</v>
      </c>
      <c r="H106" s="74">
        <f>H88</f>
        <v>45</v>
      </c>
      <c r="I106" s="78">
        <f>I88+I95+I96</f>
        <v>1171941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1815106</v>
      </c>
      <c r="F107" s="75">
        <f>F89+F95+F96</f>
        <v>19569</v>
      </c>
      <c r="G107" s="76" t="s">
        <v>96</v>
      </c>
      <c r="H107" s="76" t="s">
        <v>96</v>
      </c>
      <c r="I107" s="78">
        <f>I89+I95+I96</f>
        <v>1834675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0.68458529380137034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 5月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123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119</v>
      </c>
      <c r="B122" s="350"/>
      <c r="C122" s="350"/>
      <c r="D122" s="351"/>
      <c r="E122" s="128" t="s">
        <v>8</v>
      </c>
      <c r="F122" s="85" t="s">
        <v>9</v>
      </c>
      <c r="G122" s="85" t="s">
        <v>10</v>
      </c>
      <c r="H122" s="85" t="s">
        <v>11</v>
      </c>
      <c r="I122" s="86" t="s">
        <v>106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406327</v>
      </c>
      <c r="F123" s="94">
        <f>F29</f>
        <v>0</v>
      </c>
      <c r="G123" s="108" t="s">
        <v>96</v>
      </c>
      <c r="H123" s="108" t="s">
        <v>96</v>
      </c>
      <c r="I123" s="96">
        <f>I29</f>
        <v>406327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204</v>
      </c>
      <c r="F124" s="33">
        <v>0</v>
      </c>
      <c r="G124" s="38" t="s">
        <v>96</v>
      </c>
      <c r="H124" s="38" t="s">
        <v>96</v>
      </c>
      <c r="I124" s="34">
        <v>204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406123</v>
      </c>
      <c r="F125" s="103">
        <f>F123-F124</f>
        <v>0</v>
      </c>
      <c r="G125" s="50" t="s">
        <v>96</v>
      </c>
      <c r="H125" s="50" t="s">
        <v>96</v>
      </c>
      <c r="I125" s="52">
        <f>I123-I124</f>
        <v>406123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124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1069814</v>
      </c>
      <c r="D130" s="120">
        <v>90301</v>
      </c>
      <c r="E130" s="121">
        <v>12020</v>
      </c>
      <c r="F130" s="119">
        <v>392</v>
      </c>
      <c r="G130" s="120">
        <v>0</v>
      </c>
      <c r="H130" s="347">
        <f>SUM(C130:G130)</f>
        <v>1172527</v>
      </c>
      <c r="I130" s="348"/>
    </row>
    <row r="131" spans="1:9" ht="21.95" customHeight="1" thickBot="1" x14ac:dyDescent="0.2">
      <c r="A131" s="329" t="s">
        <v>91</v>
      </c>
      <c r="B131" s="330"/>
      <c r="C131" s="122">
        <v>249</v>
      </c>
      <c r="D131" s="123">
        <v>0</v>
      </c>
      <c r="E131" s="124">
        <v>1</v>
      </c>
      <c r="F131" s="122">
        <v>0</v>
      </c>
      <c r="G131" s="123">
        <v>0</v>
      </c>
      <c r="H131" s="331">
        <f>SUM(C131:G131)</f>
        <v>250</v>
      </c>
      <c r="I131" s="332"/>
    </row>
    <row r="132" spans="1:9" ht="21.95" customHeight="1" thickBot="1" x14ac:dyDescent="0.2">
      <c r="A132" s="333" t="s">
        <v>92</v>
      </c>
      <c r="B132" s="334"/>
      <c r="C132" s="125">
        <v>6805869800</v>
      </c>
      <c r="D132" s="126">
        <v>458424200</v>
      </c>
      <c r="E132" s="125">
        <v>59496500</v>
      </c>
      <c r="F132" s="127">
        <v>1136800</v>
      </c>
      <c r="G132" s="78">
        <v>0</v>
      </c>
      <c r="H132" s="335">
        <v>7324927300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K26" sqref="K26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125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126</v>
      </c>
      <c r="B9" s="422"/>
      <c r="C9" s="422"/>
      <c r="D9" s="423"/>
      <c r="E9" s="143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116078</v>
      </c>
      <c r="F10" s="22">
        <v>0</v>
      </c>
      <c r="G10" s="22">
        <v>116075</v>
      </c>
      <c r="H10" s="22">
        <v>3</v>
      </c>
      <c r="I10" s="23">
        <f t="shared" ref="I10:I17" si="0">SUM(G10:H10)</f>
        <v>116078</v>
      </c>
    </row>
    <row r="11" spans="1:9" ht="23.1" customHeight="1" x14ac:dyDescent="0.15">
      <c r="A11" s="451"/>
      <c r="B11" s="474"/>
      <c r="C11" s="478"/>
      <c r="D11" s="144" t="s">
        <v>16</v>
      </c>
      <c r="E11" s="24">
        <v>728</v>
      </c>
      <c r="F11" s="25">
        <v>0</v>
      </c>
      <c r="G11" s="25">
        <v>728</v>
      </c>
      <c r="H11" s="25">
        <v>0</v>
      </c>
      <c r="I11" s="26">
        <f t="shared" si="0"/>
        <v>728</v>
      </c>
    </row>
    <row r="12" spans="1:9" ht="23.1" customHeight="1" x14ac:dyDescent="0.15">
      <c r="A12" s="451"/>
      <c r="B12" s="474"/>
      <c r="C12" s="479" t="s">
        <v>17</v>
      </c>
      <c r="D12" s="144" t="s">
        <v>18</v>
      </c>
      <c r="E12" s="24">
        <v>25066</v>
      </c>
      <c r="F12" s="25">
        <v>0</v>
      </c>
      <c r="G12" s="25">
        <v>25065</v>
      </c>
      <c r="H12" s="25">
        <v>1</v>
      </c>
      <c r="I12" s="26">
        <f t="shared" si="0"/>
        <v>25066</v>
      </c>
    </row>
    <row r="13" spans="1:9" ht="23.1" customHeight="1" x14ac:dyDescent="0.15">
      <c r="A13" s="451"/>
      <c r="B13" s="474"/>
      <c r="C13" s="478"/>
      <c r="D13" s="144" t="s">
        <v>19</v>
      </c>
      <c r="E13" s="24">
        <v>26793</v>
      </c>
      <c r="F13" s="25">
        <v>25</v>
      </c>
      <c r="G13" s="25">
        <v>26818</v>
      </c>
      <c r="H13" s="25">
        <v>0</v>
      </c>
      <c r="I13" s="26">
        <f t="shared" si="0"/>
        <v>26818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168665</v>
      </c>
      <c r="F14" s="25">
        <f>SUM(F10:F13)</f>
        <v>25</v>
      </c>
      <c r="G14" s="25">
        <f>SUM(G10:G13)</f>
        <v>168686</v>
      </c>
      <c r="H14" s="25">
        <f>SUM(H10:H13)</f>
        <v>4</v>
      </c>
      <c r="I14" s="26">
        <f t="shared" si="0"/>
        <v>168690</v>
      </c>
    </row>
    <row r="15" spans="1:9" ht="23.1" customHeight="1" x14ac:dyDescent="0.15">
      <c r="A15" s="466" t="s">
        <v>127</v>
      </c>
      <c r="B15" s="454"/>
      <c r="C15" s="455"/>
      <c r="D15" s="144" t="s">
        <v>18</v>
      </c>
      <c r="E15" s="28">
        <v>316653</v>
      </c>
      <c r="F15" s="25">
        <v>5714</v>
      </c>
      <c r="G15" s="25">
        <v>322304</v>
      </c>
      <c r="H15" s="25">
        <v>63</v>
      </c>
      <c r="I15" s="26">
        <f t="shared" si="0"/>
        <v>322367</v>
      </c>
    </row>
    <row r="16" spans="1:9" ht="23.1" customHeight="1" x14ac:dyDescent="0.15">
      <c r="A16" s="456"/>
      <c r="B16" s="457"/>
      <c r="C16" s="458"/>
      <c r="D16" s="144" t="s">
        <v>19</v>
      </c>
      <c r="E16" s="28">
        <v>325815</v>
      </c>
      <c r="F16" s="25">
        <v>12505</v>
      </c>
      <c r="G16" s="25">
        <v>338305</v>
      </c>
      <c r="H16" s="25">
        <v>15</v>
      </c>
      <c r="I16" s="26">
        <f t="shared" si="0"/>
        <v>338320</v>
      </c>
    </row>
    <row r="17" spans="1:9" ht="23.1" customHeight="1" x14ac:dyDescent="0.15">
      <c r="A17" s="459"/>
      <c r="B17" s="460"/>
      <c r="C17" s="461"/>
      <c r="D17" s="144" t="s">
        <v>22</v>
      </c>
      <c r="E17" s="29">
        <f>SUM(E15:E16)</f>
        <v>642468</v>
      </c>
      <c r="F17" s="25">
        <f>SUM(F15:F16)</f>
        <v>18219</v>
      </c>
      <c r="G17" s="25">
        <f>SUM(G15:G16)</f>
        <v>660609</v>
      </c>
      <c r="H17" s="24">
        <f>SUM(H15:H16)</f>
        <v>78</v>
      </c>
      <c r="I17" s="26">
        <f t="shared" si="0"/>
        <v>660687</v>
      </c>
    </row>
    <row r="18" spans="1:9" ht="23.1" customHeight="1" x14ac:dyDescent="0.15">
      <c r="A18" s="467" t="s">
        <v>23</v>
      </c>
      <c r="B18" s="468"/>
      <c r="C18" s="468"/>
      <c r="D18" s="145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144" t="s">
        <v>18</v>
      </c>
      <c r="E19" s="28">
        <v>721</v>
      </c>
      <c r="F19" s="25">
        <v>8</v>
      </c>
      <c r="G19" s="25">
        <v>729</v>
      </c>
      <c r="H19" s="25">
        <v>0</v>
      </c>
      <c r="I19" s="26">
        <f t="shared" ref="I19:I25" si="1">SUM(G19:H19)</f>
        <v>729</v>
      </c>
    </row>
    <row r="20" spans="1:9" ht="23.1" customHeight="1" x14ac:dyDescent="0.15">
      <c r="A20" s="456"/>
      <c r="B20" s="457"/>
      <c r="C20" s="458"/>
      <c r="D20" s="144" t="s">
        <v>19</v>
      </c>
      <c r="E20" s="28">
        <v>10451</v>
      </c>
      <c r="F20" s="25">
        <v>122</v>
      </c>
      <c r="G20" s="25">
        <v>10573</v>
      </c>
      <c r="H20" s="25">
        <v>0</v>
      </c>
      <c r="I20" s="26">
        <f t="shared" si="1"/>
        <v>10573</v>
      </c>
    </row>
    <row r="21" spans="1:9" ht="23.1" customHeight="1" x14ac:dyDescent="0.15">
      <c r="A21" s="459"/>
      <c r="B21" s="460"/>
      <c r="C21" s="461"/>
      <c r="D21" s="144" t="s">
        <v>22</v>
      </c>
      <c r="E21" s="29">
        <f>SUM(E19:E20)</f>
        <v>11172</v>
      </c>
      <c r="F21" s="25">
        <f>SUM(F19:F20)</f>
        <v>130</v>
      </c>
      <c r="G21" s="25">
        <f>SUM(G19:G20)</f>
        <v>11302</v>
      </c>
      <c r="H21" s="24">
        <f>SUM(H19:H20)</f>
        <v>0</v>
      </c>
      <c r="I21" s="26">
        <f t="shared" si="1"/>
        <v>11302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1141</v>
      </c>
      <c r="F22" s="33">
        <v>0</v>
      </c>
      <c r="G22" s="33">
        <v>1141</v>
      </c>
      <c r="H22" s="33">
        <v>0</v>
      </c>
      <c r="I22" s="34">
        <f t="shared" si="1"/>
        <v>1141</v>
      </c>
    </row>
    <row r="23" spans="1:9" ht="23.1" customHeight="1" x14ac:dyDescent="0.15">
      <c r="A23" s="147"/>
      <c r="B23" s="148"/>
      <c r="C23" s="465" t="s">
        <v>128</v>
      </c>
      <c r="D23" s="359"/>
      <c r="E23" s="32">
        <v>46</v>
      </c>
      <c r="F23" s="33">
        <v>0</v>
      </c>
      <c r="G23" s="33">
        <v>46</v>
      </c>
      <c r="H23" s="33">
        <v>0</v>
      </c>
      <c r="I23" s="34">
        <f t="shared" si="1"/>
        <v>46</v>
      </c>
    </row>
    <row r="24" spans="1:9" ht="23.1" customHeight="1" x14ac:dyDescent="0.15">
      <c r="A24" s="147"/>
      <c r="B24" s="148"/>
      <c r="C24" s="35"/>
      <c r="D24" s="141" t="s">
        <v>28</v>
      </c>
      <c r="E24" s="32">
        <v>5</v>
      </c>
      <c r="F24" s="33">
        <v>0</v>
      </c>
      <c r="G24" s="33">
        <v>5</v>
      </c>
      <c r="H24" s="33">
        <v>0</v>
      </c>
      <c r="I24" s="34">
        <f t="shared" si="1"/>
        <v>5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295</v>
      </c>
      <c r="F25" s="33">
        <v>0</v>
      </c>
      <c r="G25" s="33">
        <v>295</v>
      </c>
      <c r="H25" s="33">
        <v>0</v>
      </c>
      <c r="I25" s="34">
        <f t="shared" si="1"/>
        <v>295</v>
      </c>
    </row>
    <row r="26" spans="1:9" ht="23.1" customHeight="1" x14ac:dyDescent="0.15">
      <c r="A26" s="453" t="s">
        <v>30</v>
      </c>
      <c r="B26" s="454"/>
      <c r="C26" s="455"/>
      <c r="D26" s="144" t="s">
        <v>31</v>
      </c>
      <c r="E26" s="24">
        <v>1848</v>
      </c>
      <c r="F26" s="25">
        <v>0</v>
      </c>
      <c r="G26" s="30" t="s">
        <v>24</v>
      </c>
      <c r="H26" s="30" t="s">
        <v>24</v>
      </c>
      <c r="I26" s="26">
        <v>1848</v>
      </c>
    </row>
    <row r="27" spans="1:9" ht="23.1" customHeight="1" x14ac:dyDescent="0.15">
      <c r="A27" s="456"/>
      <c r="B27" s="457"/>
      <c r="C27" s="458"/>
      <c r="D27" s="144" t="s">
        <v>32</v>
      </c>
      <c r="E27" s="24">
        <v>9319</v>
      </c>
      <c r="F27" s="25">
        <v>0</v>
      </c>
      <c r="G27" s="30" t="s">
        <v>24</v>
      </c>
      <c r="H27" s="30" t="s">
        <v>24</v>
      </c>
      <c r="I27" s="26">
        <v>9319</v>
      </c>
    </row>
    <row r="28" spans="1:9" ht="23.1" customHeight="1" x14ac:dyDescent="0.15">
      <c r="A28" s="459"/>
      <c r="B28" s="460"/>
      <c r="C28" s="461"/>
      <c r="D28" s="144" t="s">
        <v>20</v>
      </c>
      <c r="E28" s="24">
        <f>SUM(E26:E27)</f>
        <v>11167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11167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429000</v>
      </c>
      <c r="F29" s="25">
        <v>6</v>
      </c>
      <c r="G29" s="30" t="s">
        <v>129</v>
      </c>
      <c r="H29" s="30" t="s">
        <v>129</v>
      </c>
      <c r="I29" s="26">
        <v>429006</v>
      </c>
    </row>
    <row r="30" spans="1:9" ht="23.1" customHeight="1" x14ac:dyDescent="0.15">
      <c r="A30" s="463"/>
      <c r="B30" s="464"/>
      <c r="C30" s="465" t="s">
        <v>130</v>
      </c>
      <c r="D30" s="359"/>
      <c r="E30" s="28">
        <v>156244</v>
      </c>
      <c r="F30" s="25">
        <v>0</v>
      </c>
      <c r="G30" s="30" t="s">
        <v>129</v>
      </c>
      <c r="H30" s="30" t="s">
        <v>131</v>
      </c>
      <c r="I30" s="26">
        <v>156244</v>
      </c>
    </row>
    <row r="31" spans="1:9" ht="23.1" customHeight="1" x14ac:dyDescent="0.15">
      <c r="A31" s="139"/>
      <c r="B31" s="140"/>
      <c r="C31" s="35"/>
      <c r="D31" s="141" t="s">
        <v>28</v>
      </c>
      <c r="E31" s="28">
        <v>18091</v>
      </c>
      <c r="F31" s="25">
        <v>0</v>
      </c>
      <c r="G31" s="30" t="s">
        <v>129</v>
      </c>
      <c r="H31" s="30" t="s">
        <v>129</v>
      </c>
      <c r="I31" s="26">
        <v>18091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53139</v>
      </c>
      <c r="F32" s="25">
        <v>0</v>
      </c>
      <c r="G32" s="30" t="s">
        <v>129</v>
      </c>
      <c r="H32" s="30" t="s">
        <v>129</v>
      </c>
      <c r="I32" s="26">
        <v>53139</v>
      </c>
    </row>
    <row r="33" spans="1:9" ht="23.1" customHeight="1" x14ac:dyDescent="0.15">
      <c r="A33" s="449" t="s">
        <v>132</v>
      </c>
      <c r="B33" s="450"/>
      <c r="C33" s="412" t="s">
        <v>133</v>
      </c>
      <c r="D33" s="413"/>
      <c r="E33" s="28">
        <v>11395</v>
      </c>
      <c r="F33" s="25">
        <v>37</v>
      </c>
      <c r="G33" s="25">
        <v>11432</v>
      </c>
      <c r="H33" s="25">
        <v>0</v>
      </c>
      <c r="I33" s="26">
        <f>SUM(G33:H33)</f>
        <v>11432</v>
      </c>
    </row>
    <row r="34" spans="1:9" ht="23.1" customHeight="1" x14ac:dyDescent="0.15">
      <c r="A34" s="451"/>
      <c r="B34" s="452"/>
      <c r="C34" s="412" t="s">
        <v>134</v>
      </c>
      <c r="D34" s="413"/>
      <c r="E34" s="28">
        <v>3180</v>
      </c>
      <c r="F34" s="25">
        <v>17</v>
      </c>
      <c r="G34" s="25">
        <v>3197</v>
      </c>
      <c r="H34" s="25">
        <v>0</v>
      </c>
      <c r="I34" s="26">
        <f>SUM(G34:H34)</f>
        <v>3197</v>
      </c>
    </row>
    <row r="35" spans="1:9" ht="23.1" customHeight="1" x14ac:dyDescent="0.15">
      <c r="A35" s="451"/>
      <c r="B35" s="452"/>
      <c r="C35" s="412" t="s">
        <v>135</v>
      </c>
      <c r="D35" s="413"/>
      <c r="E35" s="28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451"/>
      <c r="B36" s="452"/>
      <c r="C36" s="412" t="s">
        <v>136</v>
      </c>
      <c r="D36" s="413"/>
      <c r="E36" s="28">
        <v>2</v>
      </c>
      <c r="F36" s="25">
        <v>0</v>
      </c>
      <c r="G36" s="25">
        <v>2</v>
      </c>
      <c r="H36" s="25">
        <v>0</v>
      </c>
      <c r="I36" s="26">
        <f>SUM(G36:H36)</f>
        <v>2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14579</v>
      </c>
      <c r="F37" s="25">
        <f>SUM(F33:F36)</f>
        <v>54</v>
      </c>
      <c r="G37" s="25">
        <f>SUM(G33:G36)</f>
        <v>14633</v>
      </c>
      <c r="H37" s="25">
        <f>SUM(H33:H36)</f>
        <v>0</v>
      </c>
      <c r="I37" s="26">
        <f>SUM(G37:H37)</f>
        <v>14633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22535</v>
      </c>
      <c r="F38" s="33">
        <v>0</v>
      </c>
      <c r="G38" s="38" t="s">
        <v>129</v>
      </c>
      <c r="H38" s="38" t="s">
        <v>129</v>
      </c>
      <c r="I38" s="34">
        <v>22535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6455</v>
      </c>
      <c r="F39" s="33">
        <v>0</v>
      </c>
      <c r="G39" s="33">
        <v>6453</v>
      </c>
      <c r="H39" s="33">
        <v>2</v>
      </c>
      <c r="I39" s="34">
        <f>SUM(G39:H39)</f>
        <v>6455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584</v>
      </c>
      <c r="F40" s="33">
        <v>0</v>
      </c>
      <c r="G40" s="33">
        <v>584</v>
      </c>
      <c r="H40" s="33">
        <v>0</v>
      </c>
      <c r="I40" s="34">
        <f>SUM(G40:H40)</f>
        <v>584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151185</v>
      </c>
      <c r="F41" s="33">
        <v>1</v>
      </c>
      <c r="G41" s="38" t="s">
        <v>129</v>
      </c>
      <c r="H41" s="38" t="s">
        <v>129</v>
      </c>
      <c r="I41" s="34">
        <v>151186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140478</v>
      </c>
      <c r="F42" s="33">
        <v>1</v>
      </c>
      <c r="G42" s="33">
        <v>140478</v>
      </c>
      <c r="H42" s="33">
        <v>1</v>
      </c>
      <c r="I42" s="34">
        <f>SUM(G42:H42)</f>
        <v>140479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9890</v>
      </c>
      <c r="F43" s="33">
        <v>0</v>
      </c>
      <c r="G43" s="38" t="s">
        <v>131</v>
      </c>
      <c r="H43" s="38" t="s">
        <v>129</v>
      </c>
      <c r="I43" s="34">
        <v>9890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5478</v>
      </c>
      <c r="F44" s="33">
        <v>0</v>
      </c>
      <c r="G44" s="38" t="s">
        <v>129</v>
      </c>
      <c r="H44" s="44" t="s">
        <v>129</v>
      </c>
      <c r="I44" s="34">
        <v>5478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9</v>
      </c>
      <c r="F45" s="45">
        <v>0</v>
      </c>
      <c r="G45" s="38" t="s">
        <v>131</v>
      </c>
      <c r="H45" s="44" t="s">
        <v>129</v>
      </c>
      <c r="I45" s="34">
        <v>9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1</v>
      </c>
      <c r="F46" s="45">
        <v>0</v>
      </c>
      <c r="G46" s="38" t="s">
        <v>131</v>
      </c>
      <c r="H46" s="44" t="s">
        <v>129</v>
      </c>
      <c r="I46" s="34">
        <v>1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428</v>
      </c>
      <c r="F47" s="45">
        <v>0</v>
      </c>
      <c r="G47" s="33">
        <v>428</v>
      </c>
      <c r="H47" s="40">
        <v>0</v>
      </c>
      <c r="I47" s="34">
        <f>SUM(G47:H47)</f>
        <v>428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66086</v>
      </c>
      <c r="F48" s="45">
        <v>0</v>
      </c>
      <c r="G48" s="38" t="s">
        <v>131</v>
      </c>
      <c r="H48" s="44" t="s">
        <v>129</v>
      </c>
      <c r="I48" s="34">
        <v>66086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35584</v>
      </c>
      <c r="F49" s="45">
        <v>0</v>
      </c>
      <c r="G49" s="38" t="s">
        <v>129</v>
      </c>
      <c r="H49" s="44" t="s">
        <v>129</v>
      </c>
      <c r="I49" s="34">
        <v>35584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0</v>
      </c>
      <c r="F50" s="45">
        <v>0</v>
      </c>
      <c r="G50" s="38" t="s">
        <v>129</v>
      </c>
      <c r="H50" s="44" t="s">
        <v>129</v>
      </c>
      <c r="I50" s="34">
        <v>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129</v>
      </c>
      <c r="H51" s="44" t="s">
        <v>131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9771</v>
      </c>
      <c r="F52" s="45">
        <v>0</v>
      </c>
      <c r="G52" s="33">
        <v>9771</v>
      </c>
      <c r="H52" s="40">
        <v>0</v>
      </c>
      <c r="I52" s="34">
        <f>SUM(G52:H52)</f>
        <v>9771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444</v>
      </c>
      <c r="F53" s="45">
        <v>0</v>
      </c>
      <c r="G53" s="38" t="s">
        <v>129</v>
      </c>
      <c r="H53" s="44" t="s">
        <v>129</v>
      </c>
      <c r="I53" s="34">
        <v>444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129</v>
      </c>
      <c r="H54" s="51" t="s">
        <v>129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 6月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137</v>
      </c>
    </row>
    <row r="60" spans="1:9" ht="23.1" customHeight="1" thickBot="1" x14ac:dyDescent="0.2">
      <c r="A60" s="421" t="s">
        <v>138</v>
      </c>
      <c r="B60" s="422"/>
      <c r="C60" s="422"/>
      <c r="D60" s="423"/>
      <c r="E60" s="142" t="s">
        <v>8</v>
      </c>
      <c r="F60" s="18" t="s">
        <v>9</v>
      </c>
      <c r="G60" s="18" t="s">
        <v>10</v>
      </c>
      <c r="H60" s="18" t="s">
        <v>11</v>
      </c>
      <c r="I60" s="19" t="s">
        <v>139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438</v>
      </c>
      <c r="F61" s="59">
        <v>0</v>
      </c>
      <c r="G61" s="30" t="s">
        <v>140</v>
      </c>
      <c r="H61" s="60" t="s">
        <v>140</v>
      </c>
      <c r="I61" s="34">
        <v>438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4161</v>
      </c>
      <c r="F62" s="59">
        <v>42</v>
      </c>
      <c r="G62" s="30" t="s">
        <v>140</v>
      </c>
      <c r="H62" s="60" t="s">
        <v>140</v>
      </c>
      <c r="I62" s="34">
        <v>4203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171</v>
      </c>
      <c r="F63" s="59">
        <v>1</v>
      </c>
      <c r="G63" s="30" t="s">
        <v>140</v>
      </c>
      <c r="H63" s="60" t="s">
        <v>140</v>
      </c>
      <c r="I63" s="34">
        <v>172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4770</v>
      </c>
      <c r="F64" s="25">
        <f>SUM(F61:F63)</f>
        <v>43</v>
      </c>
      <c r="G64" s="30" t="s">
        <v>129</v>
      </c>
      <c r="H64" s="30" t="s">
        <v>140</v>
      </c>
      <c r="I64" s="26">
        <f>SUM(I61:I63)</f>
        <v>4813</v>
      </c>
    </row>
    <row r="65" spans="1:9" ht="23.1" customHeight="1" x14ac:dyDescent="0.15">
      <c r="A65" s="394" t="s">
        <v>141</v>
      </c>
      <c r="B65" s="408"/>
      <c r="C65" s="414" t="s">
        <v>142</v>
      </c>
      <c r="D65" s="61" t="s">
        <v>143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144</v>
      </c>
      <c r="E66" s="28">
        <v>434</v>
      </c>
      <c r="F66" s="25">
        <v>0</v>
      </c>
      <c r="G66" s="25">
        <v>434</v>
      </c>
      <c r="H66" s="25">
        <v>0</v>
      </c>
      <c r="I66" s="34">
        <f t="shared" si="2"/>
        <v>434</v>
      </c>
    </row>
    <row r="67" spans="1:9" ht="23.1" customHeight="1" x14ac:dyDescent="0.15">
      <c r="A67" s="396"/>
      <c r="B67" s="409"/>
      <c r="C67" s="414" t="s">
        <v>145</v>
      </c>
      <c r="D67" s="61" t="s">
        <v>146</v>
      </c>
      <c r="E67" s="28">
        <v>0</v>
      </c>
      <c r="F67" s="25">
        <v>0</v>
      </c>
      <c r="G67" s="25">
        <v>0</v>
      </c>
      <c r="H67" s="25">
        <v>0</v>
      </c>
      <c r="I67" s="34">
        <f t="shared" si="2"/>
        <v>0</v>
      </c>
    </row>
    <row r="68" spans="1:9" ht="23.1" customHeight="1" x14ac:dyDescent="0.15">
      <c r="A68" s="396"/>
      <c r="B68" s="409"/>
      <c r="C68" s="417"/>
      <c r="D68" s="61" t="s">
        <v>147</v>
      </c>
      <c r="E68" s="28">
        <v>4165</v>
      </c>
      <c r="F68" s="25">
        <v>37</v>
      </c>
      <c r="G68" s="25">
        <v>4202</v>
      </c>
      <c r="H68" s="25">
        <v>0</v>
      </c>
      <c r="I68" s="34">
        <f t="shared" si="2"/>
        <v>4202</v>
      </c>
    </row>
    <row r="69" spans="1:9" ht="23.1" customHeight="1" x14ac:dyDescent="0.15">
      <c r="A69" s="396"/>
      <c r="B69" s="409"/>
      <c r="C69" s="414" t="s">
        <v>148</v>
      </c>
      <c r="D69" s="61" t="s">
        <v>146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144</v>
      </c>
      <c r="E70" s="28">
        <v>156</v>
      </c>
      <c r="F70" s="25">
        <v>1</v>
      </c>
      <c r="G70" s="25">
        <v>157</v>
      </c>
      <c r="H70" s="25">
        <v>0</v>
      </c>
      <c r="I70" s="34">
        <f t="shared" si="2"/>
        <v>157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4755</v>
      </c>
      <c r="F71" s="25">
        <f>SUM(F65:F70)</f>
        <v>38</v>
      </c>
      <c r="G71" s="25">
        <f>SUM(G65:G70)</f>
        <v>4793</v>
      </c>
      <c r="H71" s="25">
        <f>SUM(H65:H70)</f>
        <v>0</v>
      </c>
      <c r="I71" s="34">
        <f t="shared" si="2"/>
        <v>4793</v>
      </c>
    </row>
    <row r="72" spans="1:9" ht="23.1" customHeight="1" x14ac:dyDescent="0.15">
      <c r="A72" s="394" t="s">
        <v>149</v>
      </c>
      <c r="B72" s="408"/>
      <c r="C72" s="412" t="s">
        <v>150</v>
      </c>
      <c r="D72" s="413"/>
      <c r="E72" s="62">
        <v>478</v>
      </c>
      <c r="F72" s="63">
        <v>0</v>
      </c>
      <c r="G72" s="25">
        <v>478</v>
      </c>
      <c r="H72" s="25">
        <v>0</v>
      </c>
      <c r="I72" s="34">
        <f t="shared" si="2"/>
        <v>478</v>
      </c>
    </row>
    <row r="73" spans="1:9" ht="23.1" customHeight="1" x14ac:dyDescent="0.15">
      <c r="A73" s="396"/>
      <c r="B73" s="409"/>
      <c r="C73" s="412" t="s">
        <v>151</v>
      </c>
      <c r="D73" s="413"/>
      <c r="E73" s="62">
        <v>4213</v>
      </c>
      <c r="F73" s="63">
        <v>42</v>
      </c>
      <c r="G73" s="25">
        <v>4255</v>
      </c>
      <c r="H73" s="25">
        <v>0</v>
      </c>
      <c r="I73" s="34">
        <f t="shared" si="2"/>
        <v>4255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190</v>
      </c>
      <c r="F74" s="63">
        <v>1</v>
      </c>
      <c r="G74" s="25">
        <v>191</v>
      </c>
      <c r="H74" s="25">
        <v>0</v>
      </c>
      <c r="I74" s="34">
        <f t="shared" si="2"/>
        <v>191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33</v>
      </c>
      <c r="F75" s="63">
        <v>0</v>
      </c>
      <c r="G75" s="25">
        <v>33</v>
      </c>
      <c r="H75" s="25">
        <v>0</v>
      </c>
      <c r="I75" s="34">
        <f t="shared" si="2"/>
        <v>33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4914</v>
      </c>
      <c r="F76" s="63">
        <f>SUM(F72:F75)</f>
        <v>43</v>
      </c>
      <c r="G76" s="63">
        <f>SUM(G72:G75)</f>
        <v>4957</v>
      </c>
      <c r="H76" s="63">
        <f>SUM(H72:H75)</f>
        <v>0</v>
      </c>
      <c r="I76" s="34">
        <f t="shared" si="2"/>
        <v>4957</v>
      </c>
    </row>
    <row r="77" spans="1:9" ht="23.1" customHeight="1" x14ac:dyDescent="0.15">
      <c r="A77" s="394" t="s">
        <v>64</v>
      </c>
      <c r="B77" s="408"/>
      <c r="C77" s="412" t="s">
        <v>150</v>
      </c>
      <c r="D77" s="413"/>
      <c r="E77" s="28">
        <v>4055</v>
      </c>
      <c r="F77" s="25">
        <v>0</v>
      </c>
      <c r="G77" s="30" t="s">
        <v>140</v>
      </c>
      <c r="H77" s="30" t="s">
        <v>140</v>
      </c>
      <c r="I77" s="34">
        <v>4055</v>
      </c>
    </row>
    <row r="78" spans="1:9" ht="23.1" customHeight="1" x14ac:dyDescent="0.15">
      <c r="A78" s="396"/>
      <c r="B78" s="409"/>
      <c r="C78" s="412" t="s">
        <v>127</v>
      </c>
      <c r="D78" s="413"/>
      <c r="E78" s="28">
        <v>36176</v>
      </c>
      <c r="F78" s="25">
        <v>664</v>
      </c>
      <c r="G78" s="30" t="s">
        <v>129</v>
      </c>
      <c r="H78" s="30" t="s">
        <v>129</v>
      </c>
      <c r="I78" s="34">
        <v>36840</v>
      </c>
    </row>
    <row r="79" spans="1:9" ht="23.1" customHeight="1" x14ac:dyDescent="0.15">
      <c r="A79" s="396"/>
      <c r="B79" s="409"/>
      <c r="C79" s="412" t="s">
        <v>152</v>
      </c>
      <c r="D79" s="413"/>
      <c r="E79" s="28">
        <v>1389</v>
      </c>
      <c r="F79" s="25">
        <v>19</v>
      </c>
      <c r="G79" s="30" t="s">
        <v>129</v>
      </c>
      <c r="H79" s="30" t="s">
        <v>129</v>
      </c>
      <c r="I79" s="34">
        <v>1408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313</v>
      </c>
      <c r="F80" s="65">
        <v>0</v>
      </c>
      <c r="G80" s="30" t="s">
        <v>129</v>
      </c>
      <c r="H80" s="30" t="s">
        <v>140</v>
      </c>
      <c r="I80" s="66">
        <v>313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41933</v>
      </c>
      <c r="F81" s="25">
        <f>SUM(F77:F80)</f>
        <v>683</v>
      </c>
      <c r="G81" s="30" t="s">
        <v>129</v>
      </c>
      <c r="H81" s="30" t="s">
        <v>129</v>
      </c>
      <c r="I81" s="26">
        <f>SUM(I77:I80)</f>
        <v>42616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36193</v>
      </c>
      <c r="F82" s="25">
        <v>0</v>
      </c>
      <c r="G82" s="30" t="s">
        <v>140</v>
      </c>
      <c r="H82" s="30" t="s">
        <v>129</v>
      </c>
      <c r="I82" s="26">
        <v>36193</v>
      </c>
    </row>
    <row r="83" spans="1:9" ht="23.1" customHeight="1" x14ac:dyDescent="0.15">
      <c r="A83" s="396"/>
      <c r="B83" s="397"/>
      <c r="C83" s="67"/>
      <c r="D83" s="68" t="s">
        <v>67</v>
      </c>
      <c r="E83" s="69">
        <v>36193</v>
      </c>
      <c r="F83" s="33">
        <v>0</v>
      </c>
      <c r="G83" s="38" t="s">
        <v>129</v>
      </c>
      <c r="H83" s="38" t="s">
        <v>129</v>
      </c>
      <c r="I83" s="34">
        <v>36193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9478</v>
      </c>
      <c r="F84" s="25">
        <v>0</v>
      </c>
      <c r="G84" s="30" t="s">
        <v>129</v>
      </c>
      <c r="H84" s="30" t="s">
        <v>140</v>
      </c>
      <c r="I84" s="26">
        <v>9478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614</v>
      </c>
      <c r="F85" s="25">
        <v>0</v>
      </c>
      <c r="G85" s="30" t="s">
        <v>129</v>
      </c>
      <c r="H85" s="30" t="s">
        <v>129</v>
      </c>
      <c r="I85" s="26">
        <v>614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46285</v>
      </c>
      <c r="F86" s="63">
        <f>SUM(F82,F84,F85)</f>
        <v>0</v>
      </c>
      <c r="G86" s="30" t="s">
        <v>129</v>
      </c>
      <c r="H86" s="70" t="s">
        <v>129</v>
      </c>
      <c r="I86" s="71">
        <f>SUM(I82,I84,I85)</f>
        <v>46285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335152</v>
      </c>
      <c r="F87" s="73">
        <v>25</v>
      </c>
      <c r="G87" s="38" t="s">
        <v>129</v>
      </c>
      <c r="H87" s="38" t="s">
        <v>129</v>
      </c>
      <c r="I87" s="34">
        <v>335177</v>
      </c>
    </row>
    <row r="88" spans="1:9" ht="23.1" customHeight="1" thickBot="1" x14ac:dyDescent="0.2">
      <c r="A88" s="389" t="s">
        <v>153</v>
      </c>
      <c r="B88" s="390"/>
      <c r="C88" s="390"/>
      <c r="D88" s="391"/>
      <c r="E88" s="74">
        <f>SUM(E14,E17,E18,E21,E22,E76)</f>
        <v>828360</v>
      </c>
      <c r="F88" s="74">
        <f>SUM(F14,F17,F18,F21,F22,F76)</f>
        <v>18417</v>
      </c>
      <c r="G88" s="74">
        <f>SUM(G14,G17,G21,G22,G76)</f>
        <v>846695</v>
      </c>
      <c r="H88" s="74">
        <f>SUM(H14,H17,H21,H22,H76)</f>
        <v>82</v>
      </c>
      <c r="I88" s="78">
        <f>SUM(I14,I17,I18,I21,I22,I76)</f>
        <v>846777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1540166</v>
      </c>
      <c r="F89" s="75">
        <f>SUM(F14,F17,F18,F21,F22,F28,F29,F37,F38,F39,F40,F41,F48,F50,F51,F52,F53,F54,F76)</f>
        <v>18478</v>
      </c>
      <c r="G89" s="76" t="s">
        <v>140</v>
      </c>
      <c r="H89" s="76" t="s">
        <v>140</v>
      </c>
      <c r="I89" s="78">
        <f>SUM(I14,I17,I18,I21,I22,I28,I29,I37,I38,I39,I40,I41,I48,I50,I51,I52,I53,I54,I76)</f>
        <v>1558644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129</v>
      </c>
      <c r="F90" s="76" t="s">
        <v>129</v>
      </c>
      <c r="G90" s="76" t="s">
        <v>129</v>
      </c>
      <c r="H90" s="76" t="s">
        <v>129</v>
      </c>
      <c r="I90" s="78">
        <f>SUM(I11,I13,I16,I18,I20,I22)</f>
        <v>377580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0.1128661475713756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154</v>
      </c>
      <c r="B94" s="350"/>
      <c r="C94" s="350"/>
      <c r="D94" s="351"/>
      <c r="E94" s="146" t="s">
        <v>8</v>
      </c>
      <c r="F94" s="85" t="s">
        <v>9</v>
      </c>
      <c r="G94" s="85" t="s">
        <v>10</v>
      </c>
      <c r="H94" s="85" t="s">
        <v>11</v>
      </c>
      <c r="I94" s="86" t="s">
        <v>155</v>
      </c>
    </row>
    <row r="95" spans="1:9" s="17" customFormat="1" ht="23.1" customHeight="1" thickBot="1" x14ac:dyDescent="0.2">
      <c r="A95" s="392" t="s">
        <v>150</v>
      </c>
      <c r="B95" s="393"/>
      <c r="C95" s="87" t="s">
        <v>156</v>
      </c>
      <c r="D95" s="88" t="s">
        <v>15</v>
      </c>
      <c r="E95" s="89">
        <v>14428</v>
      </c>
      <c r="F95" s="90">
        <v>0</v>
      </c>
      <c r="G95" s="90">
        <v>14428</v>
      </c>
      <c r="H95" s="91" t="s">
        <v>24</v>
      </c>
      <c r="I95" s="78">
        <f>SUM(G95:H95)</f>
        <v>14428</v>
      </c>
    </row>
    <row r="96" spans="1:9" s="17" customFormat="1" ht="23.1" customHeight="1" thickBot="1" x14ac:dyDescent="0.2">
      <c r="A96" s="364" t="s">
        <v>127</v>
      </c>
      <c r="B96" s="365"/>
      <c r="C96" s="371"/>
      <c r="D96" s="88" t="s">
        <v>18</v>
      </c>
      <c r="E96" s="89">
        <v>415430</v>
      </c>
      <c r="F96" s="90">
        <v>3029</v>
      </c>
      <c r="G96" s="90">
        <v>418459</v>
      </c>
      <c r="H96" s="91" t="s">
        <v>129</v>
      </c>
      <c r="I96" s="92">
        <f t="shared" ref="I96" si="3">SUM(G96:H96)</f>
        <v>418459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154</v>
      </c>
      <c r="B99" s="350"/>
      <c r="C99" s="350"/>
      <c r="D99" s="351"/>
      <c r="E99" s="146" t="s">
        <v>8</v>
      </c>
      <c r="F99" s="85" t="s">
        <v>9</v>
      </c>
      <c r="G99" s="85" t="s">
        <v>10</v>
      </c>
      <c r="H99" s="85" t="s">
        <v>11</v>
      </c>
      <c r="I99" s="86" t="s">
        <v>155</v>
      </c>
    </row>
    <row r="100" spans="1:9" s="17" customFormat="1" ht="23.1" customHeight="1" x14ac:dyDescent="0.15">
      <c r="A100" s="372" t="s">
        <v>13</v>
      </c>
      <c r="B100" s="373"/>
      <c r="C100" s="378" t="s">
        <v>156</v>
      </c>
      <c r="D100" s="149" t="s">
        <v>15</v>
      </c>
      <c r="E100" s="94">
        <f>E10+E95</f>
        <v>130506</v>
      </c>
      <c r="F100" s="95">
        <f>F10+F95</f>
        <v>0</v>
      </c>
      <c r="G100" s="95">
        <f>G10+G95</f>
        <v>130503</v>
      </c>
      <c r="H100" s="95">
        <f>H10</f>
        <v>3</v>
      </c>
      <c r="I100" s="96">
        <f>I10+I95</f>
        <v>130506</v>
      </c>
    </row>
    <row r="101" spans="1:9" s="17" customFormat="1" ht="23.1" customHeight="1" x14ac:dyDescent="0.15">
      <c r="A101" s="374"/>
      <c r="B101" s="375"/>
      <c r="C101" s="379"/>
      <c r="D101" s="141" t="s">
        <v>144</v>
      </c>
      <c r="E101" s="32">
        <f>E11</f>
        <v>728</v>
      </c>
      <c r="F101" s="32">
        <f t="shared" ref="F101:I101" si="4">F11</f>
        <v>0</v>
      </c>
      <c r="G101" s="32">
        <f t="shared" si="4"/>
        <v>728</v>
      </c>
      <c r="H101" s="32">
        <f>H11</f>
        <v>0</v>
      </c>
      <c r="I101" s="34">
        <f t="shared" si="4"/>
        <v>728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131234</v>
      </c>
      <c r="F102" s="97">
        <f>F100+F101</f>
        <v>0</v>
      </c>
      <c r="G102" s="97">
        <f>G100+G101</f>
        <v>131231</v>
      </c>
      <c r="H102" s="97">
        <f t="shared" ref="H102:I102" si="5">H100+H101</f>
        <v>3</v>
      </c>
      <c r="I102" s="52">
        <f t="shared" si="5"/>
        <v>131234</v>
      </c>
    </row>
    <row r="103" spans="1:9" s="17" customFormat="1" ht="23.1" customHeight="1" x14ac:dyDescent="0.15">
      <c r="A103" s="380" t="s">
        <v>151</v>
      </c>
      <c r="B103" s="381"/>
      <c r="C103" s="382"/>
      <c r="D103" s="149" t="s">
        <v>18</v>
      </c>
      <c r="E103" s="94">
        <f>E15+E96</f>
        <v>732083</v>
      </c>
      <c r="F103" s="95">
        <f>F15+F96</f>
        <v>8743</v>
      </c>
      <c r="G103" s="95">
        <f>G15+G96</f>
        <v>740763</v>
      </c>
      <c r="H103" s="95">
        <f>H15</f>
        <v>63</v>
      </c>
      <c r="I103" s="96">
        <f t="shared" ref="I103" si="6">I15+I96</f>
        <v>740826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325815</v>
      </c>
      <c r="F104" s="99">
        <f t="shared" ref="F104:I104" si="7">F16</f>
        <v>12505</v>
      </c>
      <c r="G104" s="99">
        <f t="shared" si="7"/>
        <v>338305</v>
      </c>
      <c r="H104" s="100">
        <f t="shared" si="7"/>
        <v>15</v>
      </c>
      <c r="I104" s="101">
        <f t="shared" si="7"/>
        <v>338320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1057898</v>
      </c>
      <c r="F105" s="97">
        <f t="shared" ref="F105:I105" si="8">F103+F104</f>
        <v>21248</v>
      </c>
      <c r="G105" s="97">
        <f t="shared" si="8"/>
        <v>1079068</v>
      </c>
      <c r="H105" s="103">
        <f t="shared" si="8"/>
        <v>78</v>
      </c>
      <c r="I105" s="52">
        <f t="shared" si="8"/>
        <v>1079146</v>
      </c>
    </row>
    <row r="106" spans="1:9" s="17" customFormat="1" ht="23.1" customHeight="1" thickBot="1" x14ac:dyDescent="0.2">
      <c r="A106" s="364" t="s">
        <v>71</v>
      </c>
      <c r="B106" s="365"/>
      <c r="C106" s="365"/>
      <c r="D106" s="366"/>
      <c r="E106" s="74">
        <f>E88+E95+E96</f>
        <v>1258218</v>
      </c>
      <c r="F106" s="74">
        <f>F88+F95+F96</f>
        <v>21446</v>
      </c>
      <c r="G106" s="74">
        <f>G88+G95+G96</f>
        <v>1279582</v>
      </c>
      <c r="H106" s="74">
        <f>H88</f>
        <v>82</v>
      </c>
      <c r="I106" s="78">
        <f>I88+I95+I96</f>
        <v>1279664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1970024</v>
      </c>
      <c r="F107" s="75">
        <f>F89+F95+F96</f>
        <v>21507</v>
      </c>
      <c r="G107" s="76" t="s">
        <v>34</v>
      </c>
      <c r="H107" s="76" t="s">
        <v>34</v>
      </c>
      <c r="I107" s="78">
        <f>I89+I95+I96</f>
        <v>1991531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0.68649283785511872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 6月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79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7</v>
      </c>
      <c r="B122" s="350"/>
      <c r="C122" s="350"/>
      <c r="D122" s="351"/>
      <c r="E122" s="146" t="s">
        <v>8</v>
      </c>
      <c r="F122" s="85" t="s">
        <v>9</v>
      </c>
      <c r="G122" s="85" t="s">
        <v>10</v>
      </c>
      <c r="H122" s="85" t="s">
        <v>11</v>
      </c>
      <c r="I122" s="86" t="s">
        <v>12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429000</v>
      </c>
      <c r="F123" s="94">
        <f>F29</f>
        <v>6</v>
      </c>
      <c r="G123" s="108" t="s">
        <v>34</v>
      </c>
      <c r="H123" s="108" t="s">
        <v>34</v>
      </c>
      <c r="I123" s="96">
        <f>I29</f>
        <v>429006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241</v>
      </c>
      <c r="F124" s="33">
        <v>0</v>
      </c>
      <c r="G124" s="38" t="s">
        <v>34</v>
      </c>
      <c r="H124" s="38" t="s">
        <v>34</v>
      </c>
      <c r="I124" s="34">
        <v>241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428759</v>
      </c>
      <c r="F125" s="103">
        <f>F123-F124</f>
        <v>6</v>
      </c>
      <c r="G125" s="50" t="s">
        <v>34</v>
      </c>
      <c r="H125" s="50" t="s">
        <v>34</v>
      </c>
      <c r="I125" s="52">
        <f>I123-I124</f>
        <v>428765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84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1155515</v>
      </c>
      <c r="D130" s="120">
        <v>102602</v>
      </c>
      <c r="E130" s="121">
        <v>13880</v>
      </c>
      <c r="F130" s="119">
        <v>351</v>
      </c>
      <c r="G130" s="120">
        <v>2</v>
      </c>
      <c r="H130" s="347">
        <f>SUM(C130:G130)</f>
        <v>1272350</v>
      </c>
      <c r="I130" s="348"/>
    </row>
    <row r="131" spans="1:9" ht="21.95" customHeight="1" thickBot="1" x14ac:dyDescent="0.2">
      <c r="A131" s="329" t="s">
        <v>91</v>
      </c>
      <c r="B131" s="330"/>
      <c r="C131" s="122">
        <v>266</v>
      </c>
      <c r="D131" s="123">
        <v>0</v>
      </c>
      <c r="E131" s="124">
        <v>0</v>
      </c>
      <c r="F131" s="122">
        <v>0</v>
      </c>
      <c r="G131" s="123">
        <v>0</v>
      </c>
      <c r="H131" s="331">
        <f>SUM(C131:G131)</f>
        <v>266</v>
      </c>
      <c r="I131" s="332"/>
    </row>
    <row r="132" spans="1:9" ht="21.95" customHeight="1" thickBot="1" x14ac:dyDescent="0.2">
      <c r="A132" s="333" t="s">
        <v>92</v>
      </c>
      <c r="B132" s="334"/>
      <c r="C132" s="125">
        <v>7305819500</v>
      </c>
      <c r="D132" s="126">
        <v>518399100</v>
      </c>
      <c r="E132" s="125">
        <v>64723600</v>
      </c>
      <c r="F132" s="127">
        <v>1017900</v>
      </c>
      <c r="G132" s="78">
        <v>8800</v>
      </c>
      <c r="H132" s="335">
        <v>7889968900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K26" sqref="K26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157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158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159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160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81</v>
      </c>
      <c r="B9" s="422"/>
      <c r="C9" s="422"/>
      <c r="D9" s="423"/>
      <c r="E9" s="156" t="s">
        <v>8</v>
      </c>
      <c r="F9" s="18" t="s">
        <v>9</v>
      </c>
      <c r="G9" s="18" t="s">
        <v>10</v>
      </c>
      <c r="H9" s="18" t="s">
        <v>11</v>
      </c>
      <c r="I9" s="19" t="s">
        <v>161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108605</v>
      </c>
      <c r="F10" s="22">
        <v>0</v>
      </c>
      <c r="G10" s="22">
        <v>108595</v>
      </c>
      <c r="H10" s="22">
        <v>10</v>
      </c>
      <c r="I10" s="23">
        <f t="shared" ref="I10:I17" si="0">SUM(G10:H10)</f>
        <v>108605</v>
      </c>
    </row>
    <row r="11" spans="1:9" ht="23.1" customHeight="1" x14ac:dyDescent="0.15">
      <c r="A11" s="451"/>
      <c r="B11" s="474"/>
      <c r="C11" s="478"/>
      <c r="D11" s="150" t="s">
        <v>77</v>
      </c>
      <c r="E11" s="24">
        <v>644</v>
      </c>
      <c r="F11" s="25">
        <v>0</v>
      </c>
      <c r="G11" s="25">
        <v>644</v>
      </c>
      <c r="H11" s="25">
        <v>0</v>
      </c>
      <c r="I11" s="26">
        <f t="shared" si="0"/>
        <v>644</v>
      </c>
    </row>
    <row r="12" spans="1:9" ht="23.1" customHeight="1" x14ac:dyDescent="0.15">
      <c r="A12" s="451"/>
      <c r="B12" s="474"/>
      <c r="C12" s="479" t="s">
        <v>17</v>
      </c>
      <c r="D12" s="150" t="s">
        <v>18</v>
      </c>
      <c r="E12" s="24">
        <v>23303</v>
      </c>
      <c r="F12" s="25">
        <v>0</v>
      </c>
      <c r="G12" s="25">
        <v>23303</v>
      </c>
      <c r="H12" s="25">
        <v>0</v>
      </c>
      <c r="I12" s="26">
        <f t="shared" si="0"/>
        <v>23303</v>
      </c>
    </row>
    <row r="13" spans="1:9" ht="23.1" customHeight="1" x14ac:dyDescent="0.15">
      <c r="A13" s="451"/>
      <c r="B13" s="474"/>
      <c r="C13" s="478"/>
      <c r="D13" s="150" t="s">
        <v>19</v>
      </c>
      <c r="E13" s="24">
        <v>24171</v>
      </c>
      <c r="F13" s="25">
        <v>21</v>
      </c>
      <c r="G13" s="25">
        <v>24192</v>
      </c>
      <c r="H13" s="25">
        <v>0</v>
      </c>
      <c r="I13" s="26">
        <f t="shared" si="0"/>
        <v>24192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156723</v>
      </c>
      <c r="F14" s="25">
        <f>SUM(F10:F13)</f>
        <v>21</v>
      </c>
      <c r="G14" s="25">
        <f>SUM(G10:G13)</f>
        <v>156734</v>
      </c>
      <c r="H14" s="25">
        <f>SUM(H10:H13)</f>
        <v>10</v>
      </c>
      <c r="I14" s="26">
        <f t="shared" si="0"/>
        <v>156744</v>
      </c>
    </row>
    <row r="15" spans="1:9" ht="23.1" customHeight="1" x14ac:dyDescent="0.15">
      <c r="A15" s="466" t="s">
        <v>162</v>
      </c>
      <c r="B15" s="454"/>
      <c r="C15" s="455"/>
      <c r="D15" s="150" t="s">
        <v>18</v>
      </c>
      <c r="E15" s="28">
        <v>286476</v>
      </c>
      <c r="F15" s="25">
        <v>4974</v>
      </c>
      <c r="G15" s="25">
        <v>291363</v>
      </c>
      <c r="H15" s="25">
        <v>87</v>
      </c>
      <c r="I15" s="26">
        <f t="shared" si="0"/>
        <v>291450</v>
      </c>
    </row>
    <row r="16" spans="1:9" ht="23.1" customHeight="1" x14ac:dyDescent="0.15">
      <c r="A16" s="456"/>
      <c r="B16" s="457"/>
      <c r="C16" s="458"/>
      <c r="D16" s="150" t="s">
        <v>19</v>
      </c>
      <c r="E16" s="28">
        <v>297416</v>
      </c>
      <c r="F16" s="25">
        <v>11426</v>
      </c>
      <c r="G16" s="25">
        <v>308821</v>
      </c>
      <c r="H16" s="25">
        <v>21</v>
      </c>
      <c r="I16" s="26">
        <f t="shared" si="0"/>
        <v>308842</v>
      </c>
    </row>
    <row r="17" spans="1:9" ht="23.1" customHeight="1" x14ac:dyDescent="0.15">
      <c r="A17" s="459"/>
      <c r="B17" s="460"/>
      <c r="C17" s="461"/>
      <c r="D17" s="150" t="s">
        <v>22</v>
      </c>
      <c r="E17" s="29">
        <f>SUM(E15:E16)</f>
        <v>583892</v>
      </c>
      <c r="F17" s="25">
        <f>SUM(F15:F16)</f>
        <v>16400</v>
      </c>
      <c r="G17" s="25">
        <f>SUM(G15:G16)</f>
        <v>600184</v>
      </c>
      <c r="H17" s="24">
        <f>SUM(H15:H16)</f>
        <v>108</v>
      </c>
      <c r="I17" s="26">
        <f t="shared" si="0"/>
        <v>600292</v>
      </c>
    </row>
    <row r="18" spans="1:9" ht="23.1" customHeight="1" x14ac:dyDescent="0.15">
      <c r="A18" s="467" t="s">
        <v>23</v>
      </c>
      <c r="B18" s="468"/>
      <c r="C18" s="468"/>
      <c r="D18" s="151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150" t="s">
        <v>18</v>
      </c>
      <c r="E19" s="28">
        <v>688</v>
      </c>
      <c r="F19" s="25">
        <v>9</v>
      </c>
      <c r="G19" s="25">
        <v>697</v>
      </c>
      <c r="H19" s="25">
        <v>0</v>
      </c>
      <c r="I19" s="26">
        <f t="shared" ref="I19:I25" si="1">SUM(G19:H19)</f>
        <v>697</v>
      </c>
    </row>
    <row r="20" spans="1:9" ht="23.1" customHeight="1" x14ac:dyDescent="0.15">
      <c r="A20" s="456"/>
      <c r="B20" s="457"/>
      <c r="C20" s="458"/>
      <c r="D20" s="150" t="s">
        <v>19</v>
      </c>
      <c r="E20" s="28">
        <v>9496</v>
      </c>
      <c r="F20" s="25">
        <v>111</v>
      </c>
      <c r="G20" s="25">
        <v>9607</v>
      </c>
      <c r="H20" s="25">
        <v>0</v>
      </c>
      <c r="I20" s="26">
        <f t="shared" si="1"/>
        <v>9607</v>
      </c>
    </row>
    <row r="21" spans="1:9" ht="23.1" customHeight="1" x14ac:dyDescent="0.15">
      <c r="A21" s="459"/>
      <c r="B21" s="460"/>
      <c r="C21" s="461"/>
      <c r="D21" s="150" t="s">
        <v>22</v>
      </c>
      <c r="E21" s="29">
        <f>SUM(E19:E20)</f>
        <v>10184</v>
      </c>
      <c r="F21" s="25">
        <f>SUM(F19:F20)</f>
        <v>120</v>
      </c>
      <c r="G21" s="25">
        <f>SUM(G19:G20)</f>
        <v>10304</v>
      </c>
      <c r="H21" s="24">
        <f>SUM(H19:H20)</f>
        <v>0</v>
      </c>
      <c r="I21" s="26">
        <f t="shared" si="1"/>
        <v>10304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984</v>
      </c>
      <c r="F22" s="33">
        <v>0</v>
      </c>
      <c r="G22" s="33">
        <v>984</v>
      </c>
      <c r="H22" s="33">
        <v>0</v>
      </c>
      <c r="I22" s="34">
        <f t="shared" si="1"/>
        <v>984</v>
      </c>
    </row>
    <row r="23" spans="1:9" ht="23.1" customHeight="1" x14ac:dyDescent="0.15">
      <c r="A23" s="158"/>
      <c r="B23" s="159"/>
      <c r="C23" s="465" t="s">
        <v>163</v>
      </c>
      <c r="D23" s="359"/>
      <c r="E23" s="32">
        <v>29</v>
      </c>
      <c r="F23" s="33">
        <v>0</v>
      </c>
      <c r="G23" s="33">
        <v>29</v>
      </c>
      <c r="H23" s="33">
        <v>0</v>
      </c>
      <c r="I23" s="34">
        <f t="shared" si="1"/>
        <v>29</v>
      </c>
    </row>
    <row r="24" spans="1:9" ht="23.1" customHeight="1" x14ac:dyDescent="0.15">
      <c r="A24" s="158"/>
      <c r="B24" s="159"/>
      <c r="C24" s="35"/>
      <c r="D24" s="154" t="s">
        <v>28</v>
      </c>
      <c r="E24" s="32">
        <v>4</v>
      </c>
      <c r="F24" s="33">
        <v>0</v>
      </c>
      <c r="G24" s="33">
        <v>4</v>
      </c>
      <c r="H24" s="33">
        <v>0</v>
      </c>
      <c r="I24" s="34">
        <f t="shared" si="1"/>
        <v>4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276</v>
      </c>
      <c r="F25" s="33">
        <v>0</v>
      </c>
      <c r="G25" s="33">
        <v>276</v>
      </c>
      <c r="H25" s="33">
        <v>0</v>
      </c>
      <c r="I25" s="34">
        <f t="shared" si="1"/>
        <v>276</v>
      </c>
    </row>
    <row r="26" spans="1:9" ht="23.1" customHeight="1" x14ac:dyDescent="0.15">
      <c r="A26" s="453" t="s">
        <v>30</v>
      </c>
      <c r="B26" s="454"/>
      <c r="C26" s="455"/>
      <c r="D26" s="150" t="s">
        <v>31</v>
      </c>
      <c r="E26" s="24">
        <v>1623</v>
      </c>
      <c r="F26" s="25">
        <v>0</v>
      </c>
      <c r="G26" s="30" t="s">
        <v>24</v>
      </c>
      <c r="H26" s="30" t="s">
        <v>24</v>
      </c>
      <c r="I26" s="26">
        <v>1623</v>
      </c>
    </row>
    <row r="27" spans="1:9" ht="23.1" customHeight="1" x14ac:dyDescent="0.15">
      <c r="A27" s="456"/>
      <c r="B27" s="457"/>
      <c r="C27" s="458"/>
      <c r="D27" s="150" t="s">
        <v>32</v>
      </c>
      <c r="E27" s="24">
        <v>8717</v>
      </c>
      <c r="F27" s="25">
        <v>0</v>
      </c>
      <c r="G27" s="30" t="s">
        <v>24</v>
      </c>
      <c r="H27" s="30" t="s">
        <v>24</v>
      </c>
      <c r="I27" s="26">
        <v>8717</v>
      </c>
    </row>
    <row r="28" spans="1:9" ht="23.1" customHeight="1" x14ac:dyDescent="0.15">
      <c r="A28" s="459"/>
      <c r="B28" s="460"/>
      <c r="C28" s="461"/>
      <c r="D28" s="150" t="s">
        <v>20</v>
      </c>
      <c r="E28" s="24">
        <f>SUM(E26:E27)</f>
        <v>10340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10340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407372</v>
      </c>
      <c r="F29" s="25">
        <v>4</v>
      </c>
      <c r="G29" s="30" t="s">
        <v>164</v>
      </c>
      <c r="H29" s="30" t="s">
        <v>164</v>
      </c>
      <c r="I29" s="26">
        <v>407376</v>
      </c>
    </row>
    <row r="30" spans="1:9" ht="23.1" customHeight="1" x14ac:dyDescent="0.15">
      <c r="A30" s="463"/>
      <c r="B30" s="464"/>
      <c r="C30" s="465" t="s">
        <v>163</v>
      </c>
      <c r="D30" s="359"/>
      <c r="E30" s="28">
        <v>151372</v>
      </c>
      <c r="F30" s="25">
        <v>0</v>
      </c>
      <c r="G30" s="30" t="s">
        <v>164</v>
      </c>
      <c r="H30" s="30" t="s">
        <v>164</v>
      </c>
      <c r="I30" s="26">
        <v>151372</v>
      </c>
    </row>
    <row r="31" spans="1:9" ht="23.1" customHeight="1" x14ac:dyDescent="0.15">
      <c r="A31" s="152"/>
      <c r="B31" s="153"/>
      <c r="C31" s="35"/>
      <c r="D31" s="154" t="s">
        <v>28</v>
      </c>
      <c r="E31" s="28">
        <v>17082</v>
      </c>
      <c r="F31" s="25">
        <v>0</v>
      </c>
      <c r="G31" s="30" t="s">
        <v>164</v>
      </c>
      <c r="H31" s="30" t="s">
        <v>164</v>
      </c>
      <c r="I31" s="26">
        <v>17082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51628</v>
      </c>
      <c r="F32" s="25">
        <v>0</v>
      </c>
      <c r="G32" s="30" t="s">
        <v>164</v>
      </c>
      <c r="H32" s="30" t="s">
        <v>164</v>
      </c>
      <c r="I32" s="26">
        <v>51628</v>
      </c>
    </row>
    <row r="33" spans="1:9" ht="23.1" customHeight="1" x14ac:dyDescent="0.15">
      <c r="A33" s="449" t="s">
        <v>165</v>
      </c>
      <c r="B33" s="450"/>
      <c r="C33" s="412" t="s">
        <v>166</v>
      </c>
      <c r="D33" s="413"/>
      <c r="E33" s="28">
        <v>10370</v>
      </c>
      <c r="F33" s="25">
        <v>34</v>
      </c>
      <c r="G33" s="25">
        <v>10404</v>
      </c>
      <c r="H33" s="25">
        <v>0</v>
      </c>
      <c r="I33" s="26">
        <f>SUM(G33:H33)</f>
        <v>10404</v>
      </c>
    </row>
    <row r="34" spans="1:9" ht="23.1" customHeight="1" x14ac:dyDescent="0.15">
      <c r="A34" s="451"/>
      <c r="B34" s="452"/>
      <c r="C34" s="412" t="s">
        <v>167</v>
      </c>
      <c r="D34" s="413"/>
      <c r="E34" s="28">
        <v>3122</v>
      </c>
      <c r="F34" s="25">
        <v>13</v>
      </c>
      <c r="G34" s="25">
        <v>3135</v>
      </c>
      <c r="H34" s="25">
        <v>0</v>
      </c>
      <c r="I34" s="26">
        <f>SUM(G34:H34)</f>
        <v>3135</v>
      </c>
    </row>
    <row r="35" spans="1:9" ht="23.1" customHeight="1" x14ac:dyDescent="0.15">
      <c r="A35" s="451"/>
      <c r="B35" s="452"/>
      <c r="C35" s="412" t="s">
        <v>168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169</v>
      </c>
      <c r="D36" s="413"/>
      <c r="E36" s="28">
        <v>3</v>
      </c>
      <c r="F36" s="25">
        <v>0</v>
      </c>
      <c r="G36" s="25">
        <v>3</v>
      </c>
      <c r="H36" s="25">
        <v>0</v>
      </c>
      <c r="I36" s="26">
        <f>SUM(G36:H36)</f>
        <v>3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13495</v>
      </c>
      <c r="F37" s="25">
        <f>SUM(F33:F36)</f>
        <v>47</v>
      </c>
      <c r="G37" s="25">
        <f>SUM(G33:G36)</f>
        <v>13542</v>
      </c>
      <c r="H37" s="25">
        <f>SUM(H33:H36)</f>
        <v>0</v>
      </c>
      <c r="I37" s="26">
        <f>SUM(G37:H37)</f>
        <v>13542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18959</v>
      </c>
      <c r="F38" s="33">
        <v>0</v>
      </c>
      <c r="G38" s="38" t="s">
        <v>164</v>
      </c>
      <c r="H38" s="38" t="s">
        <v>164</v>
      </c>
      <c r="I38" s="34">
        <v>18959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6050</v>
      </c>
      <c r="F39" s="33">
        <v>0</v>
      </c>
      <c r="G39" s="33">
        <v>6050</v>
      </c>
      <c r="H39" s="33">
        <v>0</v>
      </c>
      <c r="I39" s="34">
        <f>SUM(G39:H39)</f>
        <v>6050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491</v>
      </c>
      <c r="F40" s="33">
        <v>0</v>
      </c>
      <c r="G40" s="33">
        <v>491</v>
      </c>
      <c r="H40" s="33">
        <v>0</v>
      </c>
      <c r="I40" s="34">
        <f>SUM(G40:H40)</f>
        <v>491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146733</v>
      </c>
      <c r="F41" s="33">
        <v>2</v>
      </c>
      <c r="G41" s="38" t="s">
        <v>164</v>
      </c>
      <c r="H41" s="38" t="s">
        <v>164</v>
      </c>
      <c r="I41" s="34">
        <v>146735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136499</v>
      </c>
      <c r="F42" s="33">
        <v>2</v>
      </c>
      <c r="G42" s="33">
        <v>136500</v>
      </c>
      <c r="H42" s="33">
        <v>1</v>
      </c>
      <c r="I42" s="34">
        <f>SUM(G42:H42)</f>
        <v>136501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9491</v>
      </c>
      <c r="F43" s="33">
        <v>0</v>
      </c>
      <c r="G43" s="38" t="s">
        <v>164</v>
      </c>
      <c r="H43" s="38" t="s">
        <v>164</v>
      </c>
      <c r="I43" s="34">
        <v>9491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5244</v>
      </c>
      <c r="F44" s="33">
        <v>0</v>
      </c>
      <c r="G44" s="38" t="s">
        <v>164</v>
      </c>
      <c r="H44" s="44" t="s">
        <v>164</v>
      </c>
      <c r="I44" s="34">
        <v>5244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7</v>
      </c>
      <c r="F45" s="45">
        <v>0</v>
      </c>
      <c r="G45" s="38" t="s">
        <v>164</v>
      </c>
      <c r="H45" s="44" t="s">
        <v>164</v>
      </c>
      <c r="I45" s="34">
        <v>7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164</v>
      </c>
      <c r="H46" s="44" t="s">
        <v>164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410</v>
      </c>
      <c r="F47" s="45">
        <v>0</v>
      </c>
      <c r="G47" s="33">
        <v>410</v>
      </c>
      <c r="H47" s="40">
        <v>0</v>
      </c>
      <c r="I47" s="34">
        <f>SUM(G47:H47)</f>
        <v>410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58693</v>
      </c>
      <c r="F48" s="45">
        <v>0</v>
      </c>
      <c r="G48" s="38" t="s">
        <v>164</v>
      </c>
      <c r="H48" s="44" t="s">
        <v>164</v>
      </c>
      <c r="I48" s="34">
        <v>58693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32981</v>
      </c>
      <c r="F49" s="45">
        <v>0</v>
      </c>
      <c r="G49" s="38" t="s">
        <v>164</v>
      </c>
      <c r="H49" s="44" t="s">
        <v>164</v>
      </c>
      <c r="I49" s="34">
        <v>32981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2</v>
      </c>
      <c r="F50" s="45">
        <v>0</v>
      </c>
      <c r="G50" s="38" t="s">
        <v>164</v>
      </c>
      <c r="H50" s="44" t="s">
        <v>164</v>
      </c>
      <c r="I50" s="34">
        <v>2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164</v>
      </c>
      <c r="H51" s="44" t="s">
        <v>164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8392</v>
      </c>
      <c r="F52" s="45">
        <v>0</v>
      </c>
      <c r="G52" s="33">
        <v>8392</v>
      </c>
      <c r="H52" s="40">
        <v>0</v>
      </c>
      <c r="I52" s="34">
        <f>SUM(G52:H52)</f>
        <v>8392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456</v>
      </c>
      <c r="F53" s="45">
        <v>0</v>
      </c>
      <c r="G53" s="38" t="s">
        <v>164</v>
      </c>
      <c r="H53" s="44" t="s">
        <v>164</v>
      </c>
      <c r="I53" s="34">
        <v>456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164</v>
      </c>
      <c r="H54" s="51" t="s">
        <v>164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 7月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170</v>
      </c>
    </row>
    <row r="60" spans="1:9" ht="23.1" customHeight="1" thickBot="1" x14ac:dyDescent="0.2">
      <c r="A60" s="421" t="s">
        <v>171</v>
      </c>
      <c r="B60" s="422"/>
      <c r="C60" s="422"/>
      <c r="D60" s="423"/>
      <c r="E60" s="155" t="s">
        <v>8</v>
      </c>
      <c r="F60" s="18" t="s">
        <v>9</v>
      </c>
      <c r="G60" s="18" t="s">
        <v>10</v>
      </c>
      <c r="H60" s="18" t="s">
        <v>11</v>
      </c>
      <c r="I60" s="19" t="s">
        <v>172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414</v>
      </c>
      <c r="F61" s="59">
        <v>0</v>
      </c>
      <c r="G61" s="30" t="s">
        <v>164</v>
      </c>
      <c r="H61" s="60" t="s">
        <v>164</v>
      </c>
      <c r="I61" s="34">
        <v>414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4028</v>
      </c>
      <c r="F62" s="59">
        <v>39</v>
      </c>
      <c r="G62" s="30" t="s">
        <v>164</v>
      </c>
      <c r="H62" s="60" t="s">
        <v>164</v>
      </c>
      <c r="I62" s="34">
        <v>4067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157</v>
      </c>
      <c r="F63" s="59">
        <v>7</v>
      </c>
      <c r="G63" s="30" t="s">
        <v>164</v>
      </c>
      <c r="H63" s="60" t="s">
        <v>164</v>
      </c>
      <c r="I63" s="34">
        <v>164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4599</v>
      </c>
      <c r="F64" s="25">
        <f>SUM(F61:F63)</f>
        <v>46</v>
      </c>
      <c r="G64" s="30" t="s">
        <v>164</v>
      </c>
      <c r="H64" s="30" t="s">
        <v>164</v>
      </c>
      <c r="I64" s="26">
        <f>SUM(I61:I63)</f>
        <v>4645</v>
      </c>
    </row>
    <row r="65" spans="1:9" ht="23.1" customHeight="1" x14ac:dyDescent="0.15">
      <c r="A65" s="394" t="s">
        <v>173</v>
      </c>
      <c r="B65" s="408"/>
      <c r="C65" s="414" t="s">
        <v>174</v>
      </c>
      <c r="D65" s="61" t="s">
        <v>175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176</v>
      </c>
      <c r="E66" s="28">
        <v>417</v>
      </c>
      <c r="F66" s="25">
        <v>0</v>
      </c>
      <c r="G66" s="25">
        <v>417</v>
      </c>
      <c r="H66" s="25">
        <v>0</v>
      </c>
      <c r="I66" s="34">
        <f t="shared" si="2"/>
        <v>417</v>
      </c>
    </row>
    <row r="67" spans="1:9" ht="23.1" customHeight="1" x14ac:dyDescent="0.15">
      <c r="A67" s="396"/>
      <c r="B67" s="409"/>
      <c r="C67" s="414" t="s">
        <v>177</v>
      </c>
      <c r="D67" s="61" t="s">
        <v>175</v>
      </c>
      <c r="E67" s="28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396"/>
      <c r="B68" s="409"/>
      <c r="C68" s="417"/>
      <c r="D68" s="61" t="s">
        <v>176</v>
      </c>
      <c r="E68" s="28">
        <v>3966</v>
      </c>
      <c r="F68" s="25">
        <v>33</v>
      </c>
      <c r="G68" s="25">
        <v>3998</v>
      </c>
      <c r="H68" s="25">
        <v>1</v>
      </c>
      <c r="I68" s="34">
        <f t="shared" si="2"/>
        <v>3999</v>
      </c>
    </row>
    <row r="69" spans="1:9" ht="23.1" customHeight="1" x14ac:dyDescent="0.15">
      <c r="A69" s="396"/>
      <c r="B69" s="409"/>
      <c r="C69" s="414" t="s">
        <v>178</v>
      </c>
      <c r="D69" s="61" t="s">
        <v>175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176</v>
      </c>
      <c r="E70" s="28">
        <v>148</v>
      </c>
      <c r="F70" s="25">
        <v>6</v>
      </c>
      <c r="G70" s="25">
        <v>154</v>
      </c>
      <c r="H70" s="25">
        <v>0</v>
      </c>
      <c r="I70" s="34">
        <f t="shared" si="2"/>
        <v>154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4532</v>
      </c>
      <c r="F71" s="25">
        <f>SUM(F65:F70)</f>
        <v>39</v>
      </c>
      <c r="G71" s="25">
        <f>SUM(G65:G70)</f>
        <v>4570</v>
      </c>
      <c r="H71" s="25">
        <f>SUM(H65:H70)</f>
        <v>1</v>
      </c>
      <c r="I71" s="34">
        <f t="shared" si="2"/>
        <v>4571</v>
      </c>
    </row>
    <row r="72" spans="1:9" ht="23.1" customHeight="1" x14ac:dyDescent="0.15">
      <c r="A72" s="394" t="s">
        <v>179</v>
      </c>
      <c r="B72" s="408"/>
      <c r="C72" s="412" t="s">
        <v>180</v>
      </c>
      <c r="D72" s="413"/>
      <c r="E72" s="62">
        <v>450</v>
      </c>
      <c r="F72" s="63">
        <v>0</v>
      </c>
      <c r="G72" s="25">
        <v>450</v>
      </c>
      <c r="H72" s="25">
        <v>0</v>
      </c>
      <c r="I72" s="34">
        <f t="shared" si="2"/>
        <v>450</v>
      </c>
    </row>
    <row r="73" spans="1:9" ht="23.1" customHeight="1" x14ac:dyDescent="0.15">
      <c r="A73" s="396"/>
      <c r="B73" s="409"/>
      <c r="C73" s="412" t="s">
        <v>181</v>
      </c>
      <c r="D73" s="413"/>
      <c r="E73" s="62">
        <v>4093</v>
      </c>
      <c r="F73" s="63">
        <v>39</v>
      </c>
      <c r="G73" s="25">
        <v>4131</v>
      </c>
      <c r="H73" s="25">
        <v>1</v>
      </c>
      <c r="I73" s="34">
        <f t="shared" si="2"/>
        <v>4132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170</v>
      </c>
      <c r="F74" s="63">
        <v>7</v>
      </c>
      <c r="G74" s="25">
        <v>177</v>
      </c>
      <c r="H74" s="25">
        <v>0</v>
      </c>
      <c r="I74" s="34">
        <f t="shared" si="2"/>
        <v>177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30</v>
      </c>
      <c r="F75" s="63">
        <v>0</v>
      </c>
      <c r="G75" s="25">
        <v>30</v>
      </c>
      <c r="H75" s="25">
        <v>0</v>
      </c>
      <c r="I75" s="34">
        <f t="shared" si="2"/>
        <v>30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4743</v>
      </c>
      <c r="F76" s="63">
        <f>SUM(F72:F75)</f>
        <v>46</v>
      </c>
      <c r="G76" s="63">
        <f>SUM(G72:G75)</f>
        <v>4788</v>
      </c>
      <c r="H76" s="63">
        <f>SUM(H72:H75)</f>
        <v>1</v>
      </c>
      <c r="I76" s="34">
        <f t="shared" si="2"/>
        <v>4789</v>
      </c>
    </row>
    <row r="77" spans="1:9" ht="23.1" customHeight="1" x14ac:dyDescent="0.15">
      <c r="A77" s="394" t="s">
        <v>64</v>
      </c>
      <c r="B77" s="408"/>
      <c r="C77" s="412" t="s">
        <v>180</v>
      </c>
      <c r="D77" s="413"/>
      <c r="E77" s="28">
        <v>3732</v>
      </c>
      <c r="F77" s="25">
        <v>0</v>
      </c>
      <c r="G77" s="30" t="s">
        <v>164</v>
      </c>
      <c r="H77" s="30" t="s">
        <v>164</v>
      </c>
      <c r="I77" s="34">
        <v>3732</v>
      </c>
    </row>
    <row r="78" spans="1:9" ht="23.1" customHeight="1" x14ac:dyDescent="0.15">
      <c r="A78" s="396"/>
      <c r="B78" s="409"/>
      <c r="C78" s="412" t="s">
        <v>181</v>
      </c>
      <c r="D78" s="413"/>
      <c r="E78" s="28">
        <v>33332</v>
      </c>
      <c r="F78" s="25">
        <v>684</v>
      </c>
      <c r="G78" s="30" t="s">
        <v>164</v>
      </c>
      <c r="H78" s="30" t="s">
        <v>164</v>
      </c>
      <c r="I78" s="34">
        <v>34016</v>
      </c>
    </row>
    <row r="79" spans="1:9" ht="23.1" customHeight="1" x14ac:dyDescent="0.15">
      <c r="A79" s="396"/>
      <c r="B79" s="409"/>
      <c r="C79" s="412" t="s">
        <v>182</v>
      </c>
      <c r="D79" s="413"/>
      <c r="E79" s="28">
        <v>1255</v>
      </c>
      <c r="F79" s="25">
        <v>22</v>
      </c>
      <c r="G79" s="30" t="s">
        <v>164</v>
      </c>
      <c r="H79" s="30" t="s">
        <v>164</v>
      </c>
      <c r="I79" s="34">
        <v>1277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285</v>
      </c>
      <c r="F80" s="65">
        <v>0</v>
      </c>
      <c r="G80" s="30" t="s">
        <v>164</v>
      </c>
      <c r="H80" s="30" t="s">
        <v>164</v>
      </c>
      <c r="I80" s="66">
        <v>285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38604</v>
      </c>
      <c r="F81" s="25">
        <f>SUM(F77:F80)</f>
        <v>706</v>
      </c>
      <c r="G81" s="30" t="s">
        <v>164</v>
      </c>
      <c r="H81" s="30" t="s">
        <v>164</v>
      </c>
      <c r="I81" s="26">
        <f>SUM(I77:I80)</f>
        <v>39310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33468</v>
      </c>
      <c r="F82" s="25">
        <v>0</v>
      </c>
      <c r="G82" s="30" t="s">
        <v>164</v>
      </c>
      <c r="H82" s="30" t="s">
        <v>164</v>
      </c>
      <c r="I82" s="26">
        <v>33468</v>
      </c>
    </row>
    <row r="83" spans="1:9" ht="23.1" customHeight="1" x14ac:dyDescent="0.15">
      <c r="A83" s="396"/>
      <c r="B83" s="397"/>
      <c r="C83" s="67"/>
      <c r="D83" s="68" t="s">
        <v>67</v>
      </c>
      <c r="E83" s="69">
        <v>33468</v>
      </c>
      <c r="F83" s="33">
        <v>0</v>
      </c>
      <c r="G83" s="38" t="s">
        <v>164</v>
      </c>
      <c r="H83" s="38" t="s">
        <v>164</v>
      </c>
      <c r="I83" s="34">
        <v>33468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9338</v>
      </c>
      <c r="F84" s="25">
        <v>0</v>
      </c>
      <c r="G84" s="30" t="s">
        <v>164</v>
      </c>
      <c r="H84" s="30" t="s">
        <v>164</v>
      </c>
      <c r="I84" s="26">
        <v>9338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621</v>
      </c>
      <c r="F85" s="25">
        <v>0</v>
      </c>
      <c r="G85" s="30" t="s">
        <v>164</v>
      </c>
      <c r="H85" s="30" t="s">
        <v>164</v>
      </c>
      <c r="I85" s="26">
        <v>621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43427</v>
      </c>
      <c r="F86" s="63">
        <f>SUM(F82,F84,F85)</f>
        <v>0</v>
      </c>
      <c r="G86" s="30" t="s">
        <v>164</v>
      </c>
      <c r="H86" s="70" t="s">
        <v>164</v>
      </c>
      <c r="I86" s="71">
        <f>SUM(I82,I84,I85)</f>
        <v>43427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317792</v>
      </c>
      <c r="F87" s="73">
        <v>21</v>
      </c>
      <c r="G87" s="38" t="s">
        <v>164</v>
      </c>
      <c r="H87" s="38" t="s">
        <v>164</v>
      </c>
      <c r="I87" s="34">
        <v>317813</v>
      </c>
    </row>
    <row r="88" spans="1:9" ht="23.1" customHeight="1" thickBot="1" x14ac:dyDescent="0.2">
      <c r="A88" s="389" t="s">
        <v>183</v>
      </c>
      <c r="B88" s="390"/>
      <c r="C88" s="390"/>
      <c r="D88" s="391"/>
      <c r="E88" s="74">
        <f>SUM(E14,E17,E18,E21,E22,E76)</f>
        <v>756526</v>
      </c>
      <c r="F88" s="74">
        <f>SUM(F14,F17,F18,F21,F22,F76)</f>
        <v>16587</v>
      </c>
      <c r="G88" s="74">
        <f>SUM(G14,G17,G21,G22,G76)</f>
        <v>772994</v>
      </c>
      <c r="H88" s="74">
        <f>SUM(H14,H17,H21,H22,H76)</f>
        <v>119</v>
      </c>
      <c r="I88" s="78">
        <f>SUM(I14,I17,I18,I21,I22,I76)</f>
        <v>773113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1427509</v>
      </c>
      <c r="F89" s="75">
        <f>SUM(F14,F17,F18,F21,F22,F28,F29,F37,F38,F39,F40,F41,F48,F50,F51,F52,F53,F54,F76)</f>
        <v>16640</v>
      </c>
      <c r="G89" s="76" t="s">
        <v>164</v>
      </c>
      <c r="H89" s="76" t="s">
        <v>164</v>
      </c>
      <c r="I89" s="78">
        <f>SUM(I14,I17,I18,I21,I22,I28,I29,I37,I38,I39,I40,I41,I48,I50,I51,I52,I53,I54,I76)</f>
        <v>1444149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164</v>
      </c>
      <c r="F90" s="76" t="s">
        <v>164</v>
      </c>
      <c r="G90" s="76" t="s">
        <v>164</v>
      </c>
      <c r="H90" s="76" t="s">
        <v>164</v>
      </c>
      <c r="I90" s="78">
        <f>SUM(I11,I13,I16,I18,I20,I22)</f>
        <v>344269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0.1141839666075075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171</v>
      </c>
      <c r="B94" s="350"/>
      <c r="C94" s="350"/>
      <c r="D94" s="351"/>
      <c r="E94" s="157" t="s">
        <v>8</v>
      </c>
      <c r="F94" s="85" t="s">
        <v>9</v>
      </c>
      <c r="G94" s="85" t="s">
        <v>10</v>
      </c>
      <c r="H94" s="85" t="s">
        <v>11</v>
      </c>
      <c r="I94" s="86" t="s">
        <v>172</v>
      </c>
    </row>
    <row r="95" spans="1:9" s="17" customFormat="1" ht="23.1" customHeight="1" thickBot="1" x14ac:dyDescent="0.2">
      <c r="A95" s="392" t="s">
        <v>180</v>
      </c>
      <c r="B95" s="393"/>
      <c r="C95" s="87" t="s">
        <v>184</v>
      </c>
      <c r="D95" s="88" t="s">
        <v>15</v>
      </c>
      <c r="E95" s="89">
        <v>15089</v>
      </c>
      <c r="F95" s="90">
        <v>0</v>
      </c>
      <c r="G95" s="90">
        <v>15089</v>
      </c>
      <c r="H95" s="91" t="s">
        <v>24</v>
      </c>
      <c r="I95" s="78">
        <f>SUM(G95:H95)</f>
        <v>15089</v>
      </c>
    </row>
    <row r="96" spans="1:9" s="17" customFormat="1" ht="23.1" customHeight="1" thickBot="1" x14ac:dyDescent="0.2">
      <c r="A96" s="364" t="s">
        <v>181</v>
      </c>
      <c r="B96" s="365"/>
      <c r="C96" s="371"/>
      <c r="D96" s="88" t="s">
        <v>18</v>
      </c>
      <c r="E96" s="89">
        <v>399532</v>
      </c>
      <c r="F96" s="90">
        <v>2835</v>
      </c>
      <c r="G96" s="90">
        <v>402367</v>
      </c>
      <c r="H96" s="91" t="s">
        <v>164</v>
      </c>
      <c r="I96" s="92">
        <f t="shared" ref="I96" si="3">SUM(G96:H96)</f>
        <v>402367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171</v>
      </c>
      <c r="B99" s="350"/>
      <c r="C99" s="350"/>
      <c r="D99" s="351"/>
      <c r="E99" s="157" t="s">
        <v>8</v>
      </c>
      <c r="F99" s="85" t="s">
        <v>9</v>
      </c>
      <c r="G99" s="85" t="s">
        <v>10</v>
      </c>
      <c r="H99" s="85" t="s">
        <v>11</v>
      </c>
      <c r="I99" s="86" t="s">
        <v>172</v>
      </c>
    </row>
    <row r="100" spans="1:9" s="17" customFormat="1" ht="23.1" customHeight="1" x14ac:dyDescent="0.15">
      <c r="A100" s="372" t="s">
        <v>13</v>
      </c>
      <c r="B100" s="373"/>
      <c r="C100" s="378" t="s">
        <v>184</v>
      </c>
      <c r="D100" s="160" t="s">
        <v>15</v>
      </c>
      <c r="E100" s="94">
        <f>E10+E95</f>
        <v>123694</v>
      </c>
      <c r="F100" s="95">
        <f>F10+F95</f>
        <v>0</v>
      </c>
      <c r="G100" s="95">
        <f>G10+G95</f>
        <v>123684</v>
      </c>
      <c r="H100" s="95">
        <f>H10</f>
        <v>10</v>
      </c>
      <c r="I100" s="96">
        <f>I10+I95</f>
        <v>123694</v>
      </c>
    </row>
    <row r="101" spans="1:9" s="17" customFormat="1" ht="23.1" customHeight="1" x14ac:dyDescent="0.15">
      <c r="A101" s="374"/>
      <c r="B101" s="375"/>
      <c r="C101" s="379"/>
      <c r="D101" s="154" t="s">
        <v>176</v>
      </c>
      <c r="E101" s="32">
        <f>E11</f>
        <v>644</v>
      </c>
      <c r="F101" s="32">
        <f t="shared" ref="F101:I101" si="4">F11</f>
        <v>0</v>
      </c>
      <c r="G101" s="32">
        <f t="shared" si="4"/>
        <v>644</v>
      </c>
      <c r="H101" s="32">
        <f>H11</f>
        <v>0</v>
      </c>
      <c r="I101" s="34">
        <f t="shared" si="4"/>
        <v>644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124338</v>
      </c>
      <c r="F102" s="97">
        <f>F100+F101</f>
        <v>0</v>
      </c>
      <c r="G102" s="97">
        <f>G100+G101</f>
        <v>124328</v>
      </c>
      <c r="H102" s="97">
        <f t="shared" ref="H102:I102" si="5">H100+H101</f>
        <v>10</v>
      </c>
      <c r="I102" s="52">
        <f t="shared" si="5"/>
        <v>124338</v>
      </c>
    </row>
    <row r="103" spans="1:9" s="17" customFormat="1" ht="23.1" customHeight="1" x14ac:dyDescent="0.15">
      <c r="A103" s="380" t="s">
        <v>185</v>
      </c>
      <c r="B103" s="381"/>
      <c r="C103" s="382"/>
      <c r="D103" s="160" t="s">
        <v>18</v>
      </c>
      <c r="E103" s="94">
        <f>E15+E96</f>
        <v>686008</v>
      </c>
      <c r="F103" s="95">
        <f>F15+F96</f>
        <v>7809</v>
      </c>
      <c r="G103" s="95">
        <f>G15+G96</f>
        <v>693730</v>
      </c>
      <c r="H103" s="95">
        <f>H15</f>
        <v>87</v>
      </c>
      <c r="I103" s="96">
        <f t="shared" ref="I103" si="6">I15+I96</f>
        <v>693817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297416</v>
      </c>
      <c r="F104" s="99">
        <f t="shared" ref="F104:I104" si="7">F16</f>
        <v>11426</v>
      </c>
      <c r="G104" s="99">
        <f t="shared" si="7"/>
        <v>308821</v>
      </c>
      <c r="H104" s="100">
        <f t="shared" si="7"/>
        <v>21</v>
      </c>
      <c r="I104" s="101">
        <f t="shared" si="7"/>
        <v>308842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983424</v>
      </c>
      <c r="F105" s="97">
        <f t="shared" ref="F105:I105" si="8">F103+F104</f>
        <v>19235</v>
      </c>
      <c r="G105" s="97">
        <f t="shared" si="8"/>
        <v>1002551</v>
      </c>
      <c r="H105" s="103">
        <f t="shared" si="8"/>
        <v>108</v>
      </c>
      <c r="I105" s="52">
        <f t="shared" si="8"/>
        <v>1002659</v>
      </c>
    </row>
    <row r="106" spans="1:9" s="17" customFormat="1" ht="23.1" customHeight="1" thickBot="1" x14ac:dyDescent="0.2">
      <c r="A106" s="364" t="s">
        <v>183</v>
      </c>
      <c r="B106" s="365"/>
      <c r="C106" s="365"/>
      <c r="D106" s="366"/>
      <c r="E106" s="74">
        <f>E88+E95+E96</f>
        <v>1171147</v>
      </c>
      <c r="F106" s="74">
        <f>F88+F95+F96</f>
        <v>19422</v>
      </c>
      <c r="G106" s="74">
        <f>G88+G95+G96</f>
        <v>1190450</v>
      </c>
      <c r="H106" s="74">
        <f>H88</f>
        <v>119</v>
      </c>
      <c r="I106" s="78">
        <f>I88+I95+I96</f>
        <v>1190569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1842130</v>
      </c>
      <c r="F107" s="75">
        <f>F89+F95+F96</f>
        <v>19475</v>
      </c>
      <c r="G107" s="76" t="s">
        <v>186</v>
      </c>
      <c r="H107" s="76" t="s">
        <v>57</v>
      </c>
      <c r="I107" s="78">
        <f>I89+I95+I96</f>
        <v>1861605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0.69197703306906932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 7月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187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188</v>
      </c>
      <c r="B122" s="350"/>
      <c r="C122" s="350"/>
      <c r="D122" s="351"/>
      <c r="E122" s="157" t="s">
        <v>8</v>
      </c>
      <c r="F122" s="85" t="s">
        <v>9</v>
      </c>
      <c r="G122" s="85" t="s">
        <v>10</v>
      </c>
      <c r="H122" s="85" t="s">
        <v>11</v>
      </c>
      <c r="I122" s="86" t="s">
        <v>161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407372</v>
      </c>
      <c r="F123" s="94">
        <f>F29</f>
        <v>4</v>
      </c>
      <c r="G123" s="108" t="s">
        <v>189</v>
      </c>
      <c r="H123" s="108" t="s">
        <v>57</v>
      </c>
      <c r="I123" s="96">
        <f>I29</f>
        <v>407376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191</v>
      </c>
      <c r="F124" s="33">
        <v>0</v>
      </c>
      <c r="G124" s="38" t="s">
        <v>186</v>
      </c>
      <c r="H124" s="38" t="s">
        <v>190</v>
      </c>
      <c r="I124" s="34">
        <v>191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407181</v>
      </c>
      <c r="F125" s="103">
        <f>F123-F124</f>
        <v>4</v>
      </c>
      <c r="G125" s="50" t="s">
        <v>57</v>
      </c>
      <c r="H125" s="50" t="s">
        <v>190</v>
      </c>
      <c r="I125" s="52">
        <f>I123-I124</f>
        <v>407185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84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1088484</v>
      </c>
      <c r="D130" s="120">
        <v>95830</v>
      </c>
      <c r="E130" s="121">
        <v>10210</v>
      </c>
      <c r="F130" s="119">
        <v>352</v>
      </c>
      <c r="G130" s="120">
        <v>1</v>
      </c>
      <c r="H130" s="347">
        <f>SUM(C130:G130)</f>
        <v>1194877</v>
      </c>
      <c r="I130" s="348"/>
    </row>
    <row r="131" spans="1:9" ht="21.95" customHeight="1" thickBot="1" x14ac:dyDescent="0.2">
      <c r="A131" s="329" t="s">
        <v>91</v>
      </c>
      <c r="B131" s="330"/>
      <c r="C131" s="122">
        <v>211</v>
      </c>
      <c r="D131" s="123">
        <v>0</v>
      </c>
      <c r="E131" s="124">
        <v>0</v>
      </c>
      <c r="F131" s="122">
        <v>0</v>
      </c>
      <c r="G131" s="123">
        <v>0</v>
      </c>
      <c r="H131" s="331">
        <f>SUM(C131:G131)</f>
        <v>211</v>
      </c>
      <c r="I131" s="332"/>
    </row>
    <row r="132" spans="1:9" ht="21.95" customHeight="1" thickBot="1" x14ac:dyDescent="0.2">
      <c r="A132" s="333" t="s">
        <v>92</v>
      </c>
      <c r="B132" s="334"/>
      <c r="C132" s="125">
        <v>6840138100</v>
      </c>
      <c r="D132" s="126">
        <v>476785900</v>
      </c>
      <c r="E132" s="125">
        <v>49652400</v>
      </c>
      <c r="F132" s="127">
        <v>1020800</v>
      </c>
      <c r="G132" s="78">
        <v>4400</v>
      </c>
      <c r="H132" s="335">
        <v>7367601600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M96" sqref="M96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191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7</v>
      </c>
      <c r="B9" s="422"/>
      <c r="C9" s="422"/>
      <c r="D9" s="423"/>
      <c r="E9" s="169" t="s">
        <v>8</v>
      </c>
      <c r="F9" s="18" t="s">
        <v>9</v>
      </c>
      <c r="G9" s="18" t="s">
        <v>10</v>
      </c>
      <c r="H9" s="18" t="s">
        <v>11</v>
      </c>
      <c r="I9" s="19" t="s">
        <v>192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107625</v>
      </c>
      <c r="F10" s="22">
        <v>0</v>
      </c>
      <c r="G10" s="22">
        <v>107519</v>
      </c>
      <c r="H10" s="22">
        <v>106</v>
      </c>
      <c r="I10" s="23">
        <f t="shared" ref="I10:I17" si="0">SUM(G10:H10)</f>
        <v>107625</v>
      </c>
    </row>
    <row r="11" spans="1:9" ht="23.1" customHeight="1" x14ac:dyDescent="0.15">
      <c r="A11" s="451"/>
      <c r="B11" s="474"/>
      <c r="C11" s="478"/>
      <c r="D11" s="167" t="s">
        <v>16</v>
      </c>
      <c r="E11" s="24">
        <v>676</v>
      </c>
      <c r="F11" s="25">
        <v>0</v>
      </c>
      <c r="G11" s="25">
        <v>676</v>
      </c>
      <c r="H11" s="25">
        <v>0</v>
      </c>
      <c r="I11" s="26">
        <f t="shared" si="0"/>
        <v>676</v>
      </c>
    </row>
    <row r="12" spans="1:9" ht="23.1" customHeight="1" x14ac:dyDescent="0.15">
      <c r="A12" s="451"/>
      <c r="B12" s="474"/>
      <c r="C12" s="479" t="s">
        <v>17</v>
      </c>
      <c r="D12" s="167" t="s">
        <v>18</v>
      </c>
      <c r="E12" s="24">
        <v>20675</v>
      </c>
      <c r="F12" s="25">
        <v>0</v>
      </c>
      <c r="G12" s="25">
        <v>20675</v>
      </c>
      <c r="H12" s="25">
        <v>0</v>
      </c>
      <c r="I12" s="26">
        <f t="shared" si="0"/>
        <v>20675</v>
      </c>
    </row>
    <row r="13" spans="1:9" ht="23.1" customHeight="1" x14ac:dyDescent="0.15">
      <c r="A13" s="451"/>
      <c r="B13" s="474"/>
      <c r="C13" s="478"/>
      <c r="D13" s="167" t="s">
        <v>19</v>
      </c>
      <c r="E13" s="24">
        <v>21762</v>
      </c>
      <c r="F13" s="25">
        <v>16</v>
      </c>
      <c r="G13" s="25">
        <v>21778</v>
      </c>
      <c r="H13" s="25">
        <v>0</v>
      </c>
      <c r="I13" s="26">
        <f t="shared" si="0"/>
        <v>21778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150738</v>
      </c>
      <c r="F14" s="25">
        <f>SUM(F10:F13)</f>
        <v>16</v>
      </c>
      <c r="G14" s="25">
        <f>SUM(G10:G13)</f>
        <v>150648</v>
      </c>
      <c r="H14" s="25">
        <f>SUM(H10:H13)</f>
        <v>106</v>
      </c>
      <c r="I14" s="26">
        <f t="shared" si="0"/>
        <v>150754</v>
      </c>
    </row>
    <row r="15" spans="1:9" ht="23.1" customHeight="1" x14ac:dyDescent="0.15">
      <c r="A15" s="466" t="s">
        <v>193</v>
      </c>
      <c r="B15" s="454"/>
      <c r="C15" s="455"/>
      <c r="D15" s="167" t="s">
        <v>18</v>
      </c>
      <c r="E15" s="28">
        <v>265742</v>
      </c>
      <c r="F15" s="25">
        <v>4547</v>
      </c>
      <c r="G15" s="25">
        <v>270173</v>
      </c>
      <c r="H15" s="25">
        <v>116</v>
      </c>
      <c r="I15" s="26">
        <f t="shared" si="0"/>
        <v>270289</v>
      </c>
    </row>
    <row r="16" spans="1:9" ht="23.1" customHeight="1" x14ac:dyDescent="0.15">
      <c r="A16" s="456"/>
      <c r="B16" s="457"/>
      <c r="C16" s="458"/>
      <c r="D16" s="167" t="s">
        <v>19</v>
      </c>
      <c r="E16" s="28">
        <v>273648</v>
      </c>
      <c r="F16" s="25">
        <v>9955</v>
      </c>
      <c r="G16" s="25">
        <v>283581</v>
      </c>
      <c r="H16" s="25">
        <v>22</v>
      </c>
      <c r="I16" s="26">
        <f t="shared" si="0"/>
        <v>283603</v>
      </c>
    </row>
    <row r="17" spans="1:9" ht="23.1" customHeight="1" x14ac:dyDescent="0.15">
      <c r="A17" s="459"/>
      <c r="B17" s="460"/>
      <c r="C17" s="461"/>
      <c r="D17" s="167" t="s">
        <v>22</v>
      </c>
      <c r="E17" s="29">
        <f>SUM(E15:E16)</f>
        <v>539390</v>
      </c>
      <c r="F17" s="25">
        <f>SUM(F15:F16)</f>
        <v>14502</v>
      </c>
      <c r="G17" s="25">
        <f>SUM(G15:G16)</f>
        <v>553754</v>
      </c>
      <c r="H17" s="24">
        <f>SUM(H15:H16)</f>
        <v>138</v>
      </c>
      <c r="I17" s="26">
        <f t="shared" si="0"/>
        <v>553892</v>
      </c>
    </row>
    <row r="18" spans="1:9" ht="23.1" customHeight="1" x14ac:dyDescent="0.15">
      <c r="A18" s="467" t="s">
        <v>23</v>
      </c>
      <c r="B18" s="468"/>
      <c r="C18" s="468"/>
      <c r="D18" s="166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167" t="s">
        <v>18</v>
      </c>
      <c r="E19" s="28">
        <v>537</v>
      </c>
      <c r="F19" s="25">
        <v>5</v>
      </c>
      <c r="G19" s="25">
        <v>542</v>
      </c>
      <c r="H19" s="25">
        <v>0</v>
      </c>
      <c r="I19" s="26">
        <f t="shared" ref="I19:I25" si="1">SUM(G19:H19)</f>
        <v>542</v>
      </c>
    </row>
    <row r="20" spans="1:9" ht="23.1" customHeight="1" x14ac:dyDescent="0.15">
      <c r="A20" s="456"/>
      <c r="B20" s="457"/>
      <c r="C20" s="458"/>
      <c r="D20" s="167" t="s">
        <v>19</v>
      </c>
      <c r="E20" s="28">
        <v>8931</v>
      </c>
      <c r="F20" s="25">
        <v>103</v>
      </c>
      <c r="G20" s="25">
        <v>9034</v>
      </c>
      <c r="H20" s="25">
        <v>0</v>
      </c>
      <c r="I20" s="26">
        <f t="shared" si="1"/>
        <v>9034</v>
      </c>
    </row>
    <row r="21" spans="1:9" ht="23.1" customHeight="1" x14ac:dyDescent="0.15">
      <c r="A21" s="459"/>
      <c r="B21" s="460"/>
      <c r="C21" s="461"/>
      <c r="D21" s="167" t="s">
        <v>22</v>
      </c>
      <c r="E21" s="29">
        <f>SUM(E19:E20)</f>
        <v>9468</v>
      </c>
      <c r="F21" s="25">
        <f>SUM(F19:F20)</f>
        <v>108</v>
      </c>
      <c r="G21" s="25">
        <f>SUM(G19:G20)</f>
        <v>9576</v>
      </c>
      <c r="H21" s="24">
        <f>SUM(H19:H20)</f>
        <v>0</v>
      </c>
      <c r="I21" s="26">
        <f t="shared" si="1"/>
        <v>9576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1006</v>
      </c>
      <c r="F22" s="33">
        <v>0</v>
      </c>
      <c r="G22" s="33">
        <v>1006</v>
      </c>
      <c r="H22" s="33">
        <v>0</v>
      </c>
      <c r="I22" s="34">
        <f t="shared" si="1"/>
        <v>1006</v>
      </c>
    </row>
    <row r="23" spans="1:9" ht="23.1" customHeight="1" x14ac:dyDescent="0.15">
      <c r="A23" s="164"/>
      <c r="B23" s="165"/>
      <c r="C23" s="465" t="s">
        <v>27</v>
      </c>
      <c r="D23" s="359"/>
      <c r="E23" s="32">
        <v>43</v>
      </c>
      <c r="F23" s="33">
        <v>0</v>
      </c>
      <c r="G23" s="33">
        <v>43</v>
      </c>
      <c r="H23" s="33">
        <v>0</v>
      </c>
      <c r="I23" s="34">
        <f t="shared" si="1"/>
        <v>43</v>
      </c>
    </row>
    <row r="24" spans="1:9" ht="23.1" customHeight="1" x14ac:dyDescent="0.15">
      <c r="A24" s="164"/>
      <c r="B24" s="165"/>
      <c r="C24" s="35"/>
      <c r="D24" s="163" t="s">
        <v>28</v>
      </c>
      <c r="E24" s="32">
        <v>2</v>
      </c>
      <c r="F24" s="33">
        <v>0</v>
      </c>
      <c r="G24" s="33">
        <v>2</v>
      </c>
      <c r="H24" s="33">
        <v>0</v>
      </c>
      <c r="I24" s="34">
        <f t="shared" si="1"/>
        <v>2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279</v>
      </c>
      <c r="F25" s="33">
        <v>0</v>
      </c>
      <c r="G25" s="33">
        <v>279</v>
      </c>
      <c r="H25" s="33">
        <v>0</v>
      </c>
      <c r="I25" s="34">
        <f t="shared" si="1"/>
        <v>279</v>
      </c>
    </row>
    <row r="26" spans="1:9" ht="23.1" customHeight="1" x14ac:dyDescent="0.15">
      <c r="A26" s="453" t="s">
        <v>30</v>
      </c>
      <c r="B26" s="454"/>
      <c r="C26" s="455"/>
      <c r="D26" s="167" t="s">
        <v>31</v>
      </c>
      <c r="E26" s="24">
        <v>1744</v>
      </c>
      <c r="F26" s="25">
        <v>0</v>
      </c>
      <c r="G26" s="30" t="s">
        <v>24</v>
      </c>
      <c r="H26" s="30" t="s">
        <v>24</v>
      </c>
      <c r="I26" s="26">
        <v>1744</v>
      </c>
    </row>
    <row r="27" spans="1:9" ht="23.1" customHeight="1" x14ac:dyDescent="0.15">
      <c r="A27" s="456"/>
      <c r="B27" s="457"/>
      <c r="C27" s="458"/>
      <c r="D27" s="167" t="s">
        <v>32</v>
      </c>
      <c r="E27" s="24">
        <v>7781</v>
      </c>
      <c r="F27" s="25">
        <v>0</v>
      </c>
      <c r="G27" s="30" t="s">
        <v>24</v>
      </c>
      <c r="H27" s="30" t="s">
        <v>24</v>
      </c>
      <c r="I27" s="26">
        <v>7781</v>
      </c>
    </row>
    <row r="28" spans="1:9" ht="23.1" customHeight="1" x14ac:dyDescent="0.15">
      <c r="A28" s="459"/>
      <c r="B28" s="460"/>
      <c r="C28" s="461"/>
      <c r="D28" s="167" t="s">
        <v>20</v>
      </c>
      <c r="E28" s="24">
        <f>SUM(E26:E27)</f>
        <v>9525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9525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399977</v>
      </c>
      <c r="F29" s="25">
        <v>1</v>
      </c>
      <c r="G29" s="30" t="s">
        <v>194</v>
      </c>
      <c r="H29" s="30" t="s">
        <v>195</v>
      </c>
      <c r="I29" s="26">
        <v>399978</v>
      </c>
    </row>
    <row r="30" spans="1:9" ht="23.1" customHeight="1" x14ac:dyDescent="0.15">
      <c r="A30" s="463"/>
      <c r="B30" s="464"/>
      <c r="C30" s="465" t="s">
        <v>196</v>
      </c>
      <c r="D30" s="359"/>
      <c r="E30" s="28">
        <v>146229</v>
      </c>
      <c r="F30" s="25">
        <v>0</v>
      </c>
      <c r="G30" s="30" t="s">
        <v>194</v>
      </c>
      <c r="H30" s="30" t="s">
        <v>194</v>
      </c>
      <c r="I30" s="26">
        <v>146229</v>
      </c>
    </row>
    <row r="31" spans="1:9" ht="23.1" customHeight="1" x14ac:dyDescent="0.15">
      <c r="A31" s="170"/>
      <c r="B31" s="171"/>
      <c r="C31" s="35"/>
      <c r="D31" s="163" t="s">
        <v>28</v>
      </c>
      <c r="E31" s="28">
        <v>16942</v>
      </c>
      <c r="F31" s="25">
        <v>0</v>
      </c>
      <c r="G31" s="30" t="s">
        <v>194</v>
      </c>
      <c r="H31" s="30" t="s">
        <v>34</v>
      </c>
      <c r="I31" s="26">
        <v>16942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49500</v>
      </c>
      <c r="F32" s="25">
        <v>0</v>
      </c>
      <c r="G32" s="30" t="s">
        <v>194</v>
      </c>
      <c r="H32" s="30" t="s">
        <v>194</v>
      </c>
      <c r="I32" s="26">
        <v>49500</v>
      </c>
    </row>
    <row r="33" spans="1:9" ht="23.1" customHeight="1" x14ac:dyDescent="0.15">
      <c r="A33" s="449" t="s">
        <v>197</v>
      </c>
      <c r="B33" s="450"/>
      <c r="C33" s="412" t="s">
        <v>35</v>
      </c>
      <c r="D33" s="413"/>
      <c r="E33" s="28">
        <v>10111</v>
      </c>
      <c r="F33" s="25">
        <v>41</v>
      </c>
      <c r="G33" s="25">
        <v>10152</v>
      </c>
      <c r="H33" s="25">
        <v>0</v>
      </c>
      <c r="I33" s="26">
        <f>SUM(G33:H33)</f>
        <v>10152</v>
      </c>
    </row>
    <row r="34" spans="1:9" ht="23.1" customHeight="1" x14ac:dyDescent="0.15">
      <c r="A34" s="451"/>
      <c r="B34" s="452"/>
      <c r="C34" s="412" t="s">
        <v>36</v>
      </c>
      <c r="D34" s="413"/>
      <c r="E34" s="28">
        <v>2569</v>
      </c>
      <c r="F34" s="25">
        <v>13</v>
      </c>
      <c r="G34" s="25">
        <v>2582</v>
      </c>
      <c r="H34" s="25">
        <v>0</v>
      </c>
      <c r="I34" s="26">
        <f>SUM(G34:H34)</f>
        <v>2582</v>
      </c>
    </row>
    <row r="35" spans="1:9" ht="23.1" customHeight="1" x14ac:dyDescent="0.15">
      <c r="A35" s="451"/>
      <c r="B35" s="452"/>
      <c r="C35" s="412" t="s">
        <v>198</v>
      </c>
      <c r="D35" s="413"/>
      <c r="E35" s="28">
        <v>2</v>
      </c>
      <c r="F35" s="25">
        <v>0</v>
      </c>
      <c r="G35" s="25">
        <v>2</v>
      </c>
      <c r="H35" s="25">
        <v>0</v>
      </c>
      <c r="I35" s="26">
        <f>SUM(G35:H35)</f>
        <v>2</v>
      </c>
    </row>
    <row r="36" spans="1:9" ht="23.1" customHeight="1" x14ac:dyDescent="0.15">
      <c r="A36" s="451"/>
      <c r="B36" s="452"/>
      <c r="C36" s="412" t="s">
        <v>199</v>
      </c>
      <c r="D36" s="413"/>
      <c r="E36" s="28">
        <v>2</v>
      </c>
      <c r="F36" s="25">
        <v>0</v>
      </c>
      <c r="G36" s="25">
        <v>2</v>
      </c>
      <c r="H36" s="25">
        <v>0</v>
      </c>
      <c r="I36" s="26">
        <f>SUM(G36:H36)</f>
        <v>2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12684</v>
      </c>
      <c r="F37" s="25">
        <f>SUM(F33:F36)</f>
        <v>54</v>
      </c>
      <c r="G37" s="25">
        <f>SUM(G33:G36)</f>
        <v>12738</v>
      </c>
      <c r="H37" s="25">
        <f>SUM(H33:H36)</f>
        <v>0</v>
      </c>
      <c r="I37" s="26">
        <f>SUM(G37:H37)</f>
        <v>12738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17764</v>
      </c>
      <c r="F38" s="33">
        <v>0</v>
      </c>
      <c r="G38" s="38" t="s">
        <v>194</v>
      </c>
      <c r="H38" s="38" t="s">
        <v>194</v>
      </c>
      <c r="I38" s="34">
        <v>17764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6228</v>
      </c>
      <c r="F39" s="33">
        <v>0</v>
      </c>
      <c r="G39" s="33">
        <v>6226</v>
      </c>
      <c r="H39" s="33">
        <v>2</v>
      </c>
      <c r="I39" s="34">
        <f>SUM(G39:H39)</f>
        <v>6228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503</v>
      </c>
      <c r="F40" s="33">
        <v>0</v>
      </c>
      <c r="G40" s="33">
        <v>503</v>
      </c>
      <c r="H40" s="33">
        <v>0</v>
      </c>
      <c r="I40" s="34">
        <f>SUM(G40:H40)</f>
        <v>503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147749</v>
      </c>
      <c r="F41" s="33">
        <v>0</v>
      </c>
      <c r="G41" s="38" t="s">
        <v>200</v>
      </c>
      <c r="H41" s="38" t="s">
        <v>201</v>
      </c>
      <c r="I41" s="34">
        <v>147749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136883</v>
      </c>
      <c r="F42" s="33">
        <v>0</v>
      </c>
      <c r="G42" s="33">
        <v>136875</v>
      </c>
      <c r="H42" s="33">
        <v>8</v>
      </c>
      <c r="I42" s="34">
        <f>SUM(G42:H42)</f>
        <v>136883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10136</v>
      </c>
      <c r="F43" s="33">
        <v>0</v>
      </c>
      <c r="G43" s="38" t="s">
        <v>202</v>
      </c>
      <c r="H43" s="38" t="s">
        <v>203</v>
      </c>
      <c r="I43" s="34">
        <v>10136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5649</v>
      </c>
      <c r="F44" s="33">
        <v>0</v>
      </c>
      <c r="G44" s="38" t="s">
        <v>202</v>
      </c>
      <c r="H44" s="44" t="s">
        <v>34</v>
      </c>
      <c r="I44" s="34">
        <v>5649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60</v>
      </c>
      <c r="F45" s="45">
        <v>0</v>
      </c>
      <c r="G45" s="38" t="s">
        <v>202</v>
      </c>
      <c r="H45" s="44" t="s">
        <v>201</v>
      </c>
      <c r="I45" s="34">
        <v>60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1</v>
      </c>
      <c r="F46" s="45">
        <v>0</v>
      </c>
      <c r="G46" s="38" t="s">
        <v>34</v>
      </c>
      <c r="H46" s="44" t="s">
        <v>202</v>
      </c>
      <c r="I46" s="34">
        <v>1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354</v>
      </c>
      <c r="F47" s="45">
        <v>0</v>
      </c>
      <c r="G47" s="33">
        <v>354</v>
      </c>
      <c r="H47" s="40">
        <v>0</v>
      </c>
      <c r="I47" s="34">
        <f>SUM(G47:H47)</f>
        <v>354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58156</v>
      </c>
      <c r="F48" s="45">
        <v>0</v>
      </c>
      <c r="G48" s="38" t="s">
        <v>201</v>
      </c>
      <c r="H48" s="44" t="s">
        <v>34</v>
      </c>
      <c r="I48" s="34">
        <v>58156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34044</v>
      </c>
      <c r="F49" s="45">
        <v>0</v>
      </c>
      <c r="G49" s="38" t="s">
        <v>202</v>
      </c>
      <c r="H49" s="44" t="s">
        <v>200</v>
      </c>
      <c r="I49" s="34">
        <v>34044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17</v>
      </c>
      <c r="F50" s="45">
        <v>0</v>
      </c>
      <c r="G50" s="38" t="s">
        <v>201</v>
      </c>
      <c r="H50" s="44" t="s">
        <v>34</v>
      </c>
      <c r="I50" s="34">
        <v>17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34</v>
      </c>
      <c r="H51" s="44" t="s">
        <v>204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7438</v>
      </c>
      <c r="F52" s="45">
        <v>0</v>
      </c>
      <c r="G52" s="33">
        <v>7438</v>
      </c>
      <c r="H52" s="40">
        <v>0</v>
      </c>
      <c r="I52" s="34">
        <f>SUM(G52:H52)</f>
        <v>7438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589</v>
      </c>
      <c r="F53" s="45">
        <v>0</v>
      </c>
      <c r="G53" s="38" t="s">
        <v>201</v>
      </c>
      <c r="H53" s="44" t="s">
        <v>203</v>
      </c>
      <c r="I53" s="34">
        <v>589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203</v>
      </c>
      <c r="H54" s="51" t="s">
        <v>34</v>
      </c>
      <c r="I54" s="52">
        <v>0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 8月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205</v>
      </c>
    </row>
    <row r="60" spans="1:9" ht="23.1" customHeight="1" thickBot="1" x14ac:dyDescent="0.2">
      <c r="A60" s="421" t="s">
        <v>206</v>
      </c>
      <c r="B60" s="422"/>
      <c r="C60" s="422"/>
      <c r="D60" s="423"/>
      <c r="E60" s="168" t="s">
        <v>8</v>
      </c>
      <c r="F60" s="18" t="s">
        <v>9</v>
      </c>
      <c r="G60" s="18" t="s">
        <v>10</v>
      </c>
      <c r="H60" s="18" t="s">
        <v>11</v>
      </c>
      <c r="I60" s="19" t="s">
        <v>207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385</v>
      </c>
      <c r="F61" s="59">
        <v>0</v>
      </c>
      <c r="G61" s="30" t="s">
        <v>34</v>
      </c>
      <c r="H61" s="60" t="s">
        <v>34</v>
      </c>
      <c r="I61" s="34">
        <v>385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3882</v>
      </c>
      <c r="F62" s="59">
        <v>28</v>
      </c>
      <c r="G62" s="30" t="s">
        <v>208</v>
      </c>
      <c r="H62" s="60" t="s">
        <v>204</v>
      </c>
      <c r="I62" s="34">
        <v>3910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146</v>
      </c>
      <c r="F63" s="59">
        <v>2</v>
      </c>
      <c r="G63" s="30" t="s">
        <v>208</v>
      </c>
      <c r="H63" s="60" t="s">
        <v>200</v>
      </c>
      <c r="I63" s="34">
        <v>148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4413</v>
      </c>
      <c r="F64" s="25">
        <f>SUM(F61:F63)</f>
        <v>30</v>
      </c>
      <c r="G64" s="30" t="s">
        <v>34</v>
      </c>
      <c r="H64" s="30" t="s">
        <v>34</v>
      </c>
      <c r="I64" s="26">
        <f>SUM(I61:I63)</f>
        <v>4443</v>
      </c>
    </row>
    <row r="65" spans="1:9" ht="23.1" customHeight="1" x14ac:dyDescent="0.15">
      <c r="A65" s="394" t="s">
        <v>209</v>
      </c>
      <c r="B65" s="408"/>
      <c r="C65" s="414" t="s">
        <v>60</v>
      </c>
      <c r="D65" s="61" t="s">
        <v>210</v>
      </c>
      <c r="E65" s="28">
        <v>0</v>
      </c>
      <c r="F65" s="25">
        <v>0</v>
      </c>
      <c r="G65" s="25">
        <v>0</v>
      </c>
      <c r="H65" s="25">
        <v>0</v>
      </c>
      <c r="I65" s="34">
        <f t="shared" ref="I65:I76" si="2">SUM(G65:H65)</f>
        <v>0</v>
      </c>
    </row>
    <row r="66" spans="1:9" ht="23.1" customHeight="1" x14ac:dyDescent="0.15">
      <c r="A66" s="396"/>
      <c r="B66" s="409"/>
      <c r="C66" s="417"/>
      <c r="D66" s="61" t="s">
        <v>211</v>
      </c>
      <c r="E66" s="28">
        <v>374</v>
      </c>
      <c r="F66" s="25">
        <v>0</v>
      </c>
      <c r="G66" s="25">
        <v>374</v>
      </c>
      <c r="H66" s="25">
        <v>0</v>
      </c>
      <c r="I66" s="34">
        <f t="shared" si="2"/>
        <v>374</v>
      </c>
    </row>
    <row r="67" spans="1:9" ht="23.1" customHeight="1" x14ac:dyDescent="0.15">
      <c r="A67" s="396"/>
      <c r="B67" s="409"/>
      <c r="C67" s="414" t="s">
        <v>212</v>
      </c>
      <c r="D67" s="61" t="s">
        <v>213</v>
      </c>
      <c r="E67" s="28">
        <v>1</v>
      </c>
      <c r="F67" s="25">
        <v>0</v>
      </c>
      <c r="G67" s="25">
        <v>1</v>
      </c>
      <c r="H67" s="25">
        <v>0</v>
      </c>
      <c r="I67" s="34">
        <f t="shared" si="2"/>
        <v>1</v>
      </c>
    </row>
    <row r="68" spans="1:9" ht="23.1" customHeight="1" x14ac:dyDescent="0.15">
      <c r="A68" s="396"/>
      <c r="B68" s="409"/>
      <c r="C68" s="417"/>
      <c r="D68" s="61" t="s">
        <v>16</v>
      </c>
      <c r="E68" s="28">
        <v>3825</v>
      </c>
      <c r="F68" s="25">
        <v>26</v>
      </c>
      <c r="G68" s="25">
        <v>3851</v>
      </c>
      <c r="H68" s="25">
        <v>0</v>
      </c>
      <c r="I68" s="34">
        <f t="shared" si="2"/>
        <v>3851</v>
      </c>
    </row>
    <row r="69" spans="1:9" ht="23.1" customHeight="1" x14ac:dyDescent="0.15">
      <c r="A69" s="396"/>
      <c r="B69" s="409"/>
      <c r="C69" s="414" t="s">
        <v>214</v>
      </c>
      <c r="D69" s="61" t="s">
        <v>215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216</v>
      </c>
      <c r="E70" s="28">
        <v>143</v>
      </c>
      <c r="F70" s="25">
        <v>2</v>
      </c>
      <c r="G70" s="25">
        <v>145</v>
      </c>
      <c r="H70" s="25">
        <v>0</v>
      </c>
      <c r="I70" s="34">
        <f t="shared" si="2"/>
        <v>145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4343</v>
      </c>
      <c r="F71" s="25">
        <f>SUM(F65:F70)</f>
        <v>28</v>
      </c>
      <c r="G71" s="25">
        <f>SUM(G65:G70)</f>
        <v>4371</v>
      </c>
      <c r="H71" s="25">
        <f>SUM(H65:H70)</f>
        <v>0</v>
      </c>
      <c r="I71" s="34">
        <f t="shared" si="2"/>
        <v>4371</v>
      </c>
    </row>
    <row r="72" spans="1:9" ht="23.1" customHeight="1" x14ac:dyDescent="0.15">
      <c r="A72" s="394" t="s">
        <v>114</v>
      </c>
      <c r="B72" s="408"/>
      <c r="C72" s="412" t="s">
        <v>217</v>
      </c>
      <c r="D72" s="413"/>
      <c r="E72" s="62">
        <v>428</v>
      </c>
      <c r="F72" s="63">
        <v>0</v>
      </c>
      <c r="G72" s="25">
        <v>428</v>
      </c>
      <c r="H72" s="25">
        <v>0</v>
      </c>
      <c r="I72" s="34">
        <f t="shared" si="2"/>
        <v>428</v>
      </c>
    </row>
    <row r="73" spans="1:9" ht="23.1" customHeight="1" x14ac:dyDescent="0.15">
      <c r="A73" s="396"/>
      <c r="B73" s="409"/>
      <c r="C73" s="412" t="s">
        <v>193</v>
      </c>
      <c r="D73" s="413"/>
      <c r="E73" s="62">
        <v>3940</v>
      </c>
      <c r="F73" s="63">
        <v>28</v>
      </c>
      <c r="G73" s="25">
        <v>3968</v>
      </c>
      <c r="H73" s="25">
        <v>0</v>
      </c>
      <c r="I73" s="34">
        <f t="shared" si="2"/>
        <v>3968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154</v>
      </c>
      <c r="F74" s="63">
        <v>2</v>
      </c>
      <c r="G74" s="25">
        <v>156</v>
      </c>
      <c r="H74" s="25">
        <v>0</v>
      </c>
      <c r="I74" s="34">
        <f t="shared" si="2"/>
        <v>156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28</v>
      </c>
      <c r="F75" s="63">
        <v>0</v>
      </c>
      <c r="G75" s="25">
        <v>28</v>
      </c>
      <c r="H75" s="25">
        <v>0</v>
      </c>
      <c r="I75" s="34">
        <f t="shared" si="2"/>
        <v>28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4550</v>
      </c>
      <c r="F76" s="63">
        <f>SUM(F72:F75)</f>
        <v>30</v>
      </c>
      <c r="G76" s="63">
        <f>SUM(G72:G75)</f>
        <v>4580</v>
      </c>
      <c r="H76" s="63">
        <f>SUM(H72:H75)</f>
        <v>0</v>
      </c>
      <c r="I76" s="34">
        <f t="shared" si="2"/>
        <v>4580</v>
      </c>
    </row>
    <row r="77" spans="1:9" ht="23.1" customHeight="1" x14ac:dyDescent="0.15">
      <c r="A77" s="394" t="s">
        <v>64</v>
      </c>
      <c r="B77" s="408"/>
      <c r="C77" s="412" t="s">
        <v>218</v>
      </c>
      <c r="D77" s="413"/>
      <c r="E77" s="28">
        <v>3577</v>
      </c>
      <c r="F77" s="25">
        <v>0</v>
      </c>
      <c r="G77" s="30" t="s">
        <v>204</v>
      </c>
      <c r="H77" s="30" t="s">
        <v>204</v>
      </c>
      <c r="I77" s="34">
        <v>3577</v>
      </c>
    </row>
    <row r="78" spans="1:9" ht="23.1" customHeight="1" x14ac:dyDescent="0.15">
      <c r="A78" s="396"/>
      <c r="B78" s="409"/>
      <c r="C78" s="412" t="s">
        <v>219</v>
      </c>
      <c r="D78" s="413"/>
      <c r="E78" s="28">
        <v>31624</v>
      </c>
      <c r="F78" s="25">
        <v>525</v>
      </c>
      <c r="G78" s="30" t="s">
        <v>34</v>
      </c>
      <c r="H78" s="30" t="s">
        <v>194</v>
      </c>
      <c r="I78" s="34">
        <v>32149</v>
      </c>
    </row>
    <row r="79" spans="1:9" ht="23.1" customHeight="1" x14ac:dyDescent="0.15">
      <c r="A79" s="396"/>
      <c r="B79" s="409"/>
      <c r="C79" s="412" t="s">
        <v>117</v>
      </c>
      <c r="D79" s="413"/>
      <c r="E79" s="28">
        <v>1117</v>
      </c>
      <c r="F79" s="25">
        <v>25</v>
      </c>
      <c r="G79" s="30" t="s">
        <v>194</v>
      </c>
      <c r="H79" s="30" t="s">
        <v>34</v>
      </c>
      <c r="I79" s="34">
        <v>1142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274</v>
      </c>
      <c r="F80" s="65">
        <v>0</v>
      </c>
      <c r="G80" s="30" t="s">
        <v>203</v>
      </c>
      <c r="H80" s="30" t="s">
        <v>34</v>
      </c>
      <c r="I80" s="66">
        <v>274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36592</v>
      </c>
      <c r="F81" s="25">
        <f>SUM(F77:F80)</f>
        <v>550</v>
      </c>
      <c r="G81" s="30" t="s">
        <v>34</v>
      </c>
      <c r="H81" s="30" t="s">
        <v>194</v>
      </c>
      <c r="I81" s="26">
        <f>SUM(I77:I80)</f>
        <v>37142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33423</v>
      </c>
      <c r="F82" s="25">
        <v>0</v>
      </c>
      <c r="G82" s="30" t="s">
        <v>194</v>
      </c>
      <c r="H82" s="30" t="s">
        <v>194</v>
      </c>
      <c r="I82" s="26">
        <v>33423</v>
      </c>
    </row>
    <row r="83" spans="1:9" ht="23.1" customHeight="1" x14ac:dyDescent="0.15">
      <c r="A83" s="396"/>
      <c r="B83" s="397"/>
      <c r="C83" s="67"/>
      <c r="D83" s="68" t="s">
        <v>67</v>
      </c>
      <c r="E83" s="69">
        <v>33423</v>
      </c>
      <c r="F83" s="33">
        <v>0</v>
      </c>
      <c r="G83" s="38" t="s">
        <v>194</v>
      </c>
      <c r="H83" s="38" t="s">
        <v>34</v>
      </c>
      <c r="I83" s="34">
        <v>33423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9114</v>
      </c>
      <c r="F84" s="25">
        <v>0</v>
      </c>
      <c r="G84" s="30" t="s">
        <v>203</v>
      </c>
      <c r="H84" s="30" t="s">
        <v>204</v>
      </c>
      <c r="I84" s="26">
        <v>9114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615</v>
      </c>
      <c r="F85" s="25">
        <v>0</v>
      </c>
      <c r="G85" s="30" t="s">
        <v>34</v>
      </c>
      <c r="H85" s="30" t="s">
        <v>194</v>
      </c>
      <c r="I85" s="26">
        <v>615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43152</v>
      </c>
      <c r="F86" s="63">
        <f>SUM(F82,F84,F85)</f>
        <v>0</v>
      </c>
      <c r="G86" s="30" t="s">
        <v>194</v>
      </c>
      <c r="H86" s="70" t="s">
        <v>194</v>
      </c>
      <c r="I86" s="71">
        <f>SUM(I82,I84,I85)</f>
        <v>43152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303784</v>
      </c>
      <c r="F87" s="73">
        <v>16</v>
      </c>
      <c r="G87" s="38" t="s">
        <v>194</v>
      </c>
      <c r="H87" s="38" t="s">
        <v>194</v>
      </c>
      <c r="I87" s="34">
        <v>303800</v>
      </c>
    </row>
    <row r="88" spans="1:9" ht="23.1" customHeight="1" thickBot="1" x14ac:dyDescent="0.2">
      <c r="A88" s="389" t="s">
        <v>71</v>
      </c>
      <c r="B88" s="390"/>
      <c r="C88" s="390"/>
      <c r="D88" s="391"/>
      <c r="E88" s="74">
        <f>SUM(E14,E17,E18,E21,E22,E76)</f>
        <v>705152</v>
      </c>
      <c r="F88" s="74">
        <f>SUM(F14,F17,F18,F21,F22,F76)</f>
        <v>14656</v>
      </c>
      <c r="G88" s="74">
        <f>SUM(G14,G17,G21,G22,G76)</f>
        <v>719564</v>
      </c>
      <c r="H88" s="74">
        <f>SUM(H14,H17,H21,H22,H76)</f>
        <v>244</v>
      </c>
      <c r="I88" s="78">
        <f>SUM(I14,I17,I18,I21,I22,I76)</f>
        <v>719808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1365782</v>
      </c>
      <c r="F89" s="75">
        <f>SUM(F14,F17,F18,F21,F22,F28,F29,F37,F38,F39,F40,F41,F48,F50,F51,F52,F53,F54,F76)</f>
        <v>14711</v>
      </c>
      <c r="G89" s="76" t="s">
        <v>194</v>
      </c>
      <c r="H89" s="76" t="s">
        <v>204</v>
      </c>
      <c r="I89" s="78">
        <f>SUM(I14,I17,I18,I21,I22,I28,I29,I37,I38,I39,I40,I41,I48,I50,I51,I52,I53,I54,I76)</f>
        <v>1380493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194</v>
      </c>
      <c r="F90" s="76" t="s">
        <v>194</v>
      </c>
      <c r="G90" s="76" t="s">
        <v>194</v>
      </c>
      <c r="H90" s="76" t="s">
        <v>194</v>
      </c>
      <c r="I90" s="78">
        <f>SUM(I11,I13,I16,I18,I20,I22)</f>
        <v>316097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0.11750190606048143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220</v>
      </c>
      <c r="B94" s="350"/>
      <c r="C94" s="350"/>
      <c r="D94" s="351"/>
      <c r="E94" s="161" t="s">
        <v>8</v>
      </c>
      <c r="F94" s="85" t="s">
        <v>9</v>
      </c>
      <c r="G94" s="85" t="s">
        <v>10</v>
      </c>
      <c r="H94" s="85" t="s">
        <v>11</v>
      </c>
      <c r="I94" s="86" t="s">
        <v>12</v>
      </c>
    </row>
    <row r="95" spans="1:9" s="17" customFormat="1" ht="23.1" customHeight="1" thickBot="1" x14ac:dyDescent="0.2">
      <c r="A95" s="392" t="s">
        <v>221</v>
      </c>
      <c r="B95" s="393"/>
      <c r="C95" s="87" t="s">
        <v>120</v>
      </c>
      <c r="D95" s="88" t="s">
        <v>15</v>
      </c>
      <c r="E95" s="89">
        <v>16551</v>
      </c>
      <c r="F95" s="90">
        <v>0</v>
      </c>
      <c r="G95" s="90">
        <v>16551</v>
      </c>
      <c r="H95" s="91" t="s">
        <v>24</v>
      </c>
      <c r="I95" s="78">
        <f>SUM(G95:H95)</f>
        <v>16551</v>
      </c>
    </row>
    <row r="96" spans="1:9" s="17" customFormat="1" ht="23.1" customHeight="1" thickBot="1" x14ac:dyDescent="0.2">
      <c r="A96" s="364" t="s">
        <v>21</v>
      </c>
      <c r="B96" s="365"/>
      <c r="C96" s="371"/>
      <c r="D96" s="88" t="s">
        <v>18</v>
      </c>
      <c r="E96" s="89">
        <v>366351</v>
      </c>
      <c r="F96" s="90">
        <v>2931</v>
      </c>
      <c r="G96" s="90">
        <v>369282</v>
      </c>
      <c r="H96" s="91" t="s">
        <v>194</v>
      </c>
      <c r="I96" s="92">
        <f t="shared" ref="I96" si="3">SUM(G96:H96)</f>
        <v>369282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7</v>
      </c>
      <c r="B99" s="350"/>
      <c r="C99" s="350"/>
      <c r="D99" s="351"/>
      <c r="E99" s="161" t="s">
        <v>8</v>
      </c>
      <c r="F99" s="85" t="s">
        <v>9</v>
      </c>
      <c r="G99" s="85" t="s">
        <v>10</v>
      </c>
      <c r="H99" s="85" t="s">
        <v>11</v>
      </c>
      <c r="I99" s="86" t="s">
        <v>222</v>
      </c>
    </row>
    <row r="100" spans="1:9" s="17" customFormat="1" ht="23.1" customHeight="1" x14ac:dyDescent="0.15">
      <c r="A100" s="372" t="s">
        <v>13</v>
      </c>
      <c r="B100" s="373"/>
      <c r="C100" s="378" t="s">
        <v>120</v>
      </c>
      <c r="D100" s="162" t="s">
        <v>15</v>
      </c>
      <c r="E100" s="94">
        <f>E10+E95</f>
        <v>124176</v>
      </c>
      <c r="F100" s="95">
        <f>F10+F95</f>
        <v>0</v>
      </c>
      <c r="G100" s="95">
        <f>G10+G95</f>
        <v>124070</v>
      </c>
      <c r="H100" s="95">
        <f>H10</f>
        <v>106</v>
      </c>
      <c r="I100" s="96">
        <f>I10+I95</f>
        <v>124176</v>
      </c>
    </row>
    <row r="101" spans="1:9" s="17" customFormat="1" ht="23.1" customHeight="1" x14ac:dyDescent="0.15">
      <c r="A101" s="374"/>
      <c r="B101" s="375"/>
      <c r="C101" s="379"/>
      <c r="D101" s="163" t="s">
        <v>223</v>
      </c>
      <c r="E101" s="32">
        <f>E11</f>
        <v>676</v>
      </c>
      <c r="F101" s="32">
        <f t="shared" ref="F101:I101" si="4">F11</f>
        <v>0</v>
      </c>
      <c r="G101" s="32">
        <f t="shared" si="4"/>
        <v>676</v>
      </c>
      <c r="H101" s="32">
        <f>H11</f>
        <v>0</v>
      </c>
      <c r="I101" s="34">
        <f t="shared" si="4"/>
        <v>676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124852</v>
      </c>
      <c r="F102" s="97">
        <f>F100+F101</f>
        <v>0</v>
      </c>
      <c r="G102" s="97">
        <f>G100+G101</f>
        <v>124746</v>
      </c>
      <c r="H102" s="97">
        <f t="shared" ref="H102:I102" si="5">H100+H101</f>
        <v>106</v>
      </c>
      <c r="I102" s="52">
        <f t="shared" si="5"/>
        <v>124852</v>
      </c>
    </row>
    <row r="103" spans="1:9" s="17" customFormat="1" ht="23.1" customHeight="1" x14ac:dyDescent="0.15">
      <c r="A103" s="380" t="s">
        <v>21</v>
      </c>
      <c r="B103" s="381"/>
      <c r="C103" s="382"/>
      <c r="D103" s="162" t="s">
        <v>18</v>
      </c>
      <c r="E103" s="94">
        <f>E15+E96</f>
        <v>632093</v>
      </c>
      <c r="F103" s="95">
        <f>F15+F96</f>
        <v>7478</v>
      </c>
      <c r="G103" s="95">
        <f>G15+G96</f>
        <v>639455</v>
      </c>
      <c r="H103" s="95">
        <f>H15</f>
        <v>116</v>
      </c>
      <c r="I103" s="96">
        <f t="shared" ref="I103" si="6">I15+I96</f>
        <v>639571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273648</v>
      </c>
      <c r="F104" s="99">
        <f t="shared" ref="F104:I104" si="7">F16</f>
        <v>9955</v>
      </c>
      <c r="G104" s="99">
        <f t="shared" si="7"/>
        <v>283581</v>
      </c>
      <c r="H104" s="100">
        <f t="shared" si="7"/>
        <v>22</v>
      </c>
      <c r="I104" s="101">
        <f t="shared" si="7"/>
        <v>283603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905741</v>
      </c>
      <c r="F105" s="97">
        <f t="shared" ref="F105:I105" si="8">F103+F104</f>
        <v>17433</v>
      </c>
      <c r="G105" s="97">
        <f t="shared" si="8"/>
        <v>923036</v>
      </c>
      <c r="H105" s="103">
        <f t="shared" si="8"/>
        <v>138</v>
      </c>
      <c r="I105" s="52">
        <f t="shared" si="8"/>
        <v>923174</v>
      </c>
    </row>
    <row r="106" spans="1:9" s="17" customFormat="1" ht="23.1" customHeight="1" thickBot="1" x14ac:dyDescent="0.2">
      <c r="A106" s="364" t="s">
        <v>224</v>
      </c>
      <c r="B106" s="365"/>
      <c r="C106" s="365"/>
      <c r="D106" s="366"/>
      <c r="E106" s="74">
        <f>E88+E95+E96</f>
        <v>1088054</v>
      </c>
      <c r="F106" s="74">
        <f>F88+F95+F96</f>
        <v>17587</v>
      </c>
      <c r="G106" s="74">
        <f>G88+G95+G96</f>
        <v>1105397</v>
      </c>
      <c r="H106" s="74">
        <f>H88</f>
        <v>244</v>
      </c>
      <c r="I106" s="78">
        <f>I88+I95+I96</f>
        <v>1105641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1748684</v>
      </c>
      <c r="F107" s="75">
        <f>F89+F95+F96</f>
        <v>17642</v>
      </c>
      <c r="G107" s="76" t="s">
        <v>194</v>
      </c>
      <c r="H107" s="76" t="s">
        <v>194</v>
      </c>
      <c r="I107" s="78">
        <f>I89+I95+I96</f>
        <v>1766326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0.69279572431632608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 8月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225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220</v>
      </c>
      <c r="B122" s="350"/>
      <c r="C122" s="350"/>
      <c r="D122" s="351"/>
      <c r="E122" s="161" t="s">
        <v>8</v>
      </c>
      <c r="F122" s="85" t="s">
        <v>9</v>
      </c>
      <c r="G122" s="85" t="s">
        <v>10</v>
      </c>
      <c r="H122" s="85" t="s">
        <v>11</v>
      </c>
      <c r="I122" s="86" t="s">
        <v>222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399977</v>
      </c>
      <c r="F123" s="94">
        <f>F29</f>
        <v>1</v>
      </c>
      <c r="G123" s="108" t="s">
        <v>194</v>
      </c>
      <c r="H123" s="108" t="s">
        <v>194</v>
      </c>
      <c r="I123" s="96">
        <f>I29</f>
        <v>399978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165</v>
      </c>
      <c r="F124" s="33">
        <v>0</v>
      </c>
      <c r="G124" s="38" t="s">
        <v>34</v>
      </c>
      <c r="H124" s="38" t="s">
        <v>34</v>
      </c>
      <c r="I124" s="34">
        <v>165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399812</v>
      </c>
      <c r="F125" s="103">
        <f>F123-F124</f>
        <v>1</v>
      </c>
      <c r="G125" s="50" t="s">
        <v>34</v>
      </c>
      <c r="H125" s="50" t="s">
        <v>34</v>
      </c>
      <c r="I125" s="52">
        <f>I123-I124</f>
        <v>399813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84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990491</v>
      </c>
      <c r="D130" s="120">
        <v>94924</v>
      </c>
      <c r="E130" s="121">
        <v>10454</v>
      </c>
      <c r="F130" s="119">
        <v>384</v>
      </c>
      <c r="G130" s="120">
        <v>0</v>
      </c>
      <c r="H130" s="347">
        <f>SUM(C130:G130)</f>
        <v>1096253</v>
      </c>
      <c r="I130" s="348"/>
    </row>
    <row r="131" spans="1:9" ht="21.95" customHeight="1" thickBot="1" x14ac:dyDescent="0.2">
      <c r="A131" s="329" t="s">
        <v>91</v>
      </c>
      <c r="B131" s="330"/>
      <c r="C131" s="122">
        <v>171</v>
      </c>
      <c r="D131" s="123">
        <v>0</v>
      </c>
      <c r="E131" s="124">
        <v>0</v>
      </c>
      <c r="F131" s="122">
        <v>0</v>
      </c>
      <c r="G131" s="123">
        <v>0</v>
      </c>
      <c r="H131" s="331">
        <f>SUM(C131:G131)</f>
        <v>171</v>
      </c>
      <c r="I131" s="332"/>
    </row>
    <row r="132" spans="1:9" ht="21.95" customHeight="1" thickBot="1" x14ac:dyDescent="0.2">
      <c r="A132" s="333" t="s">
        <v>92</v>
      </c>
      <c r="B132" s="334"/>
      <c r="C132" s="125">
        <v>6212774100</v>
      </c>
      <c r="D132" s="126">
        <v>476089100</v>
      </c>
      <c r="E132" s="125">
        <v>51842500</v>
      </c>
      <c r="F132" s="127">
        <v>1113600</v>
      </c>
      <c r="G132" s="78">
        <v>0</v>
      </c>
      <c r="H132" s="335">
        <v>6741819300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r:id="rId1"/>
  <headerFooter alignWithMargins="0"/>
  <rowBreaks count="2" manualBreakCount="2">
    <brk id="54" max="9" man="1"/>
    <brk id="114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activeCell="F119" sqref="F119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490" t="s">
        <v>241</v>
      </c>
      <c r="B1" s="490"/>
      <c r="C1" s="490"/>
      <c r="D1" s="490"/>
      <c r="E1" s="490"/>
      <c r="F1" s="490"/>
      <c r="G1" s="490"/>
      <c r="H1" s="490"/>
      <c r="I1" s="490"/>
    </row>
    <row r="2" spans="1:9" ht="10.5" customHeight="1" x14ac:dyDescent="0.3">
      <c r="A2" s="200"/>
      <c r="B2" s="200"/>
      <c r="C2" s="200"/>
      <c r="D2" s="200"/>
      <c r="E2" s="200"/>
      <c r="F2" s="200"/>
      <c r="G2" s="200"/>
      <c r="H2" s="200"/>
      <c r="I2" s="200"/>
    </row>
    <row r="3" spans="1:9" ht="18" customHeight="1" x14ac:dyDescent="0.2">
      <c r="A3" s="201"/>
      <c r="B3" s="15"/>
      <c r="C3" s="15"/>
      <c r="F3" s="202"/>
      <c r="G3" s="202"/>
      <c r="H3" s="203"/>
      <c r="I3" s="491" t="s">
        <v>1</v>
      </c>
    </row>
    <row r="4" spans="1:9" ht="19.5" customHeight="1" x14ac:dyDescent="0.15">
      <c r="A4" s="492" t="s">
        <v>242</v>
      </c>
      <c r="B4" s="492"/>
      <c r="C4" s="492"/>
      <c r="D4" s="492"/>
      <c r="E4" s="492"/>
      <c r="F4" s="492"/>
      <c r="G4" s="492"/>
      <c r="H4" s="492"/>
      <c r="I4" s="491"/>
    </row>
    <row r="5" spans="1:9" ht="20.25" customHeight="1" x14ac:dyDescent="0.15">
      <c r="A5" s="204" t="s">
        <v>243</v>
      </c>
      <c r="B5" s="205"/>
      <c r="C5" s="205"/>
      <c r="D5" s="205"/>
      <c r="E5" s="205"/>
      <c r="F5" s="206"/>
      <c r="G5" s="206"/>
      <c r="H5" s="12"/>
      <c r="I5" s="12"/>
    </row>
    <row r="6" spans="1:9" ht="15" customHeight="1" x14ac:dyDescent="0.15">
      <c r="F6" s="81"/>
      <c r="G6" s="81"/>
      <c r="H6" s="81"/>
      <c r="I6" s="81"/>
    </row>
    <row r="7" spans="1:9" ht="18" customHeight="1" x14ac:dyDescent="0.2">
      <c r="A7" s="15" t="s">
        <v>4</v>
      </c>
      <c r="I7" s="14" t="s">
        <v>244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49" t="s">
        <v>246</v>
      </c>
      <c r="B9" s="350"/>
      <c r="C9" s="350"/>
      <c r="D9" s="351"/>
      <c r="E9" s="184" t="s">
        <v>8</v>
      </c>
      <c r="F9" s="85" t="s">
        <v>9</v>
      </c>
      <c r="G9" s="85" t="s">
        <v>10</v>
      </c>
      <c r="H9" s="85" t="s">
        <v>11</v>
      </c>
      <c r="I9" s="86" t="s">
        <v>247</v>
      </c>
    </row>
    <row r="10" spans="1:9" ht="23.1" customHeight="1" x14ac:dyDescent="0.15">
      <c r="A10" s="372" t="s">
        <v>13</v>
      </c>
      <c r="B10" s="373"/>
      <c r="C10" s="378" t="s">
        <v>14</v>
      </c>
      <c r="D10" s="207" t="s">
        <v>15</v>
      </c>
      <c r="E10" s="208">
        <v>139505</v>
      </c>
      <c r="F10" s="209">
        <v>0</v>
      </c>
      <c r="G10" s="209">
        <v>139488</v>
      </c>
      <c r="H10" s="209">
        <v>17</v>
      </c>
      <c r="I10" s="210">
        <f t="shared" ref="I10:I17" si="0">SUM(G10:H10)</f>
        <v>139505</v>
      </c>
    </row>
    <row r="11" spans="1:9" ht="23.1" customHeight="1" x14ac:dyDescent="0.15">
      <c r="A11" s="374"/>
      <c r="B11" s="375"/>
      <c r="C11" s="379"/>
      <c r="D11" s="186" t="s">
        <v>248</v>
      </c>
      <c r="E11" s="32">
        <v>1005</v>
      </c>
      <c r="F11" s="33">
        <v>0</v>
      </c>
      <c r="G11" s="33">
        <v>990</v>
      </c>
      <c r="H11" s="33">
        <v>15</v>
      </c>
      <c r="I11" s="34">
        <f t="shared" si="0"/>
        <v>1005</v>
      </c>
    </row>
    <row r="12" spans="1:9" ht="23.1" customHeight="1" x14ac:dyDescent="0.15">
      <c r="A12" s="374"/>
      <c r="B12" s="375"/>
      <c r="C12" s="495" t="s">
        <v>17</v>
      </c>
      <c r="D12" s="186" t="s">
        <v>18</v>
      </c>
      <c r="E12" s="32">
        <v>22572</v>
      </c>
      <c r="F12" s="33">
        <v>0</v>
      </c>
      <c r="G12" s="33">
        <v>22572</v>
      </c>
      <c r="H12" s="33">
        <v>0</v>
      </c>
      <c r="I12" s="34">
        <f t="shared" si="0"/>
        <v>22572</v>
      </c>
    </row>
    <row r="13" spans="1:9" ht="23.1" customHeight="1" x14ac:dyDescent="0.15">
      <c r="A13" s="374"/>
      <c r="B13" s="375"/>
      <c r="C13" s="379"/>
      <c r="D13" s="186" t="s">
        <v>19</v>
      </c>
      <c r="E13" s="32">
        <v>22066</v>
      </c>
      <c r="F13" s="33">
        <v>20</v>
      </c>
      <c r="G13" s="33">
        <v>22086</v>
      </c>
      <c r="H13" s="33">
        <v>0</v>
      </c>
      <c r="I13" s="34">
        <f t="shared" si="0"/>
        <v>22086</v>
      </c>
    </row>
    <row r="14" spans="1:9" ht="23.1" customHeight="1" x14ac:dyDescent="0.15">
      <c r="A14" s="493"/>
      <c r="B14" s="494"/>
      <c r="C14" s="437" t="s">
        <v>20</v>
      </c>
      <c r="D14" s="441"/>
      <c r="E14" s="40">
        <f>SUM(E10:E13)</f>
        <v>185148</v>
      </c>
      <c r="F14" s="33">
        <f>SUM(F10:F13)</f>
        <v>20</v>
      </c>
      <c r="G14" s="33">
        <f>SUM(G10:G13)</f>
        <v>185136</v>
      </c>
      <c r="H14" s="33">
        <f>SUM(H10:H13)</f>
        <v>32</v>
      </c>
      <c r="I14" s="34">
        <f t="shared" si="0"/>
        <v>185168</v>
      </c>
    </row>
    <row r="15" spans="1:9" ht="23.1" customHeight="1" x14ac:dyDescent="0.15">
      <c r="A15" s="482" t="s">
        <v>249</v>
      </c>
      <c r="B15" s="483"/>
      <c r="C15" s="484"/>
      <c r="D15" s="186" t="s">
        <v>18</v>
      </c>
      <c r="E15" s="69">
        <v>286654</v>
      </c>
      <c r="F15" s="33">
        <v>5265</v>
      </c>
      <c r="G15" s="33">
        <v>291776</v>
      </c>
      <c r="H15" s="33">
        <v>143</v>
      </c>
      <c r="I15" s="34">
        <f t="shared" si="0"/>
        <v>291919</v>
      </c>
    </row>
    <row r="16" spans="1:9" ht="23.1" customHeight="1" x14ac:dyDescent="0.15">
      <c r="A16" s="383"/>
      <c r="B16" s="384"/>
      <c r="C16" s="385"/>
      <c r="D16" s="186" t="s">
        <v>19</v>
      </c>
      <c r="E16" s="69">
        <v>303170</v>
      </c>
      <c r="F16" s="33">
        <v>12278</v>
      </c>
      <c r="G16" s="33">
        <v>315429</v>
      </c>
      <c r="H16" s="33">
        <v>19</v>
      </c>
      <c r="I16" s="34">
        <f t="shared" si="0"/>
        <v>315448</v>
      </c>
    </row>
    <row r="17" spans="1:9" ht="23.1" customHeight="1" x14ac:dyDescent="0.15">
      <c r="A17" s="485"/>
      <c r="B17" s="486"/>
      <c r="C17" s="487"/>
      <c r="D17" s="186" t="s">
        <v>22</v>
      </c>
      <c r="E17" s="213">
        <f>SUM(E15:E16)</f>
        <v>589824</v>
      </c>
      <c r="F17" s="33">
        <f>SUM(F15:F16)</f>
        <v>17543</v>
      </c>
      <c r="G17" s="33">
        <f>SUM(G15:G16)</f>
        <v>607205</v>
      </c>
      <c r="H17" s="32">
        <f>SUM(H15:H16)</f>
        <v>162</v>
      </c>
      <c r="I17" s="34">
        <f t="shared" si="0"/>
        <v>607367</v>
      </c>
    </row>
    <row r="18" spans="1:9" ht="23.1" customHeight="1" x14ac:dyDescent="0.15">
      <c r="A18" s="488" t="s">
        <v>23</v>
      </c>
      <c r="B18" s="489"/>
      <c r="C18" s="489"/>
      <c r="D18" s="214"/>
      <c r="E18" s="213">
        <v>0</v>
      </c>
      <c r="F18" s="33">
        <v>0</v>
      </c>
      <c r="G18" s="38" t="s">
        <v>24</v>
      </c>
      <c r="H18" s="215" t="s">
        <v>24</v>
      </c>
      <c r="I18" s="34">
        <v>0</v>
      </c>
    </row>
    <row r="19" spans="1:9" ht="23.1" customHeight="1" x14ac:dyDescent="0.15">
      <c r="A19" s="482" t="s">
        <v>25</v>
      </c>
      <c r="B19" s="483"/>
      <c r="C19" s="484"/>
      <c r="D19" s="186" t="s">
        <v>18</v>
      </c>
      <c r="E19" s="69">
        <v>653</v>
      </c>
      <c r="F19" s="33">
        <v>8</v>
      </c>
      <c r="G19" s="33">
        <v>661</v>
      </c>
      <c r="H19" s="33">
        <v>0</v>
      </c>
      <c r="I19" s="34">
        <f t="shared" ref="I19:I25" si="1">SUM(G19:H19)</f>
        <v>661</v>
      </c>
    </row>
    <row r="20" spans="1:9" ht="23.1" customHeight="1" x14ac:dyDescent="0.15">
      <c r="A20" s="383"/>
      <c r="B20" s="384"/>
      <c r="C20" s="385"/>
      <c r="D20" s="186" t="s">
        <v>19</v>
      </c>
      <c r="E20" s="69">
        <v>9646</v>
      </c>
      <c r="F20" s="33">
        <v>109</v>
      </c>
      <c r="G20" s="33">
        <v>9755</v>
      </c>
      <c r="H20" s="33">
        <v>0</v>
      </c>
      <c r="I20" s="34">
        <f t="shared" si="1"/>
        <v>9755</v>
      </c>
    </row>
    <row r="21" spans="1:9" ht="23.1" customHeight="1" x14ac:dyDescent="0.15">
      <c r="A21" s="485"/>
      <c r="B21" s="486"/>
      <c r="C21" s="487"/>
      <c r="D21" s="186" t="s">
        <v>22</v>
      </c>
      <c r="E21" s="213">
        <f>SUM(E19:E20)</f>
        <v>10299</v>
      </c>
      <c r="F21" s="33">
        <f>SUM(F19:F20)</f>
        <v>117</v>
      </c>
      <c r="G21" s="33">
        <f>SUM(G19:G20)</f>
        <v>10416</v>
      </c>
      <c r="H21" s="32">
        <f>SUM(H19:H20)</f>
        <v>0</v>
      </c>
      <c r="I21" s="34">
        <f t="shared" si="1"/>
        <v>10416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980</v>
      </c>
      <c r="F22" s="33">
        <v>0</v>
      </c>
      <c r="G22" s="33">
        <v>980</v>
      </c>
      <c r="H22" s="33">
        <v>0</v>
      </c>
      <c r="I22" s="34">
        <f t="shared" si="1"/>
        <v>980</v>
      </c>
    </row>
    <row r="23" spans="1:9" ht="23.1" customHeight="1" x14ac:dyDescent="0.15">
      <c r="A23" s="187"/>
      <c r="B23" s="188"/>
      <c r="C23" s="465" t="s">
        <v>250</v>
      </c>
      <c r="D23" s="359"/>
      <c r="E23" s="32">
        <v>41</v>
      </c>
      <c r="F23" s="33">
        <v>0</v>
      </c>
      <c r="G23" s="33">
        <v>41</v>
      </c>
      <c r="H23" s="33">
        <v>0</v>
      </c>
      <c r="I23" s="34">
        <f t="shared" si="1"/>
        <v>41</v>
      </c>
    </row>
    <row r="24" spans="1:9" ht="23.1" customHeight="1" x14ac:dyDescent="0.15">
      <c r="A24" s="187"/>
      <c r="B24" s="188"/>
      <c r="C24" s="35"/>
      <c r="D24" s="186" t="s">
        <v>28</v>
      </c>
      <c r="E24" s="32">
        <v>3</v>
      </c>
      <c r="F24" s="33">
        <v>0</v>
      </c>
      <c r="G24" s="33">
        <v>3</v>
      </c>
      <c r="H24" s="33">
        <v>0</v>
      </c>
      <c r="I24" s="34">
        <f t="shared" si="1"/>
        <v>3</v>
      </c>
    </row>
    <row r="25" spans="1:9" ht="23.1" customHeight="1" x14ac:dyDescent="0.15">
      <c r="A25" s="36"/>
      <c r="B25" s="37"/>
      <c r="C25" s="358" t="s">
        <v>29</v>
      </c>
      <c r="D25" s="359"/>
      <c r="E25" s="32">
        <v>267</v>
      </c>
      <c r="F25" s="33">
        <v>0</v>
      </c>
      <c r="G25" s="33">
        <v>267</v>
      </c>
      <c r="H25" s="33">
        <v>0</v>
      </c>
      <c r="I25" s="34">
        <f t="shared" si="1"/>
        <v>267</v>
      </c>
    </row>
    <row r="26" spans="1:9" ht="23.1" customHeight="1" x14ac:dyDescent="0.15">
      <c r="A26" s="501" t="s">
        <v>30</v>
      </c>
      <c r="B26" s="483"/>
      <c r="C26" s="484"/>
      <c r="D26" s="186" t="s">
        <v>31</v>
      </c>
      <c r="E26" s="32">
        <v>2438</v>
      </c>
      <c r="F26" s="33">
        <v>0</v>
      </c>
      <c r="G26" s="38" t="s">
        <v>24</v>
      </c>
      <c r="H26" s="38" t="s">
        <v>24</v>
      </c>
      <c r="I26" s="34">
        <v>2438</v>
      </c>
    </row>
    <row r="27" spans="1:9" ht="23.1" customHeight="1" x14ac:dyDescent="0.15">
      <c r="A27" s="383"/>
      <c r="B27" s="384"/>
      <c r="C27" s="385"/>
      <c r="D27" s="186" t="s">
        <v>32</v>
      </c>
      <c r="E27" s="32">
        <v>7819</v>
      </c>
      <c r="F27" s="33">
        <v>0</v>
      </c>
      <c r="G27" s="38" t="s">
        <v>24</v>
      </c>
      <c r="H27" s="38" t="s">
        <v>24</v>
      </c>
      <c r="I27" s="34">
        <v>7819</v>
      </c>
    </row>
    <row r="28" spans="1:9" ht="23.1" customHeight="1" x14ac:dyDescent="0.15">
      <c r="A28" s="485"/>
      <c r="B28" s="486"/>
      <c r="C28" s="487"/>
      <c r="D28" s="186" t="s">
        <v>20</v>
      </c>
      <c r="E28" s="32">
        <f>SUM(E26:E27)</f>
        <v>10257</v>
      </c>
      <c r="F28" s="33">
        <f>SUM(F26:F27)</f>
        <v>0</v>
      </c>
      <c r="G28" s="38" t="s">
        <v>24</v>
      </c>
      <c r="H28" s="38" t="s">
        <v>24</v>
      </c>
      <c r="I28" s="34">
        <f>SUM(I26:I27)</f>
        <v>10257</v>
      </c>
    </row>
    <row r="29" spans="1:9" ht="23.1" customHeight="1" x14ac:dyDescent="0.15">
      <c r="A29" s="502" t="s">
        <v>33</v>
      </c>
      <c r="B29" s="465"/>
      <c r="C29" s="358"/>
      <c r="D29" s="359"/>
      <c r="E29" s="69">
        <v>422834</v>
      </c>
      <c r="F29" s="33">
        <v>2</v>
      </c>
      <c r="G29" s="38" t="s">
        <v>251</v>
      </c>
      <c r="H29" s="38" t="s">
        <v>251</v>
      </c>
      <c r="I29" s="34">
        <v>422836</v>
      </c>
    </row>
    <row r="30" spans="1:9" ht="23.1" customHeight="1" x14ac:dyDescent="0.15">
      <c r="A30" s="356"/>
      <c r="B30" s="357"/>
      <c r="C30" s="465" t="s">
        <v>252</v>
      </c>
      <c r="D30" s="359"/>
      <c r="E30" s="69">
        <v>154493</v>
      </c>
      <c r="F30" s="33">
        <v>0</v>
      </c>
      <c r="G30" s="38" t="s">
        <v>253</v>
      </c>
      <c r="H30" s="38" t="s">
        <v>251</v>
      </c>
      <c r="I30" s="34">
        <v>154493</v>
      </c>
    </row>
    <row r="31" spans="1:9" ht="23.1" customHeight="1" x14ac:dyDescent="0.15">
      <c r="A31" s="189"/>
      <c r="B31" s="190"/>
      <c r="C31" s="35"/>
      <c r="D31" s="186" t="s">
        <v>28</v>
      </c>
      <c r="E31" s="69">
        <v>17673</v>
      </c>
      <c r="F31" s="33">
        <v>0</v>
      </c>
      <c r="G31" s="38" t="s">
        <v>251</v>
      </c>
      <c r="H31" s="38" t="s">
        <v>254</v>
      </c>
      <c r="I31" s="34">
        <v>17673</v>
      </c>
    </row>
    <row r="32" spans="1:9" ht="23.1" customHeight="1" x14ac:dyDescent="0.15">
      <c r="A32" s="356"/>
      <c r="B32" s="357"/>
      <c r="C32" s="358" t="s">
        <v>29</v>
      </c>
      <c r="D32" s="359"/>
      <c r="E32" s="69">
        <v>53035</v>
      </c>
      <c r="F32" s="33">
        <v>0</v>
      </c>
      <c r="G32" s="38" t="s">
        <v>251</v>
      </c>
      <c r="H32" s="38" t="s">
        <v>251</v>
      </c>
      <c r="I32" s="34">
        <v>53035</v>
      </c>
    </row>
    <row r="33" spans="1:9" ht="23.1" customHeight="1" x14ac:dyDescent="0.15">
      <c r="A33" s="496" t="s">
        <v>255</v>
      </c>
      <c r="B33" s="497"/>
      <c r="C33" s="358" t="s">
        <v>256</v>
      </c>
      <c r="D33" s="359"/>
      <c r="E33" s="69">
        <v>10803</v>
      </c>
      <c r="F33" s="33">
        <v>27</v>
      </c>
      <c r="G33" s="33">
        <v>10830</v>
      </c>
      <c r="H33" s="33">
        <v>0</v>
      </c>
      <c r="I33" s="34">
        <f>SUM(G33:H33)</f>
        <v>10830</v>
      </c>
    </row>
    <row r="34" spans="1:9" ht="23.1" customHeight="1" x14ac:dyDescent="0.15">
      <c r="A34" s="374"/>
      <c r="B34" s="498"/>
      <c r="C34" s="358" t="s">
        <v>257</v>
      </c>
      <c r="D34" s="359"/>
      <c r="E34" s="69">
        <v>2577</v>
      </c>
      <c r="F34" s="33">
        <v>8</v>
      </c>
      <c r="G34" s="33">
        <v>2585</v>
      </c>
      <c r="H34" s="33">
        <v>0</v>
      </c>
      <c r="I34" s="34">
        <f>SUM(G34:H34)</f>
        <v>2585</v>
      </c>
    </row>
    <row r="35" spans="1:9" ht="23.1" customHeight="1" x14ac:dyDescent="0.15">
      <c r="A35" s="374"/>
      <c r="B35" s="498"/>
      <c r="C35" s="358" t="s">
        <v>258</v>
      </c>
      <c r="D35" s="359"/>
      <c r="E35" s="69">
        <v>1</v>
      </c>
      <c r="F35" s="33">
        <v>0</v>
      </c>
      <c r="G35" s="33">
        <v>1</v>
      </c>
      <c r="H35" s="33">
        <v>0</v>
      </c>
      <c r="I35" s="34">
        <f>SUM(G35:H35)</f>
        <v>1</v>
      </c>
    </row>
    <row r="36" spans="1:9" ht="23.1" customHeight="1" x14ac:dyDescent="0.15">
      <c r="A36" s="374"/>
      <c r="B36" s="498"/>
      <c r="C36" s="358" t="s">
        <v>259</v>
      </c>
      <c r="D36" s="359"/>
      <c r="E36" s="69">
        <v>2</v>
      </c>
      <c r="F36" s="33">
        <v>0</v>
      </c>
      <c r="G36" s="33">
        <v>2</v>
      </c>
      <c r="H36" s="33">
        <v>0</v>
      </c>
      <c r="I36" s="34">
        <f>SUM(G36:H36)</f>
        <v>2</v>
      </c>
    </row>
    <row r="37" spans="1:9" ht="23.1" customHeight="1" x14ac:dyDescent="0.15">
      <c r="A37" s="374"/>
      <c r="B37" s="498"/>
      <c r="C37" s="499" t="s">
        <v>20</v>
      </c>
      <c r="D37" s="500"/>
      <c r="E37" s="33">
        <f>SUM(E33:E36)</f>
        <v>13383</v>
      </c>
      <c r="F37" s="33">
        <f>SUM(F33:F36)</f>
        <v>35</v>
      </c>
      <c r="G37" s="33">
        <f>SUM(G33:G36)</f>
        <v>13418</v>
      </c>
      <c r="H37" s="33">
        <f>SUM(H33:H36)</f>
        <v>0</v>
      </c>
      <c r="I37" s="34">
        <f>SUM(G37:H37)</f>
        <v>13418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20678</v>
      </c>
      <c r="F38" s="33">
        <v>0</v>
      </c>
      <c r="G38" s="38" t="s">
        <v>260</v>
      </c>
      <c r="H38" s="38" t="s">
        <v>251</v>
      </c>
      <c r="I38" s="34">
        <v>20678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6476</v>
      </c>
      <c r="F39" s="33">
        <v>0</v>
      </c>
      <c r="G39" s="33">
        <v>6476</v>
      </c>
      <c r="H39" s="33">
        <v>0</v>
      </c>
      <c r="I39" s="34">
        <f>SUM(G39:H39)</f>
        <v>6476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548</v>
      </c>
      <c r="F40" s="33">
        <v>0</v>
      </c>
      <c r="G40" s="33">
        <v>548</v>
      </c>
      <c r="H40" s="33">
        <v>0</v>
      </c>
      <c r="I40" s="34">
        <f>SUM(G40:H40)</f>
        <v>548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158029</v>
      </c>
      <c r="F41" s="33">
        <v>3</v>
      </c>
      <c r="G41" s="38" t="s">
        <v>253</v>
      </c>
      <c r="H41" s="38" t="s">
        <v>253</v>
      </c>
      <c r="I41" s="34">
        <v>158032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146394</v>
      </c>
      <c r="F42" s="33">
        <v>3</v>
      </c>
      <c r="G42" s="33">
        <v>146381</v>
      </c>
      <c r="H42" s="33">
        <v>16</v>
      </c>
      <c r="I42" s="34">
        <f>SUM(G42:H42)</f>
        <v>146397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10826</v>
      </c>
      <c r="F43" s="33">
        <v>0</v>
      </c>
      <c r="G43" s="38" t="s">
        <v>253</v>
      </c>
      <c r="H43" s="38" t="s">
        <v>253</v>
      </c>
      <c r="I43" s="34">
        <v>10826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6180</v>
      </c>
      <c r="F44" s="33">
        <v>0</v>
      </c>
      <c r="G44" s="38" t="s">
        <v>253</v>
      </c>
      <c r="H44" s="44" t="s">
        <v>253</v>
      </c>
      <c r="I44" s="34">
        <v>6180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70</v>
      </c>
      <c r="F45" s="45">
        <v>0</v>
      </c>
      <c r="G45" s="38" t="s">
        <v>253</v>
      </c>
      <c r="H45" s="44" t="s">
        <v>253</v>
      </c>
      <c r="I45" s="34">
        <v>70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1</v>
      </c>
      <c r="F46" s="45">
        <v>0</v>
      </c>
      <c r="G46" s="38" t="s">
        <v>253</v>
      </c>
      <c r="H46" s="44" t="s">
        <v>253</v>
      </c>
      <c r="I46" s="34">
        <v>1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393</v>
      </c>
      <c r="F47" s="45">
        <v>0</v>
      </c>
      <c r="G47" s="33">
        <v>393</v>
      </c>
      <c r="H47" s="40">
        <v>0</v>
      </c>
      <c r="I47" s="34">
        <f>SUM(G47:H47)</f>
        <v>393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56202</v>
      </c>
      <c r="F48" s="45">
        <v>0</v>
      </c>
      <c r="G48" s="38" t="s">
        <v>260</v>
      </c>
      <c r="H48" s="44" t="s">
        <v>260</v>
      </c>
      <c r="I48" s="34">
        <v>56202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32680</v>
      </c>
      <c r="F49" s="45">
        <v>0</v>
      </c>
      <c r="G49" s="38" t="s">
        <v>260</v>
      </c>
      <c r="H49" s="44" t="s">
        <v>260</v>
      </c>
      <c r="I49" s="34">
        <v>32680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20</v>
      </c>
      <c r="F50" s="45">
        <v>0</v>
      </c>
      <c r="G50" s="38" t="s">
        <v>254</v>
      </c>
      <c r="H50" s="44" t="s">
        <v>260</v>
      </c>
      <c r="I50" s="34">
        <v>20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254</v>
      </c>
      <c r="H51" s="44" t="s">
        <v>260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9676</v>
      </c>
      <c r="F52" s="45">
        <v>0</v>
      </c>
      <c r="G52" s="33">
        <v>9676</v>
      </c>
      <c r="H52" s="40">
        <v>0</v>
      </c>
      <c r="I52" s="34">
        <f>SUM(G52:H52)</f>
        <v>9676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563</v>
      </c>
      <c r="F53" s="45">
        <v>0</v>
      </c>
      <c r="G53" s="38" t="s">
        <v>254</v>
      </c>
      <c r="H53" s="44" t="s">
        <v>253</v>
      </c>
      <c r="I53" s="34">
        <v>563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260</v>
      </c>
      <c r="H54" s="51" t="s">
        <v>253</v>
      </c>
      <c r="I54" s="52">
        <v>0</v>
      </c>
    </row>
    <row r="55" spans="1:9" ht="28.5" x14ac:dyDescent="0.3">
      <c r="A55" s="490" t="str">
        <f>A1</f>
        <v>検査関係業務量報告</v>
      </c>
      <c r="B55" s="490"/>
      <c r="C55" s="490"/>
      <c r="D55" s="490"/>
      <c r="E55" s="490"/>
      <c r="F55" s="490"/>
      <c r="G55" s="490"/>
      <c r="H55" s="490"/>
      <c r="I55" s="490"/>
    </row>
    <row r="56" spans="1:9" ht="12.75" customHeight="1" x14ac:dyDescent="0.3">
      <c r="A56" s="200"/>
      <c r="B56" s="200"/>
      <c r="C56" s="200"/>
      <c r="D56" s="200"/>
      <c r="E56" s="200"/>
      <c r="F56" s="200"/>
      <c r="G56" s="200"/>
      <c r="H56" s="200"/>
      <c r="I56" s="200"/>
    </row>
    <row r="57" spans="1:9" ht="15.75" customHeight="1" x14ac:dyDescent="0.2">
      <c r="A57" s="201"/>
      <c r="B57" s="15"/>
      <c r="C57" s="15"/>
      <c r="F57" s="202"/>
      <c r="G57" s="202"/>
      <c r="H57" s="203"/>
      <c r="I57" s="503" t="str">
        <f>IF(I3="","",I3)</f>
        <v/>
      </c>
    </row>
    <row r="58" spans="1:9" ht="23.25" customHeight="1" x14ac:dyDescent="0.15">
      <c r="A58" s="492" t="str">
        <f>A4</f>
        <v>令和 5年 9月</v>
      </c>
      <c r="B58" s="504"/>
      <c r="C58" s="504"/>
      <c r="D58" s="504"/>
      <c r="E58" s="504"/>
      <c r="F58" s="504"/>
      <c r="G58" s="504"/>
      <c r="H58" s="504"/>
      <c r="I58" s="503"/>
    </row>
    <row r="59" spans="1:9" ht="20.25" customHeight="1" thickBot="1" x14ac:dyDescent="0.2">
      <c r="A59" s="204" t="str">
        <f>A5</f>
        <v>全国計</v>
      </c>
      <c r="B59" s="205"/>
      <c r="C59" s="205"/>
      <c r="D59" s="205"/>
      <c r="E59" s="205"/>
      <c r="F59" s="206"/>
      <c r="G59" s="206"/>
      <c r="H59" s="206"/>
      <c r="I59" s="14" t="s">
        <v>261</v>
      </c>
    </row>
    <row r="60" spans="1:9" ht="23.1" customHeight="1" thickBot="1" x14ac:dyDescent="0.2">
      <c r="A60" s="349" t="s">
        <v>262</v>
      </c>
      <c r="B60" s="350"/>
      <c r="C60" s="350"/>
      <c r="D60" s="351"/>
      <c r="E60" s="183" t="s">
        <v>8</v>
      </c>
      <c r="F60" s="85" t="s">
        <v>9</v>
      </c>
      <c r="G60" s="85" t="s">
        <v>10</v>
      </c>
      <c r="H60" s="85" t="s">
        <v>11</v>
      </c>
      <c r="I60" s="86" t="s">
        <v>247</v>
      </c>
    </row>
    <row r="61" spans="1:9" ht="23.1" customHeight="1" x14ac:dyDescent="0.15">
      <c r="A61" s="427" t="s">
        <v>55</v>
      </c>
      <c r="B61" s="428"/>
      <c r="C61" s="499" t="s">
        <v>56</v>
      </c>
      <c r="D61" s="507"/>
      <c r="E61" s="217">
        <v>383</v>
      </c>
      <c r="F61" s="218">
        <v>0</v>
      </c>
      <c r="G61" s="38" t="s">
        <v>253</v>
      </c>
      <c r="H61" s="44" t="s">
        <v>253</v>
      </c>
      <c r="I61" s="34">
        <v>383</v>
      </c>
    </row>
    <row r="62" spans="1:9" ht="23.1" customHeight="1" x14ac:dyDescent="0.15">
      <c r="A62" s="429"/>
      <c r="B62" s="430"/>
      <c r="C62" s="499" t="s">
        <v>58</v>
      </c>
      <c r="D62" s="507"/>
      <c r="E62" s="217">
        <v>3968</v>
      </c>
      <c r="F62" s="218">
        <v>28</v>
      </c>
      <c r="G62" s="38" t="s">
        <v>263</v>
      </c>
      <c r="H62" s="44" t="s">
        <v>253</v>
      </c>
      <c r="I62" s="34">
        <v>3996</v>
      </c>
    </row>
    <row r="63" spans="1:9" ht="23.1" customHeight="1" x14ac:dyDescent="0.15">
      <c r="A63" s="429"/>
      <c r="B63" s="430"/>
      <c r="C63" s="499" t="s">
        <v>59</v>
      </c>
      <c r="D63" s="507"/>
      <c r="E63" s="217">
        <v>159</v>
      </c>
      <c r="F63" s="218">
        <v>2</v>
      </c>
      <c r="G63" s="38" t="s">
        <v>264</v>
      </c>
      <c r="H63" s="44" t="s">
        <v>264</v>
      </c>
      <c r="I63" s="34">
        <v>161</v>
      </c>
    </row>
    <row r="64" spans="1:9" ht="23.1" customHeight="1" x14ac:dyDescent="0.15">
      <c r="A64" s="505"/>
      <c r="B64" s="506"/>
      <c r="C64" s="499" t="s">
        <v>20</v>
      </c>
      <c r="D64" s="500"/>
      <c r="E64" s="33">
        <f>SUM(E61:E63)</f>
        <v>4510</v>
      </c>
      <c r="F64" s="33">
        <f>SUM(F61:F63)</f>
        <v>30</v>
      </c>
      <c r="G64" s="38" t="s">
        <v>253</v>
      </c>
      <c r="H64" s="38" t="s">
        <v>264</v>
      </c>
      <c r="I64" s="34">
        <f>SUM(I61:I63)</f>
        <v>4540</v>
      </c>
    </row>
    <row r="65" spans="1:9" ht="23.1" customHeight="1" x14ac:dyDescent="0.15">
      <c r="A65" s="427" t="s">
        <v>265</v>
      </c>
      <c r="B65" s="428"/>
      <c r="C65" s="465" t="s">
        <v>266</v>
      </c>
      <c r="D65" s="219" t="s">
        <v>267</v>
      </c>
      <c r="E65" s="69">
        <v>0</v>
      </c>
      <c r="F65" s="33">
        <v>0</v>
      </c>
      <c r="G65" s="33">
        <v>0</v>
      </c>
      <c r="H65" s="33">
        <v>0</v>
      </c>
      <c r="I65" s="34">
        <f t="shared" ref="I65:I76" si="2">SUM(G65:H65)</f>
        <v>0</v>
      </c>
    </row>
    <row r="66" spans="1:9" ht="23.1" customHeight="1" x14ac:dyDescent="0.15">
      <c r="A66" s="429"/>
      <c r="B66" s="430"/>
      <c r="C66" s="508"/>
      <c r="D66" s="219" t="s">
        <v>268</v>
      </c>
      <c r="E66" s="69">
        <v>379</v>
      </c>
      <c r="F66" s="33">
        <v>0</v>
      </c>
      <c r="G66" s="33">
        <v>379</v>
      </c>
      <c r="H66" s="33">
        <v>0</v>
      </c>
      <c r="I66" s="34">
        <f t="shared" si="2"/>
        <v>379</v>
      </c>
    </row>
    <row r="67" spans="1:9" ht="23.1" customHeight="1" x14ac:dyDescent="0.15">
      <c r="A67" s="429"/>
      <c r="B67" s="430"/>
      <c r="C67" s="465" t="s">
        <v>269</v>
      </c>
      <c r="D67" s="219" t="s">
        <v>270</v>
      </c>
      <c r="E67" s="69">
        <v>2</v>
      </c>
      <c r="F67" s="33">
        <v>0</v>
      </c>
      <c r="G67" s="33">
        <v>2</v>
      </c>
      <c r="H67" s="33">
        <v>0</v>
      </c>
      <c r="I67" s="34">
        <f t="shared" si="2"/>
        <v>2</v>
      </c>
    </row>
    <row r="68" spans="1:9" ht="23.1" customHeight="1" x14ac:dyDescent="0.15">
      <c r="A68" s="429"/>
      <c r="B68" s="430"/>
      <c r="C68" s="508"/>
      <c r="D68" s="219" t="s">
        <v>271</v>
      </c>
      <c r="E68" s="69">
        <v>3915</v>
      </c>
      <c r="F68" s="33">
        <v>26</v>
      </c>
      <c r="G68" s="33">
        <v>3941</v>
      </c>
      <c r="H68" s="33">
        <v>0</v>
      </c>
      <c r="I68" s="34">
        <f t="shared" si="2"/>
        <v>3941</v>
      </c>
    </row>
    <row r="69" spans="1:9" ht="23.1" customHeight="1" x14ac:dyDescent="0.15">
      <c r="A69" s="429"/>
      <c r="B69" s="430"/>
      <c r="C69" s="465" t="s">
        <v>272</v>
      </c>
      <c r="D69" s="219" t="s">
        <v>270</v>
      </c>
      <c r="E69" s="69">
        <v>0</v>
      </c>
      <c r="F69" s="33">
        <v>0</v>
      </c>
      <c r="G69" s="33">
        <v>0</v>
      </c>
      <c r="H69" s="33">
        <v>0</v>
      </c>
      <c r="I69" s="34">
        <f t="shared" si="2"/>
        <v>0</v>
      </c>
    </row>
    <row r="70" spans="1:9" ht="23.1" customHeight="1" x14ac:dyDescent="0.15">
      <c r="A70" s="429"/>
      <c r="B70" s="430"/>
      <c r="C70" s="508"/>
      <c r="D70" s="219" t="s">
        <v>271</v>
      </c>
      <c r="E70" s="69">
        <v>140</v>
      </c>
      <c r="F70" s="33">
        <v>2</v>
      </c>
      <c r="G70" s="33">
        <v>142</v>
      </c>
      <c r="H70" s="33">
        <v>0</v>
      </c>
      <c r="I70" s="34">
        <f t="shared" si="2"/>
        <v>142</v>
      </c>
    </row>
    <row r="71" spans="1:9" ht="23.1" customHeight="1" x14ac:dyDescent="0.15">
      <c r="A71" s="431"/>
      <c r="B71" s="432"/>
      <c r="C71" s="499" t="s">
        <v>20</v>
      </c>
      <c r="D71" s="500"/>
      <c r="E71" s="33">
        <f>SUM(E65:E70)</f>
        <v>4436</v>
      </c>
      <c r="F71" s="33">
        <f>SUM(F65:F70)</f>
        <v>28</v>
      </c>
      <c r="G71" s="33">
        <f>SUM(G65:G70)</f>
        <v>4464</v>
      </c>
      <c r="H71" s="33">
        <f>SUM(H65:H70)</f>
        <v>0</v>
      </c>
      <c r="I71" s="34">
        <f t="shared" si="2"/>
        <v>4464</v>
      </c>
    </row>
    <row r="72" spans="1:9" ht="23.1" customHeight="1" x14ac:dyDescent="0.15">
      <c r="A72" s="427" t="s">
        <v>273</v>
      </c>
      <c r="B72" s="428"/>
      <c r="C72" s="358" t="s">
        <v>274</v>
      </c>
      <c r="D72" s="359"/>
      <c r="E72" s="221">
        <v>407</v>
      </c>
      <c r="F72" s="73">
        <v>0</v>
      </c>
      <c r="G72" s="33">
        <v>407</v>
      </c>
      <c r="H72" s="33">
        <v>0</v>
      </c>
      <c r="I72" s="34">
        <f t="shared" si="2"/>
        <v>407</v>
      </c>
    </row>
    <row r="73" spans="1:9" ht="23.1" customHeight="1" x14ac:dyDescent="0.15">
      <c r="A73" s="429"/>
      <c r="B73" s="430"/>
      <c r="C73" s="358" t="s">
        <v>249</v>
      </c>
      <c r="D73" s="359"/>
      <c r="E73" s="221">
        <v>4006</v>
      </c>
      <c r="F73" s="73">
        <v>28</v>
      </c>
      <c r="G73" s="33">
        <v>4034</v>
      </c>
      <c r="H73" s="33">
        <v>0</v>
      </c>
      <c r="I73" s="34">
        <f t="shared" si="2"/>
        <v>4034</v>
      </c>
    </row>
    <row r="74" spans="1:9" ht="23.1" customHeight="1" x14ac:dyDescent="0.15">
      <c r="A74" s="429"/>
      <c r="B74" s="430"/>
      <c r="C74" s="358" t="s">
        <v>62</v>
      </c>
      <c r="D74" s="359"/>
      <c r="E74" s="221">
        <v>170</v>
      </c>
      <c r="F74" s="73">
        <v>2</v>
      </c>
      <c r="G74" s="33">
        <v>172</v>
      </c>
      <c r="H74" s="33">
        <v>0</v>
      </c>
      <c r="I74" s="34">
        <f t="shared" si="2"/>
        <v>172</v>
      </c>
    </row>
    <row r="75" spans="1:9" ht="23.1" customHeight="1" x14ac:dyDescent="0.15">
      <c r="A75" s="429"/>
      <c r="B75" s="430"/>
      <c r="C75" s="358" t="s">
        <v>63</v>
      </c>
      <c r="D75" s="359"/>
      <c r="E75" s="221">
        <v>29</v>
      </c>
      <c r="F75" s="73">
        <v>0</v>
      </c>
      <c r="G75" s="33">
        <v>29</v>
      </c>
      <c r="H75" s="33">
        <v>0</v>
      </c>
      <c r="I75" s="34">
        <f t="shared" si="2"/>
        <v>29</v>
      </c>
    </row>
    <row r="76" spans="1:9" ht="23.1" customHeight="1" x14ac:dyDescent="0.15">
      <c r="A76" s="431"/>
      <c r="B76" s="432"/>
      <c r="C76" s="499" t="s">
        <v>20</v>
      </c>
      <c r="D76" s="500"/>
      <c r="E76" s="73">
        <f>SUM(E72:E75)</f>
        <v>4612</v>
      </c>
      <c r="F76" s="73">
        <f>SUM(F72:F75)</f>
        <v>30</v>
      </c>
      <c r="G76" s="73">
        <f>SUM(G72:G75)</f>
        <v>4642</v>
      </c>
      <c r="H76" s="73">
        <f>SUM(H72:H75)</f>
        <v>0</v>
      </c>
      <c r="I76" s="34">
        <f t="shared" si="2"/>
        <v>4642</v>
      </c>
    </row>
    <row r="77" spans="1:9" ht="23.1" customHeight="1" x14ac:dyDescent="0.15">
      <c r="A77" s="427" t="s">
        <v>64</v>
      </c>
      <c r="B77" s="428"/>
      <c r="C77" s="358" t="s">
        <v>275</v>
      </c>
      <c r="D77" s="359"/>
      <c r="E77" s="69">
        <v>3327</v>
      </c>
      <c r="F77" s="33">
        <v>0</v>
      </c>
      <c r="G77" s="38" t="s">
        <v>276</v>
      </c>
      <c r="H77" s="38" t="s">
        <v>264</v>
      </c>
      <c r="I77" s="34">
        <v>3327</v>
      </c>
    </row>
    <row r="78" spans="1:9" ht="23.1" customHeight="1" x14ac:dyDescent="0.15">
      <c r="A78" s="429"/>
      <c r="B78" s="430"/>
      <c r="C78" s="358" t="s">
        <v>277</v>
      </c>
      <c r="D78" s="359"/>
      <c r="E78" s="69">
        <v>33064</v>
      </c>
      <c r="F78" s="33">
        <v>637</v>
      </c>
      <c r="G78" s="38" t="s">
        <v>264</v>
      </c>
      <c r="H78" s="38" t="s">
        <v>254</v>
      </c>
      <c r="I78" s="34">
        <v>33701</v>
      </c>
    </row>
    <row r="79" spans="1:9" ht="23.1" customHeight="1" x14ac:dyDescent="0.15">
      <c r="A79" s="429"/>
      <c r="B79" s="430"/>
      <c r="C79" s="358" t="s">
        <v>278</v>
      </c>
      <c r="D79" s="359"/>
      <c r="E79" s="69">
        <v>1186</v>
      </c>
      <c r="F79" s="33">
        <v>18</v>
      </c>
      <c r="G79" s="38" t="s">
        <v>264</v>
      </c>
      <c r="H79" s="38" t="s">
        <v>276</v>
      </c>
      <c r="I79" s="34">
        <v>1204</v>
      </c>
    </row>
    <row r="80" spans="1:9" ht="23.1" customHeight="1" x14ac:dyDescent="0.15">
      <c r="A80" s="429"/>
      <c r="B80" s="430"/>
      <c r="C80" s="465" t="s">
        <v>63</v>
      </c>
      <c r="D80" s="516"/>
      <c r="E80" s="222">
        <v>286</v>
      </c>
      <c r="F80" s="223">
        <v>0</v>
      </c>
      <c r="G80" s="38" t="s">
        <v>264</v>
      </c>
      <c r="H80" s="38" t="s">
        <v>254</v>
      </c>
      <c r="I80" s="66">
        <v>286</v>
      </c>
    </row>
    <row r="81" spans="1:9" ht="23.1" customHeight="1" x14ac:dyDescent="0.15">
      <c r="A81" s="431"/>
      <c r="B81" s="432"/>
      <c r="C81" s="517" t="s">
        <v>20</v>
      </c>
      <c r="D81" s="359"/>
      <c r="E81" s="69">
        <f>SUM(E77:E80)</f>
        <v>37863</v>
      </c>
      <c r="F81" s="33">
        <f>SUM(F77:F80)</f>
        <v>655</v>
      </c>
      <c r="G81" s="38" t="s">
        <v>254</v>
      </c>
      <c r="H81" s="38" t="s">
        <v>254</v>
      </c>
      <c r="I81" s="34">
        <f>SUM(I77:I80)</f>
        <v>38518</v>
      </c>
    </row>
    <row r="82" spans="1:9" ht="23.1" customHeight="1" x14ac:dyDescent="0.15">
      <c r="A82" s="427" t="s">
        <v>66</v>
      </c>
      <c r="B82" s="509"/>
      <c r="C82" s="512" t="s">
        <v>13</v>
      </c>
      <c r="D82" s="513"/>
      <c r="E82" s="69">
        <v>44088</v>
      </c>
      <c r="F82" s="33">
        <v>0</v>
      </c>
      <c r="G82" s="38" t="s">
        <v>279</v>
      </c>
      <c r="H82" s="38" t="s">
        <v>251</v>
      </c>
      <c r="I82" s="34">
        <v>44088</v>
      </c>
    </row>
    <row r="83" spans="1:9" ht="23.1" customHeight="1" x14ac:dyDescent="0.15">
      <c r="A83" s="429"/>
      <c r="B83" s="510"/>
      <c r="C83" s="225"/>
      <c r="D83" s="68" t="s">
        <v>67</v>
      </c>
      <c r="E83" s="69">
        <v>44088</v>
      </c>
      <c r="F83" s="33">
        <v>0</v>
      </c>
      <c r="G83" s="38" t="s">
        <v>279</v>
      </c>
      <c r="H83" s="38" t="s">
        <v>254</v>
      </c>
      <c r="I83" s="34">
        <v>44088</v>
      </c>
    </row>
    <row r="84" spans="1:9" ht="23.1" customHeight="1" x14ac:dyDescent="0.15">
      <c r="A84" s="511"/>
      <c r="B84" s="510"/>
      <c r="C84" s="514" t="s">
        <v>68</v>
      </c>
      <c r="D84" s="513"/>
      <c r="E84" s="69">
        <v>10208</v>
      </c>
      <c r="F84" s="33">
        <v>0</v>
      </c>
      <c r="G84" s="38" t="s">
        <v>264</v>
      </c>
      <c r="H84" s="38" t="s">
        <v>264</v>
      </c>
      <c r="I84" s="34">
        <v>10208</v>
      </c>
    </row>
    <row r="85" spans="1:9" ht="23.1" customHeight="1" x14ac:dyDescent="0.15">
      <c r="A85" s="511"/>
      <c r="B85" s="510"/>
      <c r="C85" s="514" t="s">
        <v>69</v>
      </c>
      <c r="D85" s="513"/>
      <c r="E85" s="69">
        <v>636</v>
      </c>
      <c r="F85" s="33">
        <v>0</v>
      </c>
      <c r="G85" s="38" t="s">
        <v>280</v>
      </c>
      <c r="H85" s="38" t="s">
        <v>276</v>
      </c>
      <c r="I85" s="34">
        <v>636</v>
      </c>
    </row>
    <row r="86" spans="1:9" ht="23.1" customHeight="1" x14ac:dyDescent="0.15">
      <c r="A86" s="511"/>
      <c r="B86" s="510"/>
      <c r="C86" s="512" t="s">
        <v>20</v>
      </c>
      <c r="D86" s="515"/>
      <c r="E86" s="217">
        <f>SUM(E82,E84,E85)</f>
        <v>54932</v>
      </c>
      <c r="F86" s="73">
        <f>SUM(F82,F84,F85)</f>
        <v>0</v>
      </c>
      <c r="G86" s="38" t="s">
        <v>251</v>
      </c>
      <c r="H86" s="226" t="s">
        <v>254</v>
      </c>
      <c r="I86" s="227">
        <f>SUM(I82,I84,I85)</f>
        <v>54932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347414</v>
      </c>
      <c r="F87" s="73">
        <v>20</v>
      </c>
      <c r="G87" s="38" t="s">
        <v>276</v>
      </c>
      <c r="H87" s="38" t="s">
        <v>254</v>
      </c>
      <c r="I87" s="34">
        <v>347434</v>
      </c>
    </row>
    <row r="88" spans="1:9" ht="23.1" customHeight="1" thickBot="1" x14ac:dyDescent="0.2">
      <c r="A88" s="364" t="s">
        <v>281</v>
      </c>
      <c r="B88" s="365"/>
      <c r="C88" s="365"/>
      <c r="D88" s="366"/>
      <c r="E88" s="90">
        <f>SUM(E14,E17,E18,E21,E22,E76)</f>
        <v>790863</v>
      </c>
      <c r="F88" s="90">
        <f>SUM(F14,F17,F18,F21,F22,F76)</f>
        <v>17710</v>
      </c>
      <c r="G88" s="90">
        <f>SUM(G14,G17,G21,G22,G76)</f>
        <v>808379</v>
      </c>
      <c r="H88" s="90">
        <f>SUM(H14,H17,H21,H22,H76)</f>
        <v>194</v>
      </c>
      <c r="I88" s="78">
        <f>SUM(I14,I17,I18,I21,I22,I76)</f>
        <v>808573</v>
      </c>
    </row>
    <row r="89" spans="1:9" ht="23.1" customHeight="1" thickBot="1" x14ac:dyDescent="0.2">
      <c r="A89" s="364" t="s">
        <v>72</v>
      </c>
      <c r="B89" s="365"/>
      <c r="C89" s="365"/>
      <c r="D89" s="366"/>
      <c r="E89" s="228">
        <f>SUM(E14,E17,E18,E21,E22,E28,E29,E37,E38,E39,E40,E41,E48,E50,E51,E52,E53,E54,E76)</f>
        <v>1489529</v>
      </c>
      <c r="F89" s="228">
        <f>SUM(F14,F17,F18,F21,F22,F28,F29,F37,F38,F39,F40,F41,F48,F50,F51,F52,F53,F54,F76)</f>
        <v>17750</v>
      </c>
      <c r="G89" s="91" t="s">
        <v>264</v>
      </c>
      <c r="H89" s="91" t="s">
        <v>254</v>
      </c>
      <c r="I89" s="78">
        <f>SUM(I14,I17,I18,I21,I22,I28,I29,I37,I38,I39,I40,I41,I48,I50,I51,I52,I53,I54,I76)</f>
        <v>1507279</v>
      </c>
    </row>
    <row r="90" spans="1:9" ht="23.1" customHeight="1" thickBot="1" x14ac:dyDescent="0.2">
      <c r="A90" s="364" t="s">
        <v>73</v>
      </c>
      <c r="B90" s="365"/>
      <c r="C90" s="365"/>
      <c r="D90" s="366"/>
      <c r="E90" s="229" t="s">
        <v>280</v>
      </c>
      <c r="F90" s="91" t="s">
        <v>254</v>
      </c>
      <c r="G90" s="91" t="s">
        <v>251</v>
      </c>
      <c r="H90" s="91" t="s">
        <v>251</v>
      </c>
      <c r="I90" s="78">
        <f>SUM(I11,I13,I16,I18,I20,I22)</f>
        <v>349274</v>
      </c>
    </row>
    <row r="91" spans="1:9" ht="23.1" customHeight="1" thickBot="1" x14ac:dyDescent="0.2">
      <c r="A91" s="364" t="s">
        <v>74</v>
      </c>
      <c r="B91" s="365"/>
      <c r="C91" s="365"/>
      <c r="D91" s="366"/>
      <c r="E91" s="104">
        <f>IF(I90=0,0,IF(I81=0,0,I81/I90))</f>
        <v>0.1102801811758104</v>
      </c>
      <c r="F91" s="80"/>
      <c r="G91" s="199"/>
    </row>
    <row r="92" spans="1:9" ht="9.9499999999999993" customHeight="1" x14ac:dyDescent="0.15">
      <c r="F92" s="81"/>
      <c r="G92" s="81"/>
      <c r="H92" s="81"/>
      <c r="I92" s="81"/>
    </row>
    <row r="93" spans="1:9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230"/>
    </row>
    <row r="94" spans="1:9" ht="18.75" customHeight="1" thickBot="1" x14ac:dyDescent="0.2">
      <c r="A94" s="349" t="s">
        <v>245</v>
      </c>
      <c r="B94" s="350"/>
      <c r="C94" s="350"/>
      <c r="D94" s="351"/>
      <c r="E94" s="183" t="s">
        <v>8</v>
      </c>
      <c r="F94" s="85" t="s">
        <v>9</v>
      </c>
      <c r="G94" s="85" t="s">
        <v>10</v>
      </c>
      <c r="H94" s="85" t="s">
        <v>11</v>
      </c>
      <c r="I94" s="86" t="s">
        <v>247</v>
      </c>
    </row>
    <row r="95" spans="1:9" ht="23.1" customHeight="1" thickBot="1" x14ac:dyDescent="0.2">
      <c r="A95" s="392" t="s">
        <v>275</v>
      </c>
      <c r="B95" s="393"/>
      <c r="C95" s="87" t="s">
        <v>283</v>
      </c>
      <c r="D95" s="88" t="s">
        <v>15</v>
      </c>
      <c r="E95" s="89">
        <v>22453</v>
      </c>
      <c r="F95" s="90">
        <v>0</v>
      </c>
      <c r="G95" s="90">
        <v>22453</v>
      </c>
      <c r="H95" s="91" t="s">
        <v>24</v>
      </c>
      <c r="I95" s="78">
        <f>SUM(G95:H95)</f>
        <v>22453</v>
      </c>
    </row>
    <row r="96" spans="1:9" ht="23.1" customHeight="1" thickBot="1" x14ac:dyDescent="0.2">
      <c r="A96" s="364" t="s">
        <v>284</v>
      </c>
      <c r="B96" s="365"/>
      <c r="C96" s="371"/>
      <c r="D96" s="88" t="s">
        <v>18</v>
      </c>
      <c r="E96" s="89">
        <v>435964</v>
      </c>
      <c r="F96" s="90">
        <v>3262</v>
      </c>
      <c r="G96" s="90">
        <v>439226</v>
      </c>
      <c r="H96" s="91" t="s">
        <v>276</v>
      </c>
      <c r="I96" s="78">
        <f t="shared" ref="I96" si="3">SUM(G96:H96)</f>
        <v>439226</v>
      </c>
    </row>
    <row r="97" spans="1:9" ht="9.75" customHeight="1" x14ac:dyDescent="0.15">
      <c r="A97" s="231"/>
      <c r="B97" s="231"/>
      <c r="C97" s="231"/>
      <c r="D97" s="231"/>
      <c r="E97" s="231"/>
      <c r="F97" s="231"/>
      <c r="G97" s="231"/>
      <c r="H97" s="231"/>
      <c r="I97" s="231"/>
    </row>
    <row r="98" spans="1:9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230"/>
    </row>
    <row r="99" spans="1:9" ht="18.75" customHeight="1" thickBot="1" x14ac:dyDescent="0.2">
      <c r="A99" s="349" t="s">
        <v>285</v>
      </c>
      <c r="B99" s="350"/>
      <c r="C99" s="350"/>
      <c r="D99" s="351"/>
      <c r="E99" s="183" t="s">
        <v>8</v>
      </c>
      <c r="F99" s="85" t="s">
        <v>9</v>
      </c>
      <c r="G99" s="85" t="s">
        <v>10</v>
      </c>
      <c r="H99" s="85" t="s">
        <v>11</v>
      </c>
      <c r="I99" s="86" t="s">
        <v>286</v>
      </c>
    </row>
    <row r="100" spans="1:9" ht="23.1" customHeight="1" x14ac:dyDescent="0.15">
      <c r="A100" s="372" t="s">
        <v>13</v>
      </c>
      <c r="B100" s="373"/>
      <c r="C100" s="378" t="s">
        <v>282</v>
      </c>
      <c r="D100" s="185" t="s">
        <v>15</v>
      </c>
      <c r="E100" s="94">
        <f>E10+E95</f>
        <v>161958</v>
      </c>
      <c r="F100" s="95">
        <f>F10+F95</f>
        <v>0</v>
      </c>
      <c r="G100" s="95">
        <f>G10+G95</f>
        <v>161941</v>
      </c>
      <c r="H100" s="95">
        <f>H10</f>
        <v>17</v>
      </c>
      <c r="I100" s="96">
        <f>I10+I95</f>
        <v>161958</v>
      </c>
    </row>
    <row r="101" spans="1:9" ht="23.1" customHeight="1" x14ac:dyDescent="0.15">
      <c r="A101" s="374"/>
      <c r="B101" s="375"/>
      <c r="C101" s="379"/>
      <c r="D101" s="186" t="s">
        <v>287</v>
      </c>
      <c r="E101" s="32">
        <f>E11</f>
        <v>1005</v>
      </c>
      <c r="F101" s="32">
        <f t="shared" ref="F101:I101" si="4">F11</f>
        <v>0</v>
      </c>
      <c r="G101" s="32">
        <f t="shared" si="4"/>
        <v>990</v>
      </c>
      <c r="H101" s="32">
        <f>H11</f>
        <v>15</v>
      </c>
      <c r="I101" s="34">
        <f t="shared" si="4"/>
        <v>1005</v>
      </c>
    </row>
    <row r="102" spans="1:9" ht="23.1" customHeight="1" thickBot="1" x14ac:dyDescent="0.2">
      <c r="A102" s="376"/>
      <c r="B102" s="377"/>
      <c r="C102" s="362" t="s">
        <v>20</v>
      </c>
      <c r="D102" s="363"/>
      <c r="E102" s="48">
        <f>E100+E101</f>
        <v>162963</v>
      </c>
      <c r="F102" s="97">
        <f>F100+F101</f>
        <v>0</v>
      </c>
      <c r="G102" s="97">
        <f>G100+G101</f>
        <v>162931</v>
      </c>
      <c r="H102" s="97">
        <f t="shared" ref="H102:I102" si="5">H100+H101</f>
        <v>32</v>
      </c>
      <c r="I102" s="52">
        <f t="shared" si="5"/>
        <v>162963</v>
      </c>
    </row>
    <row r="103" spans="1:9" ht="23.1" customHeight="1" x14ac:dyDescent="0.15">
      <c r="A103" s="380" t="s">
        <v>277</v>
      </c>
      <c r="B103" s="381"/>
      <c r="C103" s="382"/>
      <c r="D103" s="185" t="s">
        <v>18</v>
      </c>
      <c r="E103" s="94">
        <f>E15+E96</f>
        <v>722618</v>
      </c>
      <c r="F103" s="95">
        <f>F15+F96</f>
        <v>8527</v>
      </c>
      <c r="G103" s="95">
        <f>G15+G96</f>
        <v>731002</v>
      </c>
      <c r="H103" s="95">
        <f>H15</f>
        <v>143</v>
      </c>
      <c r="I103" s="96">
        <f t="shared" ref="I103" si="6">I15+I96</f>
        <v>731145</v>
      </c>
    </row>
    <row r="104" spans="1:9" ht="23.1" customHeight="1" x14ac:dyDescent="0.15">
      <c r="A104" s="383"/>
      <c r="B104" s="384"/>
      <c r="C104" s="385"/>
      <c r="D104" s="98" t="s">
        <v>19</v>
      </c>
      <c r="E104" s="39">
        <f>E16</f>
        <v>303170</v>
      </c>
      <c r="F104" s="99">
        <f t="shared" ref="F104:I104" si="7">F16</f>
        <v>12278</v>
      </c>
      <c r="G104" s="99">
        <f t="shared" si="7"/>
        <v>315429</v>
      </c>
      <c r="H104" s="100">
        <f t="shared" si="7"/>
        <v>19</v>
      </c>
      <c r="I104" s="101">
        <f t="shared" si="7"/>
        <v>315448</v>
      </c>
    </row>
    <row r="105" spans="1:9" ht="23.1" customHeight="1" thickBot="1" x14ac:dyDescent="0.2">
      <c r="A105" s="386"/>
      <c r="B105" s="387"/>
      <c r="C105" s="388"/>
      <c r="D105" s="102" t="s">
        <v>22</v>
      </c>
      <c r="E105" s="48">
        <f>E103+E104</f>
        <v>1025788</v>
      </c>
      <c r="F105" s="97">
        <f t="shared" ref="F105:I105" si="8">F103+F104</f>
        <v>20805</v>
      </c>
      <c r="G105" s="97">
        <f t="shared" si="8"/>
        <v>1046431</v>
      </c>
      <c r="H105" s="103">
        <f t="shared" si="8"/>
        <v>162</v>
      </c>
      <c r="I105" s="52">
        <f t="shared" si="8"/>
        <v>1046593</v>
      </c>
    </row>
    <row r="106" spans="1:9" ht="23.1" customHeight="1" thickBot="1" x14ac:dyDescent="0.2">
      <c r="A106" s="364" t="s">
        <v>288</v>
      </c>
      <c r="B106" s="365"/>
      <c r="C106" s="365"/>
      <c r="D106" s="366"/>
      <c r="E106" s="90">
        <f>E88+E95+E96</f>
        <v>1249280</v>
      </c>
      <c r="F106" s="90">
        <f>F88+F95+F96</f>
        <v>20972</v>
      </c>
      <c r="G106" s="90">
        <f>G88+G95+G96</f>
        <v>1270058</v>
      </c>
      <c r="H106" s="90">
        <f>H88</f>
        <v>194</v>
      </c>
      <c r="I106" s="78">
        <f>I88+I95+I96</f>
        <v>1270252</v>
      </c>
    </row>
    <row r="107" spans="1:9" ht="23.1" customHeight="1" thickBot="1" x14ac:dyDescent="0.2">
      <c r="A107" s="364" t="s">
        <v>72</v>
      </c>
      <c r="B107" s="365"/>
      <c r="C107" s="365"/>
      <c r="D107" s="366"/>
      <c r="E107" s="228">
        <f>E89+E95+E96</f>
        <v>1947946</v>
      </c>
      <c r="F107" s="228">
        <f>F89+F95+F96</f>
        <v>21012</v>
      </c>
      <c r="G107" s="91" t="s">
        <v>251</v>
      </c>
      <c r="H107" s="91" t="s">
        <v>254</v>
      </c>
      <c r="I107" s="78">
        <f>I89+I95+I96</f>
        <v>1968958</v>
      </c>
    </row>
    <row r="108" spans="1:9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0.69859534699735237</v>
      </c>
      <c r="F108" s="231"/>
      <c r="G108" s="231"/>
      <c r="H108" s="231"/>
      <c r="I108" s="231"/>
    </row>
    <row r="109" spans="1:9" ht="21.95" customHeight="1" x14ac:dyDescent="0.15">
      <c r="A109" s="105"/>
      <c r="B109" s="105"/>
      <c r="C109" s="232"/>
      <c r="D109" s="232"/>
      <c r="E109" s="232"/>
      <c r="F109" s="232"/>
      <c r="G109" s="232"/>
      <c r="H109" s="232"/>
      <c r="I109" s="232"/>
    </row>
    <row r="110" spans="1:9" ht="21.95" customHeight="1" x14ac:dyDescent="0.15">
      <c r="A110" s="105"/>
      <c r="B110" s="105"/>
      <c r="C110" s="232"/>
      <c r="D110" s="232"/>
      <c r="E110" s="232"/>
      <c r="F110" s="232"/>
      <c r="G110" s="232"/>
      <c r="H110" s="232"/>
      <c r="I110" s="232"/>
    </row>
    <row r="111" spans="1:9" ht="21.95" hidden="1" customHeight="1" x14ac:dyDescent="0.15">
      <c r="A111" s="105"/>
      <c r="B111" s="105"/>
      <c r="C111" s="232"/>
      <c r="D111" s="232"/>
      <c r="E111" s="232"/>
      <c r="F111" s="232"/>
      <c r="G111" s="232"/>
      <c r="H111" s="232"/>
      <c r="I111" s="232"/>
    </row>
    <row r="112" spans="1:9" ht="21.95" hidden="1" customHeight="1" x14ac:dyDescent="0.15">
      <c r="A112" s="105"/>
      <c r="B112" s="105"/>
      <c r="C112" s="232"/>
      <c r="D112" s="232"/>
      <c r="E112" s="232"/>
      <c r="F112" s="232"/>
      <c r="G112" s="232"/>
      <c r="H112" s="232"/>
      <c r="I112" s="232"/>
    </row>
    <row r="113" spans="1:9" ht="21.95" hidden="1" customHeight="1" x14ac:dyDescent="0.15">
      <c r="A113" s="105"/>
      <c r="B113" s="105"/>
      <c r="C113" s="232"/>
      <c r="D113" s="232"/>
      <c r="E113" s="232"/>
      <c r="F113" s="232"/>
      <c r="G113" s="232"/>
      <c r="H113" s="232"/>
      <c r="I113" s="232"/>
    </row>
    <row r="114" spans="1:9" ht="9.75" hidden="1" customHeight="1" x14ac:dyDescent="0.15">
      <c r="A114" s="231"/>
      <c r="B114" s="231"/>
      <c r="C114" s="231"/>
      <c r="D114" s="231"/>
      <c r="E114" s="231"/>
      <c r="F114" s="231"/>
      <c r="G114" s="231"/>
      <c r="H114" s="231"/>
      <c r="I114" s="231"/>
    </row>
    <row r="115" spans="1:9" ht="28.5" x14ac:dyDescent="0.3">
      <c r="A115" s="490" t="str">
        <f>A1</f>
        <v>検査関係業務量報告</v>
      </c>
      <c r="B115" s="490"/>
      <c r="C115" s="490"/>
      <c r="D115" s="490"/>
      <c r="E115" s="490"/>
      <c r="F115" s="490"/>
      <c r="G115" s="490"/>
      <c r="H115" s="490"/>
      <c r="I115" s="490"/>
    </row>
    <row r="116" spans="1:9" ht="12.75" customHeight="1" x14ac:dyDescent="0.3">
      <c r="A116" s="200"/>
      <c r="B116" s="200"/>
      <c r="C116" s="200"/>
      <c r="D116" s="200"/>
      <c r="E116" s="200"/>
      <c r="F116" s="200"/>
      <c r="G116" s="200"/>
      <c r="H116" s="200"/>
      <c r="I116" s="200"/>
    </row>
    <row r="117" spans="1:9" ht="15.75" customHeight="1" x14ac:dyDescent="0.2">
      <c r="A117" s="201"/>
      <c r="B117" s="15"/>
      <c r="C117" s="15"/>
      <c r="F117" s="202"/>
      <c r="G117" s="202"/>
      <c r="H117" s="203"/>
      <c r="I117" s="503" t="str">
        <f>IF(I3="","",I3)</f>
        <v/>
      </c>
    </row>
    <row r="118" spans="1:9" ht="23.25" customHeight="1" x14ac:dyDescent="0.15">
      <c r="A118" s="492" t="str">
        <f>A4</f>
        <v>令和 5年 9月</v>
      </c>
      <c r="B118" s="504"/>
      <c r="C118" s="504"/>
      <c r="D118" s="504"/>
      <c r="E118" s="504"/>
      <c r="F118" s="504"/>
      <c r="G118" s="504"/>
      <c r="H118" s="504"/>
      <c r="I118" s="503"/>
    </row>
    <row r="119" spans="1:9" ht="20.25" customHeight="1" x14ac:dyDescent="0.15">
      <c r="A119" s="204" t="str">
        <f>A5</f>
        <v>全国計</v>
      </c>
      <c r="B119" s="205"/>
      <c r="C119" s="205"/>
      <c r="D119" s="205"/>
      <c r="E119" s="205"/>
      <c r="F119" s="206"/>
      <c r="G119" s="206"/>
      <c r="H119" s="206"/>
      <c r="I119" s="14" t="s">
        <v>289</v>
      </c>
    </row>
    <row r="120" spans="1:9" ht="9.9499999999999993" customHeight="1" x14ac:dyDescent="0.15"/>
    <row r="121" spans="1:9" ht="19.5" customHeight="1" thickBot="1" x14ac:dyDescent="0.2">
      <c r="A121" s="82" t="s">
        <v>80</v>
      </c>
    </row>
    <row r="122" spans="1:9" ht="18.75" customHeight="1" thickBot="1" x14ac:dyDescent="0.2">
      <c r="A122" s="349" t="s">
        <v>245</v>
      </c>
      <c r="B122" s="350"/>
      <c r="C122" s="350"/>
      <c r="D122" s="351"/>
      <c r="E122" s="183" t="s">
        <v>8</v>
      </c>
      <c r="F122" s="85" t="s">
        <v>9</v>
      </c>
      <c r="G122" s="85" t="s">
        <v>10</v>
      </c>
      <c r="H122" s="85" t="s">
        <v>11</v>
      </c>
      <c r="I122" s="86" t="s">
        <v>290</v>
      </c>
    </row>
    <row r="123" spans="1:9" ht="18.95" customHeight="1" x14ac:dyDescent="0.15">
      <c r="A123" s="352" t="s">
        <v>33</v>
      </c>
      <c r="B123" s="353"/>
      <c r="C123" s="354"/>
      <c r="D123" s="355"/>
      <c r="E123" s="94">
        <f>E29</f>
        <v>422834</v>
      </c>
      <c r="F123" s="94">
        <f>F29</f>
        <v>2</v>
      </c>
      <c r="G123" s="108" t="s">
        <v>264</v>
      </c>
      <c r="H123" s="108" t="s">
        <v>254</v>
      </c>
      <c r="I123" s="96">
        <f>I29</f>
        <v>422836</v>
      </c>
    </row>
    <row r="124" spans="1:9" ht="18.75" customHeight="1" x14ac:dyDescent="0.15">
      <c r="A124" s="356"/>
      <c r="B124" s="357"/>
      <c r="C124" s="358" t="s">
        <v>82</v>
      </c>
      <c r="D124" s="359"/>
      <c r="E124" s="32">
        <v>206</v>
      </c>
      <c r="F124" s="33">
        <v>0</v>
      </c>
      <c r="G124" s="38" t="s">
        <v>251</v>
      </c>
      <c r="H124" s="38" t="s">
        <v>276</v>
      </c>
      <c r="I124" s="34">
        <v>206</v>
      </c>
    </row>
    <row r="125" spans="1:9" ht="18.95" customHeight="1" thickBot="1" x14ac:dyDescent="0.2">
      <c r="A125" s="360"/>
      <c r="B125" s="361"/>
      <c r="C125" s="362" t="s">
        <v>83</v>
      </c>
      <c r="D125" s="363"/>
      <c r="E125" s="103">
        <f>E123-E124</f>
        <v>422628</v>
      </c>
      <c r="F125" s="103">
        <f>F123-F124</f>
        <v>2</v>
      </c>
      <c r="G125" s="50" t="s">
        <v>251</v>
      </c>
      <c r="H125" s="50" t="s">
        <v>251</v>
      </c>
      <c r="I125" s="52">
        <f>I123-I124</f>
        <v>422630</v>
      </c>
    </row>
    <row r="126" spans="1:9" ht="9.75" customHeight="1" x14ac:dyDescent="0.15">
      <c r="A126" s="231"/>
      <c r="B126" s="231"/>
      <c r="C126" s="231"/>
      <c r="D126" s="231"/>
      <c r="E126" s="231"/>
      <c r="F126" s="231"/>
      <c r="G126" s="231"/>
      <c r="H126" s="231"/>
      <c r="I126" s="231"/>
    </row>
    <row r="127" spans="1:9" ht="18" customHeight="1" thickBot="1" x14ac:dyDescent="0.2">
      <c r="A127" s="109" t="s">
        <v>291</v>
      </c>
      <c r="B127" s="109"/>
      <c r="C127" s="109"/>
      <c r="D127" s="231"/>
      <c r="E127" s="231"/>
      <c r="F127" s="231"/>
      <c r="G127" s="231"/>
      <c r="H127" s="231"/>
      <c r="I127" s="233"/>
    </row>
    <row r="128" spans="1:9" ht="21.95" customHeight="1" x14ac:dyDescent="0.15">
      <c r="A128" s="234"/>
      <c r="B128" s="235"/>
      <c r="C128" s="526" t="s">
        <v>85</v>
      </c>
      <c r="D128" s="527"/>
      <c r="E128" s="528" t="s">
        <v>86</v>
      </c>
      <c r="F128" s="526" t="s">
        <v>87</v>
      </c>
      <c r="G128" s="527"/>
      <c r="H128" s="530" t="s">
        <v>20</v>
      </c>
      <c r="I128" s="531"/>
    </row>
    <row r="129" spans="1:9" ht="21.95" customHeight="1" thickBot="1" x14ac:dyDescent="0.2">
      <c r="A129" s="236"/>
      <c r="B129" s="237"/>
      <c r="C129" s="238" t="s">
        <v>88</v>
      </c>
      <c r="D129" s="239" t="s">
        <v>89</v>
      </c>
      <c r="E129" s="529"/>
      <c r="F129" s="240" t="s">
        <v>88</v>
      </c>
      <c r="G129" s="241" t="s">
        <v>89</v>
      </c>
      <c r="H129" s="532"/>
      <c r="I129" s="533"/>
    </row>
    <row r="130" spans="1:9" ht="21.95" customHeight="1" x14ac:dyDescent="0.15">
      <c r="A130" s="534" t="s">
        <v>90</v>
      </c>
      <c r="B130" s="535"/>
      <c r="C130" s="242">
        <v>1123701</v>
      </c>
      <c r="D130" s="243">
        <v>122646</v>
      </c>
      <c r="E130" s="244">
        <v>13542</v>
      </c>
      <c r="F130" s="242">
        <v>471</v>
      </c>
      <c r="G130" s="243">
        <v>3</v>
      </c>
      <c r="H130" s="536">
        <f>SUM(C130:G130)</f>
        <v>1260363</v>
      </c>
      <c r="I130" s="537"/>
    </row>
    <row r="131" spans="1:9" ht="21.95" customHeight="1" thickBot="1" x14ac:dyDescent="0.2">
      <c r="A131" s="518" t="s">
        <v>91</v>
      </c>
      <c r="B131" s="519"/>
      <c r="C131" s="245">
        <v>205</v>
      </c>
      <c r="D131" s="48">
        <v>0</v>
      </c>
      <c r="E131" s="246">
        <v>0</v>
      </c>
      <c r="F131" s="245">
        <v>0</v>
      </c>
      <c r="G131" s="48">
        <v>0</v>
      </c>
      <c r="H131" s="520">
        <f>SUM(C131:G131)</f>
        <v>205</v>
      </c>
      <c r="I131" s="521"/>
    </row>
    <row r="132" spans="1:9" ht="21.95" customHeight="1" thickBot="1" x14ac:dyDescent="0.2">
      <c r="A132" s="522" t="s">
        <v>92</v>
      </c>
      <c r="B132" s="523"/>
      <c r="C132" s="125">
        <v>7008157900</v>
      </c>
      <c r="D132" s="126">
        <v>605001900</v>
      </c>
      <c r="E132" s="125">
        <v>64033000</v>
      </c>
      <c r="F132" s="127">
        <v>1365900</v>
      </c>
      <c r="G132" s="78">
        <v>13200</v>
      </c>
      <c r="H132" s="524">
        <v>7678571900</v>
      </c>
      <c r="I132" s="525"/>
    </row>
    <row r="133" spans="1:9" ht="21.95" customHeight="1" x14ac:dyDescent="0.15">
      <c r="A133" s="105"/>
      <c r="B133" s="105"/>
      <c r="C133" s="232"/>
      <c r="D133" s="232"/>
      <c r="E133" s="232"/>
      <c r="F133" s="232"/>
      <c r="G133" s="232"/>
      <c r="H133" s="232"/>
      <c r="I133" s="232"/>
    </row>
    <row r="134" spans="1:9" ht="21.95" customHeight="1" x14ac:dyDescent="0.15">
      <c r="A134" s="105"/>
      <c r="B134" s="105"/>
      <c r="C134" s="232"/>
      <c r="D134" s="232"/>
      <c r="E134" s="232"/>
      <c r="F134" s="232"/>
      <c r="G134" s="232"/>
      <c r="H134" s="232"/>
      <c r="I134" s="232"/>
    </row>
    <row r="135" spans="1:9" ht="21.95" customHeight="1" x14ac:dyDescent="0.15">
      <c r="A135" s="105"/>
      <c r="B135" s="105"/>
      <c r="C135" s="232"/>
      <c r="D135" s="232"/>
      <c r="E135" s="232"/>
      <c r="F135" s="232"/>
      <c r="G135" s="232"/>
      <c r="H135" s="232"/>
      <c r="I135" s="232"/>
    </row>
    <row r="136" spans="1:9" ht="21.95" customHeight="1" x14ac:dyDescent="0.15">
      <c r="A136" s="105"/>
      <c r="B136" s="105"/>
      <c r="C136" s="232"/>
      <c r="D136" s="232"/>
      <c r="E136" s="232"/>
      <c r="F136" s="232"/>
      <c r="G136" s="232"/>
      <c r="H136" s="232"/>
      <c r="I136" s="232"/>
    </row>
    <row r="137" spans="1:9" ht="21.95" customHeight="1" x14ac:dyDescent="0.15">
      <c r="A137" s="105"/>
      <c r="B137" s="105"/>
      <c r="C137" s="232"/>
      <c r="D137" s="232"/>
      <c r="E137" s="232"/>
      <c r="F137" s="232"/>
      <c r="G137" s="232"/>
      <c r="H137" s="232"/>
      <c r="I137" s="232"/>
    </row>
    <row r="138" spans="1:9" ht="21.95" customHeight="1" x14ac:dyDescent="0.15">
      <c r="A138" s="105"/>
      <c r="B138" s="105"/>
      <c r="C138" s="232"/>
      <c r="D138" s="232"/>
      <c r="E138" s="232"/>
      <c r="F138" s="232"/>
      <c r="G138" s="232"/>
      <c r="H138" s="232"/>
      <c r="I138" s="232"/>
    </row>
    <row r="139" spans="1:9" ht="21.95" customHeight="1" x14ac:dyDescent="0.15">
      <c r="A139" s="105"/>
      <c r="B139" s="105"/>
      <c r="C139" s="232"/>
      <c r="D139" s="232"/>
      <c r="E139" s="232"/>
      <c r="F139" s="232"/>
      <c r="G139" s="232"/>
      <c r="H139" s="232"/>
      <c r="I139" s="232"/>
    </row>
    <row r="140" spans="1:9" ht="21.95" customHeight="1" x14ac:dyDescent="0.15">
      <c r="A140" s="105"/>
      <c r="B140" s="105"/>
      <c r="C140" s="232"/>
      <c r="D140" s="232"/>
      <c r="E140" s="232"/>
      <c r="F140" s="232"/>
      <c r="G140" s="232"/>
      <c r="H140" s="232"/>
      <c r="I140" s="232"/>
    </row>
    <row r="141" spans="1:9" ht="21.95" customHeight="1" x14ac:dyDescent="0.15">
      <c r="A141" s="105"/>
      <c r="B141" s="105"/>
      <c r="C141" s="232"/>
      <c r="D141" s="232"/>
      <c r="E141" s="232"/>
      <c r="F141" s="232"/>
      <c r="G141" s="232"/>
      <c r="H141" s="232"/>
      <c r="I141" s="232"/>
    </row>
    <row r="142" spans="1:9" ht="21.95" customHeight="1" x14ac:dyDescent="0.15">
      <c r="A142" s="105"/>
      <c r="B142" s="105"/>
      <c r="C142" s="232"/>
      <c r="D142" s="232"/>
      <c r="E142" s="232"/>
      <c r="F142" s="232"/>
      <c r="G142" s="232"/>
      <c r="H142" s="232"/>
      <c r="I142" s="232"/>
    </row>
    <row r="143" spans="1:9" ht="21.95" customHeight="1" x14ac:dyDescent="0.15">
      <c r="A143" s="105"/>
      <c r="B143" s="105"/>
      <c r="C143" s="232"/>
      <c r="D143" s="232"/>
      <c r="E143" s="232"/>
      <c r="F143" s="232"/>
      <c r="G143" s="232"/>
      <c r="H143" s="232"/>
      <c r="I143" s="232"/>
    </row>
    <row r="144" spans="1:9" ht="21.95" customHeight="1" x14ac:dyDescent="0.15">
      <c r="A144" s="105"/>
      <c r="B144" s="105"/>
      <c r="C144" s="232"/>
      <c r="D144" s="232"/>
      <c r="E144" s="232"/>
      <c r="F144" s="232"/>
      <c r="G144" s="232"/>
      <c r="H144" s="232"/>
      <c r="I144" s="232"/>
    </row>
    <row r="145" spans="1:9" ht="21.95" customHeight="1" x14ac:dyDescent="0.15">
      <c r="A145" s="105"/>
      <c r="B145" s="105"/>
      <c r="C145" s="232"/>
      <c r="D145" s="232"/>
      <c r="E145" s="232"/>
      <c r="F145" s="232"/>
      <c r="G145" s="232"/>
      <c r="H145" s="232"/>
      <c r="I145" s="232"/>
    </row>
    <row r="146" spans="1:9" ht="21.95" customHeight="1" x14ac:dyDescent="0.15">
      <c r="A146" s="105"/>
      <c r="B146" s="105"/>
      <c r="C146" s="232"/>
      <c r="D146" s="232"/>
      <c r="E146" s="232"/>
      <c r="F146" s="232"/>
      <c r="G146" s="232"/>
      <c r="H146" s="232"/>
      <c r="I146" s="232"/>
    </row>
    <row r="147" spans="1:9" ht="21.95" customHeight="1" x14ac:dyDescent="0.15">
      <c r="A147" s="105"/>
      <c r="B147" s="105"/>
      <c r="C147" s="232"/>
      <c r="D147" s="232"/>
      <c r="E147" s="232"/>
      <c r="F147" s="232"/>
      <c r="G147" s="232"/>
      <c r="H147" s="232"/>
      <c r="I147" s="232"/>
    </row>
    <row r="148" spans="1:9" ht="21.95" customHeight="1" x14ac:dyDescent="0.15">
      <c r="A148" s="105"/>
      <c r="B148" s="105"/>
      <c r="C148" s="232"/>
      <c r="D148" s="232"/>
      <c r="E148" s="232"/>
      <c r="F148" s="232"/>
      <c r="G148" s="232"/>
      <c r="H148" s="232"/>
      <c r="I148" s="232"/>
    </row>
    <row r="149" spans="1:9" ht="21.95" customHeight="1" x14ac:dyDescent="0.15">
      <c r="A149" s="105"/>
      <c r="B149" s="105"/>
      <c r="C149" s="232"/>
      <c r="D149" s="232"/>
      <c r="E149" s="232"/>
      <c r="F149" s="232"/>
      <c r="G149" s="232"/>
      <c r="H149" s="232"/>
      <c r="I149" s="232"/>
    </row>
    <row r="150" spans="1:9" ht="21.95" customHeight="1" x14ac:dyDescent="0.15">
      <c r="A150" s="105"/>
      <c r="B150" s="105"/>
      <c r="C150" s="232"/>
      <c r="D150" s="232"/>
      <c r="E150" s="232"/>
      <c r="F150" s="232"/>
      <c r="G150" s="232"/>
      <c r="H150" s="232"/>
      <c r="I150" s="232"/>
    </row>
    <row r="151" spans="1:9" ht="21.95" customHeight="1" x14ac:dyDescent="0.15">
      <c r="A151" s="105"/>
      <c r="B151" s="105"/>
      <c r="C151" s="232"/>
      <c r="D151" s="232"/>
      <c r="E151" s="232"/>
      <c r="F151" s="232"/>
      <c r="G151" s="232"/>
      <c r="H151" s="232"/>
      <c r="I151" s="232"/>
    </row>
    <row r="152" spans="1:9" ht="21.95" customHeight="1" x14ac:dyDescent="0.15">
      <c r="A152" s="105"/>
      <c r="B152" s="105"/>
      <c r="C152" s="232"/>
      <c r="D152" s="232"/>
      <c r="E152" s="232"/>
      <c r="F152" s="232"/>
      <c r="G152" s="232"/>
      <c r="H152" s="232"/>
      <c r="I152" s="232"/>
    </row>
    <row r="153" spans="1:9" ht="21.95" customHeight="1" x14ac:dyDescent="0.15">
      <c r="A153" s="105"/>
      <c r="B153" s="105"/>
      <c r="C153" s="232"/>
      <c r="D153" s="232"/>
      <c r="E153" s="232"/>
      <c r="F153" s="232"/>
      <c r="G153" s="232"/>
      <c r="H153" s="232"/>
      <c r="I153" s="232"/>
    </row>
    <row r="154" spans="1:9" ht="21.95" customHeight="1" x14ac:dyDescent="0.15">
      <c r="A154" s="105"/>
      <c r="B154" s="105"/>
      <c r="C154" s="232"/>
      <c r="D154" s="232"/>
      <c r="E154" s="232"/>
      <c r="F154" s="232"/>
      <c r="G154" s="232"/>
      <c r="H154" s="232"/>
      <c r="I154" s="232"/>
    </row>
    <row r="155" spans="1:9" ht="21.95" customHeight="1" x14ac:dyDescent="0.15">
      <c r="A155" s="105"/>
      <c r="B155" s="105"/>
      <c r="C155" s="232"/>
      <c r="D155" s="232"/>
      <c r="E155" s="232"/>
      <c r="F155" s="232"/>
      <c r="G155" s="232"/>
      <c r="H155" s="232"/>
      <c r="I155" s="232"/>
    </row>
    <row r="156" spans="1:9" ht="21.95" customHeight="1" x14ac:dyDescent="0.15">
      <c r="A156" s="105"/>
      <c r="B156" s="105"/>
      <c r="C156" s="232"/>
      <c r="D156" s="232"/>
      <c r="E156" s="232"/>
      <c r="F156" s="232"/>
      <c r="G156" s="232"/>
      <c r="H156" s="232"/>
      <c r="I156" s="232"/>
    </row>
    <row r="157" spans="1:9" ht="21.95" customHeight="1" x14ac:dyDescent="0.15">
      <c r="A157" s="105"/>
      <c r="B157" s="105"/>
      <c r="C157" s="232"/>
      <c r="D157" s="232"/>
      <c r="E157" s="232"/>
      <c r="F157" s="232"/>
      <c r="G157" s="232"/>
      <c r="H157" s="232"/>
      <c r="I157" s="232"/>
    </row>
    <row r="158" spans="1:9" ht="21.95" customHeight="1" x14ac:dyDescent="0.15">
      <c r="A158" s="105"/>
      <c r="B158" s="105"/>
      <c r="C158" s="232"/>
      <c r="D158" s="232"/>
      <c r="E158" s="232"/>
      <c r="F158" s="232"/>
      <c r="G158" s="232"/>
      <c r="H158" s="232"/>
      <c r="I158" s="232"/>
    </row>
    <row r="159" spans="1:9" ht="21.95" customHeight="1" x14ac:dyDescent="0.15">
      <c r="A159" s="105"/>
      <c r="B159" s="105"/>
      <c r="C159" s="232"/>
      <c r="D159" s="232"/>
      <c r="E159" s="232"/>
      <c r="F159" s="232"/>
      <c r="G159" s="232"/>
      <c r="H159" s="232"/>
      <c r="I159" s="232"/>
    </row>
    <row r="160" spans="1:9" ht="21.95" customHeight="1" x14ac:dyDescent="0.15">
      <c r="A160" s="105"/>
      <c r="B160" s="105"/>
      <c r="C160" s="232"/>
      <c r="D160" s="232"/>
      <c r="E160" s="232"/>
      <c r="F160" s="232"/>
      <c r="G160" s="232"/>
      <c r="H160" s="232"/>
      <c r="I160" s="232"/>
    </row>
    <row r="161" spans="1:9" ht="21.95" customHeight="1" x14ac:dyDescent="0.15">
      <c r="A161" s="105"/>
      <c r="B161" s="105"/>
      <c r="C161" s="232"/>
      <c r="D161" s="232"/>
      <c r="E161" s="232"/>
      <c r="F161" s="232"/>
      <c r="G161" s="232"/>
      <c r="H161" s="232"/>
      <c r="I161" s="232"/>
    </row>
    <row r="162" spans="1:9" ht="21.95" customHeight="1" x14ac:dyDescent="0.15">
      <c r="A162" s="105"/>
      <c r="B162" s="105"/>
      <c r="C162" s="232"/>
      <c r="D162" s="232"/>
      <c r="E162" s="232"/>
      <c r="F162" s="232"/>
      <c r="G162" s="232"/>
      <c r="H162" s="232"/>
      <c r="I162" s="232"/>
    </row>
    <row r="163" spans="1:9" ht="21.95" customHeight="1" x14ac:dyDescent="0.15">
      <c r="A163" s="105"/>
      <c r="B163" s="105"/>
      <c r="C163" s="232"/>
      <c r="D163" s="232"/>
      <c r="E163" s="232"/>
      <c r="F163" s="232"/>
      <c r="G163" s="232"/>
      <c r="H163" s="232"/>
      <c r="I163" s="232"/>
    </row>
    <row r="164" spans="1:9" ht="21.95" customHeight="1" x14ac:dyDescent="0.15">
      <c r="A164" s="105"/>
      <c r="B164" s="105"/>
      <c r="C164" s="232"/>
      <c r="D164" s="232"/>
      <c r="E164" s="232"/>
      <c r="F164" s="232"/>
      <c r="G164" s="232"/>
      <c r="H164" s="232"/>
      <c r="I164" s="232"/>
    </row>
    <row r="165" spans="1:9" ht="21.95" customHeight="1" x14ac:dyDescent="0.15">
      <c r="A165" s="105"/>
      <c r="B165" s="105"/>
      <c r="C165" s="232"/>
      <c r="D165" s="232"/>
      <c r="E165" s="232"/>
      <c r="F165" s="232"/>
      <c r="G165" s="232"/>
      <c r="H165" s="232"/>
      <c r="I165" s="232"/>
    </row>
    <row r="166" spans="1:9" ht="21.95" customHeight="1" x14ac:dyDescent="0.15">
      <c r="A166" s="105"/>
      <c r="B166" s="105"/>
      <c r="C166" s="232"/>
      <c r="D166" s="232"/>
      <c r="E166" s="232"/>
      <c r="F166" s="232"/>
      <c r="G166" s="232"/>
      <c r="H166" s="232"/>
      <c r="I166" s="232"/>
    </row>
    <row r="167" spans="1:9" ht="21.95" customHeight="1" x14ac:dyDescent="0.15">
      <c r="A167" s="105"/>
      <c r="B167" s="105"/>
      <c r="C167" s="232"/>
      <c r="D167" s="232"/>
      <c r="E167" s="232"/>
      <c r="F167" s="232"/>
      <c r="G167" s="232"/>
      <c r="H167" s="232"/>
      <c r="I167" s="232"/>
    </row>
    <row r="168" spans="1:9" ht="21.95" customHeight="1" x14ac:dyDescent="0.15">
      <c r="A168" s="105"/>
      <c r="B168" s="105"/>
      <c r="C168" s="232"/>
      <c r="D168" s="232"/>
      <c r="E168" s="232"/>
      <c r="F168" s="232"/>
      <c r="G168" s="232"/>
      <c r="H168" s="232"/>
      <c r="I168" s="232"/>
    </row>
    <row r="169" spans="1:9" ht="21.95" customHeight="1" x14ac:dyDescent="0.15">
      <c r="A169" s="105"/>
      <c r="B169" s="105"/>
      <c r="C169" s="232"/>
      <c r="D169" s="232"/>
      <c r="E169" s="232"/>
      <c r="F169" s="232"/>
      <c r="G169" s="232"/>
      <c r="H169" s="232"/>
      <c r="I169" s="232"/>
    </row>
    <row r="170" spans="1:9" ht="24.75" customHeight="1" x14ac:dyDescent="0.15">
      <c r="A170" s="105"/>
      <c r="B170" s="105"/>
      <c r="C170" s="232"/>
      <c r="D170" s="232"/>
      <c r="E170" s="232"/>
      <c r="F170" s="232"/>
      <c r="G170" s="232"/>
      <c r="H170" s="232"/>
      <c r="I170" s="232"/>
    </row>
  </sheetData>
  <mergeCells count="109"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5" orientation="portrait" r:id="rId1"/>
  <rowBreaks count="2" manualBreakCount="2">
    <brk id="54" max="16383" man="1"/>
    <brk id="11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workbookViewId="0">
      <selection sqref="A1:I1"/>
    </sheetView>
  </sheetViews>
  <sheetFormatPr defaultRowHeight="13.5" x14ac:dyDescent="0.15"/>
  <cols>
    <col min="1" max="1" width="3.875" style="16" customWidth="1"/>
    <col min="2" max="2" width="6.5" style="16" customWidth="1"/>
    <col min="3" max="3" width="14.125" style="16" customWidth="1"/>
    <col min="4" max="4" width="16.75" style="16" customWidth="1"/>
    <col min="5" max="9" width="13.875" style="16" customWidth="1"/>
    <col min="10" max="16384" width="9" style="16"/>
  </cols>
  <sheetData>
    <row r="1" spans="1:9" ht="28.5" x14ac:dyDescent="0.3">
      <c r="A1" s="490" t="s">
        <v>0</v>
      </c>
      <c r="B1" s="490"/>
      <c r="C1" s="490"/>
      <c r="D1" s="490"/>
      <c r="E1" s="490"/>
      <c r="F1" s="490"/>
      <c r="G1" s="490"/>
      <c r="H1" s="490"/>
      <c r="I1" s="490"/>
    </row>
    <row r="2" spans="1:9" ht="10.5" customHeight="1" x14ac:dyDescent="0.3">
      <c r="A2" s="200"/>
      <c r="B2" s="200"/>
      <c r="C2" s="200"/>
      <c r="D2" s="200"/>
      <c r="E2" s="200"/>
      <c r="F2" s="200"/>
      <c r="G2" s="200"/>
      <c r="H2" s="200"/>
      <c r="I2" s="200"/>
    </row>
    <row r="3" spans="1:9" ht="18" customHeight="1" x14ac:dyDescent="0.2">
      <c r="A3" s="201"/>
      <c r="B3" s="15"/>
      <c r="C3" s="15"/>
      <c r="F3" s="202"/>
      <c r="G3" s="202"/>
      <c r="H3" s="203"/>
      <c r="I3" s="491" t="s">
        <v>1</v>
      </c>
    </row>
    <row r="4" spans="1:9" ht="19.5" customHeight="1" x14ac:dyDescent="0.15">
      <c r="A4" s="492" t="s">
        <v>292</v>
      </c>
      <c r="B4" s="492"/>
      <c r="C4" s="492"/>
      <c r="D4" s="492"/>
      <c r="E4" s="492"/>
      <c r="F4" s="492"/>
      <c r="G4" s="492"/>
      <c r="H4" s="492"/>
      <c r="I4" s="491"/>
    </row>
    <row r="5" spans="1:9" ht="20.25" customHeight="1" x14ac:dyDescent="0.15">
      <c r="A5" s="204" t="s">
        <v>293</v>
      </c>
      <c r="B5" s="205"/>
      <c r="C5" s="205"/>
      <c r="D5" s="205"/>
      <c r="E5" s="205"/>
      <c r="F5" s="206"/>
      <c r="G5" s="206"/>
      <c r="H5" s="12"/>
      <c r="I5" s="12"/>
    </row>
    <row r="6" spans="1:9" ht="15" customHeight="1" x14ac:dyDescent="0.15">
      <c r="F6" s="81"/>
      <c r="G6" s="81"/>
      <c r="H6" s="81"/>
      <c r="I6" s="81"/>
    </row>
    <row r="7" spans="1:9" ht="18" customHeight="1" x14ac:dyDescent="0.2">
      <c r="A7" s="15" t="s">
        <v>4</v>
      </c>
      <c r="I7" s="14" t="s">
        <v>5</v>
      </c>
    </row>
    <row r="8" spans="1:9" ht="18" customHeight="1" thickBot="1" x14ac:dyDescent="0.25">
      <c r="A8" s="15" t="s">
        <v>6</v>
      </c>
    </row>
    <row r="9" spans="1:9" ht="23.1" customHeight="1" thickBot="1" x14ac:dyDescent="0.2">
      <c r="A9" s="349" t="s">
        <v>7</v>
      </c>
      <c r="B9" s="350"/>
      <c r="C9" s="350"/>
      <c r="D9" s="351"/>
      <c r="E9" s="192" t="s">
        <v>8</v>
      </c>
      <c r="F9" s="85" t="s">
        <v>9</v>
      </c>
      <c r="G9" s="85" t="s">
        <v>10</v>
      </c>
      <c r="H9" s="85" t="s">
        <v>11</v>
      </c>
      <c r="I9" s="86" t="s">
        <v>12</v>
      </c>
    </row>
    <row r="10" spans="1:9" ht="23.1" customHeight="1" x14ac:dyDescent="0.15">
      <c r="A10" s="372" t="s">
        <v>13</v>
      </c>
      <c r="B10" s="373"/>
      <c r="C10" s="378" t="s">
        <v>14</v>
      </c>
      <c r="D10" s="207" t="s">
        <v>15</v>
      </c>
      <c r="E10" s="208">
        <v>128618</v>
      </c>
      <c r="F10" s="209">
        <v>0</v>
      </c>
      <c r="G10" s="209">
        <v>128599</v>
      </c>
      <c r="H10" s="209">
        <v>19</v>
      </c>
      <c r="I10" s="210">
        <f t="shared" ref="I10:I17" si="0">SUM(G10:H10)</f>
        <v>128618</v>
      </c>
    </row>
    <row r="11" spans="1:9" ht="23.1" customHeight="1" x14ac:dyDescent="0.15">
      <c r="A11" s="374"/>
      <c r="B11" s="375"/>
      <c r="C11" s="379"/>
      <c r="D11" s="194" t="s">
        <v>294</v>
      </c>
      <c r="E11" s="32">
        <v>942</v>
      </c>
      <c r="F11" s="33">
        <v>0</v>
      </c>
      <c r="G11" s="33">
        <v>937</v>
      </c>
      <c r="H11" s="33">
        <v>5</v>
      </c>
      <c r="I11" s="34">
        <f t="shared" si="0"/>
        <v>942</v>
      </c>
    </row>
    <row r="12" spans="1:9" ht="23.1" customHeight="1" x14ac:dyDescent="0.15">
      <c r="A12" s="374"/>
      <c r="B12" s="375"/>
      <c r="C12" s="495" t="s">
        <v>17</v>
      </c>
      <c r="D12" s="194" t="s">
        <v>18</v>
      </c>
      <c r="E12" s="32">
        <v>21164</v>
      </c>
      <c r="F12" s="33">
        <v>0</v>
      </c>
      <c r="G12" s="33">
        <v>21164</v>
      </c>
      <c r="H12" s="33">
        <v>0</v>
      </c>
      <c r="I12" s="34">
        <f t="shared" si="0"/>
        <v>21164</v>
      </c>
    </row>
    <row r="13" spans="1:9" ht="23.1" customHeight="1" x14ac:dyDescent="0.15">
      <c r="A13" s="374"/>
      <c r="B13" s="375"/>
      <c r="C13" s="379"/>
      <c r="D13" s="194" t="s">
        <v>19</v>
      </c>
      <c r="E13" s="32">
        <v>22270</v>
      </c>
      <c r="F13" s="33">
        <v>18</v>
      </c>
      <c r="G13" s="33">
        <v>22288</v>
      </c>
      <c r="H13" s="33">
        <v>0</v>
      </c>
      <c r="I13" s="34">
        <f t="shared" si="0"/>
        <v>22288</v>
      </c>
    </row>
    <row r="14" spans="1:9" ht="23.1" customHeight="1" x14ac:dyDescent="0.15">
      <c r="A14" s="493"/>
      <c r="B14" s="494"/>
      <c r="C14" s="437" t="s">
        <v>20</v>
      </c>
      <c r="D14" s="441"/>
      <c r="E14" s="40">
        <f>SUM(E10:E13)</f>
        <v>172994</v>
      </c>
      <c r="F14" s="33">
        <f>SUM(F10:F13)</f>
        <v>18</v>
      </c>
      <c r="G14" s="33">
        <f>SUM(G10:G13)</f>
        <v>172988</v>
      </c>
      <c r="H14" s="33">
        <f>SUM(H10:H13)</f>
        <v>24</v>
      </c>
      <c r="I14" s="34">
        <f t="shared" si="0"/>
        <v>173012</v>
      </c>
    </row>
    <row r="15" spans="1:9" ht="23.1" customHeight="1" x14ac:dyDescent="0.15">
      <c r="A15" s="482" t="s">
        <v>295</v>
      </c>
      <c r="B15" s="483"/>
      <c r="C15" s="484"/>
      <c r="D15" s="194" t="s">
        <v>18</v>
      </c>
      <c r="E15" s="69">
        <v>284645</v>
      </c>
      <c r="F15" s="33">
        <v>4842</v>
      </c>
      <c r="G15" s="33">
        <v>289266</v>
      </c>
      <c r="H15" s="33">
        <v>221</v>
      </c>
      <c r="I15" s="34">
        <f t="shared" si="0"/>
        <v>289487</v>
      </c>
    </row>
    <row r="16" spans="1:9" ht="23.1" customHeight="1" x14ac:dyDescent="0.15">
      <c r="A16" s="383"/>
      <c r="B16" s="384"/>
      <c r="C16" s="385"/>
      <c r="D16" s="194" t="s">
        <v>19</v>
      </c>
      <c r="E16" s="69">
        <v>307010</v>
      </c>
      <c r="F16" s="33">
        <v>11547</v>
      </c>
      <c r="G16" s="33">
        <v>318528</v>
      </c>
      <c r="H16" s="33">
        <v>29</v>
      </c>
      <c r="I16" s="34">
        <f t="shared" si="0"/>
        <v>318557</v>
      </c>
    </row>
    <row r="17" spans="1:9" ht="23.1" customHeight="1" x14ac:dyDescent="0.15">
      <c r="A17" s="485"/>
      <c r="B17" s="486"/>
      <c r="C17" s="487"/>
      <c r="D17" s="194" t="s">
        <v>22</v>
      </c>
      <c r="E17" s="213">
        <f>SUM(E15:E16)</f>
        <v>591655</v>
      </c>
      <c r="F17" s="33">
        <f>SUM(F15:F16)</f>
        <v>16389</v>
      </c>
      <c r="G17" s="33">
        <f>SUM(G15:G16)</f>
        <v>607794</v>
      </c>
      <c r="H17" s="32">
        <f>SUM(H15:H16)</f>
        <v>250</v>
      </c>
      <c r="I17" s="34">
        <f t="shared" si="0"/>
        <v>608044</v>
      </c>
    </row>
    <row r="18" spans="1:9" ht="23.1" customHeight="1" x14ac:dyDescent="0.15">
      <c r="A18" s="488" t="s">
        <v>23</v>
      </c>
      <c r="B18" s="489"/>
      <c r="C18" s="489"/>
      <c r="D18" s="216"/>
      <c r="E18" s="213">
        <v>0</v>
      </c>
      <c r="F18" s="33">
        <v>0</v>
      </c>
      <c r="G18" s="38" t="s">
        <v>24</v>
      </c>
      <c r="H18" s="215" t="s">
        <v>24</v>
      </c>
      <c r="I18" s="34">
        <v>0</v>
      </c>
    </row>
    <row r="19" spans="1:9" ht="23.1" customHeight="1" x14ac:dyDescent="0.15">
      <c r="A19" s="482" t="s">
        <v>25</v>
      </c>
      <c r="B19" s="483"/>
      <c r="C19" s="484"/>
      <c r="D19" s="194" t="s">
        <v>18</v>
      </c>
      <c r="E19" s="69">
        <v>624</v>
      </c>
      <c r="F19" s="33">
        <v>8</v>
      </c>
      <c r="G19" s="33">
        <v>632</v>
      </c>
      <c r="H19" s="33">
        <v>0</v>
      </c>
      <c r="I19" s="34">
        <f t="shared" ref="I19:I25" si="1">SUM(G19:H19)</f>
        <v>632</v>
      </c>
    </row>
    <row r="20" spans="1:9" ht="23.1" customHeight="1" x14ac:dyDescent="0.15">
      <c r="A20" s="383"/>
      <c r="B20" s="384"/>
      <c r="C20" s="385"/>
      <c r="D20" s="194" t="s">
        <v>19</v>
      </c>
      <c r="E20" s="69">
        <v>9580</v>
      </c>
      <c r="F20" s="33">
        <v>130</v>
      </c>
      <c r="G20" s="33">
        <v>9710</v>
      </c>
      <c r="H20" s="33">
        <v>0</v>
      </c>
      <c r="I20" s="34">
        <f t="shared" si="1"/>
        <v>9710</v>
      </c>
    </row>
    <row r="21" spans="1:9" ht="23.1" customHeight="1" x14ac:dyDescent="0.15">
      <c r="A21" s="485"/>
      <c r="B21" s="486"/>
      <c r="C21" s="487"/>
      <c r="D21" s="194" t="s">
        <v>22</v>
      </c>
      <c r="E21" s="213">
        <f>SUM(E19:E20)</f>
        <v>10204</v>
      </c>
      <c r="F21" s="33">
        <f>SUM(F19:F20)</f>
        <v>138</v>
      </c>
      <c r="G21" s="33">
        <f>SUM(G19:G20)</f>
        <v>10342</v>
      </c>
      <c r="H21" s="32">
        <f>SUM(H19:H20)</f>
        <v>0</v>
      </c>
      <c r="I21" s="34">
        <f t="shared" si="1"/>
        <v>10342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1119</v>
      </c>
      <c r="F22" s="33">
        <v>0</v>
      </c>
      <c r="G22" s="33">
        <v>1119</v>
      </c>
      <c r="H22" s="33">
        <v>0</v>
      </c>
      <c r="I22" s="34">
        <f t="shared" si="1"/>
        <v>1119</v>
      </c>
    </row>
    <row r="23" spans="1:9" ht="23.1" customHeight="1" x14ac:dyDescent="0.15">
      <c r="A23" s="195"/>
      <c r="B23" s="196"/>
      <c r="C23" s="465" t="s">
        <v>27</v>
      </c>
      <c r="D23" s="359"/>
      <c r="E23" s="32">
        <v>40</v>
      </c>
      <c r="F23" s="33">
        <v>0</v>
      </c>
      <c r="G23" s="33">
        <v>40</v>
      </c>
      <c r="H23" s="33">
        <v>0</v>
      </c>
      <c r="I23" s="34">
        <f t="shared" si="1"/>
        <v>40</v>
      </c>
    </row>
    <row r="24" spans="1:9" ht="23.1" customHeight="1" x14ac:dyDescent="0.15">
      <c r="A24" s="195"/>
      <c r="B24" s="196"/>
      <c r="C24" s="220"/>
      <c r="D24" s="194" t="s">
        <v>28</v>
      </c>
      <c r="E24" s="32">
        <v>3</v>
      </c>
      <c r="F24" s="33">
        <v>0</v>
      </c>
      <c r="G24" s="33">
        <v>3</v>
      </c>
      <c r="H24" s="33">
        <v>0</v>
      </c>
      <c r="I24" s="34">
        <f t="shared" si="1"/>
        <v>3</v>
      </c>
    </row>
    <row r="25" spans="1:9" ht="23.1" customHeight="1" x14ac:dyDescent="0.15">
      <c r="A25" s="211"/>
      <c r="B25" s="212"/>
      <c r="C25" s="358" t="s">
        <v>29</v>
      </c>
      <c r="D25" s="359"/>
      <c r="E25" s="32">
        <v>295</v>
      </c>
      <c r="F25" s="33">
        <v>0</v>
      </c>
      <c r="G25" s="33">
        <v>295</v>
      </c>
      <c r="H25" s="33">
        <v>0</v>
      </c>
      <c r="I25" s="34">
        <f t="shared" si="1"/>
        <v>295</v>
      </c>
    </row>
    <row r="26" spans="1:9" ht="23.1" customHeight="1" x14ac:dyDescent="0.15">
      <c r="A26" s="501" t="s">
        <v>30</v>
      </c>
      <c r="B26" s="483"/>
      <c r="C26" s="484"/>
      <c r="D26" s="194" t="s">
        <v>31</v>
      </c>
      <c r="E26" s="32">
        <v>2196</v>
      </c>
      <c r="F26" s="33">
        <v>0</v>
      </c>
      <c r="G26" s="38" t="s">
        <v>24</v>
      </c>
      <c r="H26" s="38" t="s">
        <v>24</v>
      </c>
      <c r="I26" s="34">
        <v>2196</v>
      </c>
    </row>
    <row r="27" spans="1:9" ht="23.1" customHeight="1" x14ac:dyDescent="0.15">
      <c r="A27" s="383"/>
      <c r="B27" s="384"/>
      <c r="C27" s="385"/>
      <c r="D27" s="194" t="s">
        <v>32</v>
      </c>
      <c r="E27" s="32">
        <v>7713</v>
      </c>
      <c r="F27" s="33">
        <v>0</v>
      </c>
      <c r="G27" s="38" t="s">
        <v>24</v>
      </c>
      <c r="H27" s="38" t="s">
        <v>24</v>
      </c>
      <c r="I27" s="34">
        <v>7713</v>
      </c>
    </row>
    <row r="28" spans="1:9" ht="23.1" customHeight="1" x14ac:dyDescent="0.15">
      <c r="A28" s="485"/>
      <c r="B28" s="486"/>
      <c r="C28" s="487"/>
      <c r="D28" s="194" t="s">
        <v>20</v>
      </c>
      <c r="E28" s="32">
        <f>SUM(E26:E27)</f>
        <v>9909</v>
      </c>
      <c r="F28" s="33">
        <f>SUM(F26:F27)</f>
        <v>0</v>
      </c>
      <c r="G28" s="38" t="s">
        <v>24</v>
      </c>
      <c r="H28" s="38" t="s">
        <v>24</v>
      </c>
      <c r="I28" s="34">
        <f>SUM(I26:I27)</f>
        <v>9909</v>
      </c>
    </row>
    <row r="29" spans="1:9" ht="23.1" customHeight="1" x14ac:dyDescent="0.15">
      <c r="A29" s="502" t="s">
        <v>33</v>
      </c>
      <c r="B29" s="465"/>
      <c r="C29" s="358"/>
      <c r="D29" s="359"/>
      <c r="E29" s="69">
        <v>457229</v>
      </c>
      <c r="F29" s="33">
        <v>0</v>
      </c>
      <c r="G29" s="38" t="s">
        <v>34</v>
      </c>
      <c r="H29" s="38" t="s">
        <v>34</v>
      </c>
      <c r="I29" s="34">
        <v>457229</v>
      </c>
    </row>
    <row r="30" spans="1:9" ht="23.1" customHeight="1" x14ac:dyDescent="0.15">
      <c r="A30" s="356"/>
      <c r="B30" s="357"/>
      <c r="C30" s="465" t="s">
        <v>296</v>
      </c>
      <c r="D30" s="359"/>
      <c r="E30" s="69">
        <v>165432</v>
      </c>
      <c r="F30" s="33">
        <v>0</v>
      </c>
      <c r="G30" s="38" t="s">
        <v>34</v>
      </c>
      <c r="H30" s="38" t="s">
        <v>34</v>
      </c>
      <c r="I30" s="34">
        <v>165432</v>
      </c>
    </row>
    <row r="31" spans="1:9" ht="23.1" customHeight="1" x14ac:dyDescent="0.15">
      <c r="A31" s="197"/>
      <c r="B31" s="198"/>
      <c r="C31" s="220"/>
      <c r="D31" s="194" t="s">
        <v>28</v>
      </c>
      <c r="E31" s="69">
        <v>19192</v>
      </c>
      <c r="F31" s="33">
        <v>0</v>
      </c>
      <c r="G31" s="38" t="s">
        <v>297</v>
      </c>
      <c r="H31" s="38" t="s">
        <v>298</v>
      </c>
      <c r="I31" s="34">
        <v>19192</v>
      </c>
    </row>
    <row r="32" spans="1:9" ht="23.1" customHeight="1" x14ac:dyDescent="0.15">
      <c r="A32" s="356"/>
      <c r="B32" s="357"/>
      <c r="C32" s="358" t="s">
        <v>29</v>
      </c>
      <c r="D32" s="359"/>
      <c r="E32" s="69">
        <v>58765</v>
      </c>
      <c r="F32" s="33">
        <v>0</v>
      </c>
      <c r="G32" s="38" t="s">
        <v>298</v>
      </c>
      <c r="H32" s="38" t="s">
        <v>299</v>
      </c>
      <c r="I32" s="34">
        <v>58765</v>
      </c>
    </row>
    <row r="33" spans="1:9" ht="23.1" customHeight="1" x14ac:dyDescent="0.15">
      <c r="A33" s="496" t="s">
        <v>99</v>
      </c>
      <c r="B33" s="497"/>
      <c r="C33" s="358" t="s">
        <v>300</v>
      </c>
      <c r="D33" s="359"/>
      <c r="E33" s="69">
        <v>11112</v>
      </c>
      <c r="F33" s="33">
        <v>43</v>
      </c>
      <c r="G33" s="33">
        <v>11155</v>
      </c>
      <c r="H33" s="33">
        <v>0</v>
      </c>
      <c r="I33" s="34">
        <f>SUM(G33:H33)</f>
        <v>11155</v>
      </c>
    </row>
    <row r="34" spans="1:9" ht="23.1" customHeight="1" x14ac:dyDescent="0.15">
      <c r="A34" s="374"/>
      <c r="B34" s="498"/>
      <c r="C34" s="358" t="s">
        <v>301</v>
      </c>
      <c r="D34" s="359"/>
      <c r="E34" s="69">
        <v>2770</v>
      </c>
      <c r="F34" s="33">
        <v>18</v>
      </c>
      <c r="G34" s="33">
        <v>2788</v>
      </c>
      <c r="H34" s="33">
        <v>0</v>
      </c>
      <c r="I34" s="34">
        <f>SUM(G34:H34)</f>
        <v>2788</v>
      </c>
    </row>
    <row r="35" spans="1:9" ht="23.1" customHeight="1" x14ac:dyDescent="0.15">
      <c r="A35" s="374"/>
      <c r="B35" s="498"/>
      <c r="C35" s="358" t="s">
        <v>37</v>
      </c>
      <c r="D35" s="359"/>
      <c r="E35" s="69">
        <v>4</v>
      </c>
      <c r="F35" s="33">
        <v>0</v>
      </c>
      <c r="G35" s="33">
        <v>4</v>
      </c>
      <c r="H35" s="33">
        <v>0</v>
      </c>
      <c r="I35" s="34">
        <f>SUM(G35:H35)</f>
        <v>4</v>
      </c>
    </row>
    <row r="36" spans="1:9" ht="23.1" customHeight="1" x14ac:dyDescent="0.15">
      <c r="A36" s="374"/>
      <c r="B36" s="498"/>
      <c r="C36" s="358" t="s">
        <v>103</v>
      </c>
      <c r="D36" s="359"/>
      <c r="E36" s="69">
        <v>0</v>
      </c>
      <c r="F36" s="33">
        <v>0</v>
      </c>
      <c r="G36" s="33">
        <v>0</v>
      </c>
      <c r="H36" s="33">
        <v>0</v>
      </c>
      <c r="I36" s="34">
        <f>SUM(G36:H36)</f>
        <v>0</v>
      </c>
    </row>
    <row r="37" spans="1:9" ht="23.1" customHeight="1" x14ac:dyDescent="0.15">
      <c r="A37" s="374"/>
      <c r="B37" s="498"/>
      <c r="C37" s="499" t="s">
        <v>20</v>
      </c>
      <c r="D37" s="500"/>
      <c r="E37" s="33">
        <f>SUM(E33:E36)</f>
        <v>13886</v>
      </c>
      <c r="F37" s="33">
        <f>SUM(F33:F36)</f>
        <v>61</v>
      </c>
      <c r="G37" s="33">
        <f>SUM(G33:G36)</f>
        <v>13947</v>
      </c>
      <c r="H37" s="33">
        <f>SUM(H33:H36)</f>
        <v>0</v>
      </c>
      <c r="I37" s="34">
        <f>SUM(G37:H37)</f>
        <v>13947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22699</v>
      </c>
      <c r="F38" s="33">
        <v>0</v>
      </c>
      <c r="G38" s="38" t="s">
        <v>298</v>
      </c>
      <c r="H38" s="38" t="s">
        <v>34</v>
      </c>
      <c r="I38" s="34">
        <v>22699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6709</v>
      </c>
      <c r="F39" s="33">
        <v>0</v>
      </c>
      <c r="G39" s="33">
        <v>6707</v>
      </c>
      <c r="H39" s="33">
        <v>2</v>
      </c>
      <c r="I39" s="34">
        <f>SUM(G39:H39)</f>
        <v>6709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573</v>
      </c>
      <c r="F40" s="33">
        <v>0</v>
      </c>
      <c r="G40" s="33">
        <v>573</v>
      </c>
      <c r="H40" s="33">
        <v>0</v>
      </c>
      <c r="I40" s="34">
        <f>SUM(G40:H40)</f>
        <v>573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171922</v>
      </c>
      <c r="F41" s="33">
        <v>0</v>
      </c>
      <c r="G41" s="38" t="s">
        <v>298</v>
      </c>
      <c r="H41" s="38" t="s">
        <v>34</v>
      </c>
      <c r="I41" s="34">
        <v>171922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159310</v>
      </c>
      <c r="F42" s="33">
        <v>0</v>
      </c>
      <c r="G42" s="33">
        <v>159304</v>
      </c>
      <c r="H42" s="33">
        <v>6</v>
      </c>
      <c r="I42" s="34">
        <f>SUM(G42:H42)</f>
        <v>159310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11530</v>
      </c>
      <c r="F43" s="33">
        <v>0</v>
      </c>
      <c r="G43" s="38" t="s">
        <v>298</v>
      </c>
      <c r="H43" s="38" t="s">
        <v>302</v>
      </c>
      <c r="I43" s="34">
        <v>11530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6375</v>
      </c>
      <c r="F44" s="33">
        <v>0</v>
      </c>
      <c r="G44" s="38" t="s">
        <v>298</v>
      </c>
      <c r="H44" s="44" t="s">
        <v>298</v>
      </c>
      <c r="I44" s="34">
        <v>6375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124</v>
      </c>
      <c r="F45" s="45">
        <v>0</v>
      </c>
      <c r="G45" s="38" t="s">
        <v>34</v>
      </c>
      <c r="H45" s="44" t="s">
        <v>298</v>
      </c>
      <c r="I45" s="34">
        <v>124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298</v>
      </c>
      <c r="H46" s="44" t="s">
        <v>298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564</v>
      </c>
      <c r="F47" s="45">
        <v>0</v>
      </c>
      <c r="G47" s="33">
        <v>564</v>
      </c>
      <c r="H47" s="40">
        <v>0</v>
      </c>
      <c r="I47" s="34">
        <f>SUM(G47:H47)</f>
        <v>564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60895</v>
      </c>
      <c r="F48" s="45">
        <v>0</v>
      </c>
      <c r="G48" s="38" t="s">
        <v>34</v>
      </c>
      <c r="H48" s="44" t="s">
        <v>303</v>
      </c>
      <c r="I48" s="34">
        <v>60895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35678</v>
      </c>
      <c r="F49" s="45">
        <v>0</v>
      </c>
      <c r="G49" s="38" t="s">
        <v>298</v>
      </c>
      <c r="H49" s="44" t="s">
        <v>298</v>
      </c>
      <c r="I49" s="34">
        <v>35678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1</v>
      </c>
      <c r="F50" s="45">
        <v>0</v>
      </c>
      <c r="G50" s="38" t="s">
        <v>302</v>
      </c>
      <c r="H50" s="44" t="s">
        <v>298</v>
      </c>
      <c r="I50" s="34">
        <v>1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0</v>
      </c>
      <c r="F51" s="45">
        <v>0</v>
      </c>
      <c r="G51" s="38" t="s">
        <v>298</v>
      </c>
      <c r="H51" s="44" t="s">
        <v>298</v>
      </c>
      <c r="I51" s="34">
        <v>0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11370</v>
      </c>
      <c r="F52" s="45">
        <v>0</v>
      </c>
      <c r="G52" s="33">
        <v>11370</v>
      </c>
      <c r="H52" s="40">
        <v>0</v>
      </c>
      <c r="I52" s="34">
        <f>SUM(G52:H52)</f>
        <v>11370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598</v>
      </c>
      <c r="F53" s="45">
        <v>0</v>
      </c>
      <c r="G53" s="38" t="s">
        <v>34</v>
      </c>
      <c r="H53" s="44" t="s">
        <v>298</v>
      </c>
      <c r="I53" s="34">
        <v>598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0</v>
      </c>
      <c r="F54" s="49">
        <v>0</v>
      </c>
      <c r="G54" s="50" t="s">
        <v>299</v>
      </c>
      <c r="H54" s="51" t="s">
        <v>298</v>
      </c>
      <c r="I54" s="52">
        <v>0</v>
      </c>
    </row>
    <row r="55" spans="1:9" ht="28.5" x14ac:dyDescent="0.3">
      <c r="A55" s="490" t="str">
        <f>A1</f>
        <v>検査関係業務量報告</v>
      </c>
      <c r="B55" s="490"/>
      <c r="C55" s="490"/>
      <c r="D55" s="490"/>
      <c r="E55" s="490"/>
      <c r="F55" s="490"/>
      <c r="G55" s="490"/>
      <c r="H55" s="490"/>
      <c r="I55" s="490"/>
    </row>
    <row r="56" spans="1:9" ht="12.75" customHeight="1" x14ac:dyDescent="0.3">
      <c r="A56" s="200"/>
      <c r="B56" s="200"/>
      <c r="C56" s="200"/>
      <c r="D56" s="200"/>
      <c r="E56" s="200"/>
      <c r="F56" s="200"/>
      <c r="G56" s="200"/>
      <c r="H56" s="200"/>
      <c r="I56" s="200"/>
    </row>
    <row r="57" spans="1:9" ht="15.75" customHeight="1" x14ac:dyDescent="0.2">
      <c r="A57" s="201"/>
      <c r="B57" s="15"/>
      <c r="C57" s="15"/>
      <c r="F57" s="202"/>
      <c r="G57" s="202"/>
      <c r="H57" s="203"/>
      <c r="I57" s="503" t="str">
        <f>IF(I3="","",I3)</f>
        <v/>
      </c>
    </row>
    <row r="58" spans="1:9" ht="23.25" customHeight="1" x14ac:dyDescent="0.15">
      <c r="A58" s="492" t="str">
        <f>A4</f>
        <v>令和 5年10月</v>
      </c>
      <c r="B58" s="504"/>
      <c r="C58" s="504"/>
      <c r="D58" s="504"/>
      <c r="E58" s="504"/>
      <c r="F58" s="504"/>
      <c r="G58" s="504"/>
      <c r="H58" s="504"/>
      <c r="I58" s="503"/>
    </row>
    <row r="59" spans="1:9" ht="20.25" customHeight="1" thickBot="1" x14ac:dyDescent="0.2">
      <c r="A59" s="204" t="str">
        <f>A5</f>
        <v>全国計</v>
      </c>
      <c r="B59" s="205"/>
      <c r="C59" s="205"/>
      <c r="D59" s="205"/>
      <c r="E59" s="205"/>
      <c r="F59" s="206"/>
      <c r="G59" s="206"/>
      <c r="H59" s="206"/>
      <c r="I59" s="14" t="s">
        <v>304</v>
      </c>
    </row>
    <row r="60" spans="1:9" ht="23.1" customHeight="1" thickBot="1" x14ac:dyDescent="0.2">
      <c r="A60" s="349" t="s">
        <v>305</v>
      </c>
      <c r="B60" s="350"/>
      <c r="C60" s="350"/>
      <c r="D60" s="351"/>
      <c r="E60" s="191" t="s">
        <v>8</v>
      </c>
      <c r="F60" s="85" t="s">
        <v>9</v>
      </c>
      <c r="G60" s="85" t="s">
        <v>10</v>
      </c>
      <c r="H60" s="85" t="s">
        <v>11</v>
      </c>
      <c r="I60" s="86" t="s">
        <v>306</v>
      </c>
    </row>
    <row r="61" spans="1:9" ht="23.1" customHeight="1" x14ac:dyDescent="0.15">
      <c r="A61" s="427" t="s">
        <v>55</v>
      </c>
      <c r="B61" s="428"/>
      <c r="C61" s="499" t="s">
        <v>56</v>
      </c>
      <c r="D61" s="507"/>
      <c r="E61" s="217">
        <v>370</v>
      </c>
      <c r="F61" s="218">
        <v>0</v>
      </c>
      <c r="G61" s="38" t="s">
        <v>298</v>
      </c>
      <c r="H61" s="44" t="s">
        <v>298</v>
      </c>
      <c r="I61" s="34">
        <v>370</v>
      </c>
    </row>
    <row r="62" spans="1:9" ht="23.1" customHeight="1" x14ac:dyDescent="0.15">
      <c r="A62" s="429"/>
      <c r="B62" s="430"/>
      <c r="C62" s="499" t="s">
        <v>58</v>
      </c>
      <c r="D62" s="507"/>
      <c r="E62" s="217">
        <v>4087</v>
      </c>
      <c r="F62" s="218">
        <v>31</v>
      </c>
      <c r="G62" s="38" t="s">
        <v>34</v>
      </c>
      <c r="H62" s="44" t="s">
        <v>307</v>
      </c>
      <c r="I62" s="34">
        <v>4118</v>
      </c>
    </row>
    <row r="63" spans="1:9" ht="23.1" customHeight="1" x14ac:dyDescent="0.15">
      <c r="A63" s="429"/>
      <c r="B63" s="430"/>
      <c r="C63" s="499" t="s">
        <v>59</v>
      </c>
      <c r="D63" s="507"/>
      <c r="E63" s="217">
        <v>136</v>
      </c>
      <c r="F63" s="218">
        <v>1</v>
      </c>
      <c r="G63" s="38" t="s">
        <v>34</v>
      </c>
      <c r="H63" s="44" t="s">
        <v>298</v>
      </c>
      <c r="I63" s="34">
        <v>137</v>
      </c>
    </row>
    <row r="64" spans="1:9" ht="23.1" customHeight="1" x14ac:dyDescent="0.15">
      <c r="A64" s="505"/>
      <c r="B64" s="506"/>
      <c r="C64" s="499" t="s">
        <v>20</v>
      </c>
      <c r="D64" s="500"/>
      <c r="E64" s="33">
        <f>SUM(E61:E63)</f>
        <v>4593</v>
      </c>
      <c r="F64" s="33">
        <f>SUM(F61:F63)</f>
        <v>32</v>
      </c>
      <c r="G64" s="38" t="s">
        <v>34</v>
      </c>
      <c r="H64" s="38" t="s">
        <v>298</v>
      </c>
      <c r="I64" s="34">
        <f>SUM(I61:I63)</f>
        <v>4625</v>
      </c>
    </row>
    <row r="65" spans="1:9" ht="23.1" customHeight="1" x14ac:dyDescent="0.15">
      <c r="A65" s="427" t="s">
        <v>308</v>
      </c>
      <c r="B65" s="428"/>
      <c r="C65" s="465" t="s">
        <v>309</v>
      </c>
      <c r="D65" s="219" t="s">
        <v>310</v>
      </c>
      <c r="E65" s="69">
        <v>0</v>
      </c>
      <c r="F65" s="33">
        <v>0</v>
      </c>
      <c r="G65" s="33">
        <v>0</v>
      </c>
      <c r="H65" s="33">
        <v>0</v>
      </c>
      <c r="I65" s="34">
        <f t="shared" ref="I65:I76" si="2">SUM(G65:H65)</f>
        <v>0</v>
      </c>
    </row>
    <row r="66" spans="1:9" ht="23.1" customHeight="1" x14ac:dyDescent="0.15">
      <c r="A66" s="429"/>
      <c r="B66" s="430"/>
      <c r="C66" s="508"/>
      <c r="D66" s="219" t="s">
        <v>311</v>
      </c>
      <c r="E66" s="69">
        <v>370</v>
      </c>
      <c r="F66" s="33">
        <v>0</v>
      </c>
      <c r="G66" s="33">
        <v>370</v>
      </c>
      <c r="H66" s="33">
        <v>0</v>
      </c>
      <c r="I66" s="34">
        <f t="shared" si="2"/>
        <v>370</v>
      </c>
    </row>
    <row r="67" spans="1:9" ht="23.1" customHeight="1" x14ac:dyDescent="0.15">
      <c r="A67" s="429"/>
      <c r="B67" s="430"/>
      <c r="C67" s="465" t="s">
        <v>312</v>
      </c>
      <c r="D67" s="219" t="s">
        <v>310</v>
      </c>
      <c r="E67" s="69">
        <v>0</v>
      </c>
      <c r="F67" s="33">
        <v>0</v>
      </c>
      <c r="G67" s="33">
        <v>0</v>
      </c>
      <c r="H67" s="33">
        <v>0</v>
      </c>
      <c r="I67" s="34">
        <f t="shared" si="2"/>
        <v>0</v>
      </c>
    </row>
    <row r="68" spans="1:9" ht="23.1" customHeight="1" x14ac:dyDescent="0.15">
      <c r="A68" s="429"/>
      <c r="B68" s="430"/>
      <c r="C68" s="508"/>
      <c r="D68" s="219" t="s">
        <v>311</v>
      </c>
      <c r="E68" s="69">
        <v>4020</v>
      </c>
      <c r="F68" s="33">
        <v>35</v>
      </c>
      <c r="G68" s="33">
        <v>4055</v>
      </c>
      <c r="H68" s="33">
        <v>0</v>
      </c>
      <c r="I68" s="34">
        <f t="shared" si="2"/>
        <v>4055</v>
      </c>
    </row>
    <row r="69" spans="1:9" ht="23.1" customHeight="1" x14ac:dyDescent="0.15">
      <c r="A69" s="429"/>
      <c r="B69" s="430"/>
      <c r="C69" s="465" t="s">
        <v>113</v>
      </c>
      <c r="D69" s="219" t="s">
        <v>310</v>
      </c>
      <c r="E69" s="69">
        <v>0</v>
      </c>
      <c r="F69" s="33">
        <v>0</v>
      </c>
      <c r="G69" s="33">
        <v>0</v>
      </c>
      <c r="H69" s="33">
        <v>0</v>
      </c>
      <c r="I69" s="34">
        <f t="shared" si="2"/>
        <v>0</v>
      </c>
    </row>
    <row r="70" spans="1:9" ht="23.1" customHeight="1" x14ac:dyDescent="0.15">
      <c r="A70" s="429"/>
      <c r="B70" s="430"/>
      <c r="C70" s="508"/>
      <c r="D70" s="219" t="s">
        <v>311</v>
      </c>
      <c r="E70" s="69">
        <v>122</v>
      </c>
      <c r="F70" s="33">
        <v>0</v>
      </c>
      <c r="G70" s="33">
        <v>122</v>
      </c>
      <c r="H70" s="33">
        <v>0</v>
      </c>
      <c r="I70" s="34">
        <f t="shared" si="2"/>
        <v>122</v>
      </c>
    </row>
    <row r="71" spans="1:9" ht="23.1" customHeight="1" x14ac:dyDescent="0.15">
      <c r="A71" s="431"/>
      <c r="B71" s="432"/>
      <c r="C71" s="499" t="s">
        <v>20</v>
      </c>
      <c r="D71" s="500"/>
      <c r="E71" s="33">
        <f>SUM(E65:E70)</f>
        <v>4512</v>
      </c>
      <c r="F71" s="33">
        <f>SUM(F65:F70)</f>
        <v>35</v>
      </c>
      <c r="G71" s="33">
        <f>SUM(G65:G70)</f>
        <v>4547</v>
      </c>
      <c r="H71" s="33">
        <f>SUM(H65:H70)</f>
        <v>0</v>
      </c>
      <c r="I71" s="34">
        <f t="shared" si="2"/>
        <v>4547</v>
      </c>
    </row>
    <row r="72" spans="1:9" ht="23.1" customHeight="1" x14ac:dyDescent="0.15">
      <c r="A72" s="427" t="s">
        <v>313</v>
      </c>
      <c r="B72" s="428"/>
      <c r="C72" s="358" t="s">
        <v>314</v>
      </c>
      <c r="D72" s="359"/>
      <c r="E72" s="221">
        <v>397</v>
      </c>
      <c r="F72" s="73">
        <v>0</v>
      </c>
      <c r="G72" s="33">
        <v>396</v>
      </c>
      <c r="H72" s="33">
        <v>1</v>
      </c>
      <c r="I72" s="34">
        <f t="shared" si="2"/>
        <v>397</v>
      </c>
    </row>
    <row r="73" spans="1:9" ht="23.1" customHeight="1" x14ac:dyDescent="0.15">
      <c r="A73" s="429"/>
      <c r="B73" s="430"/>
      <c r="C73" s="358" t="s">
        <v>21</v>
      </c>
      <c r="D73" s="359"/>
      <c r="E73" s="221">
        <v>4134</v>
      </c>
      <c r="F73" s="73">
        <v>31</v>
      </c>
      <c r="G73" s="33">
        <v>4165</v>
      </c>
      <c r="H73" s="33">
        <v>0</v>
      </c>
      <c r="I73" s="34">
        <f t="shared" si="2"/>
        <v>4165</v>
      </c>
    </row>
    <row r="74" spans="1:9" ht="23.1" customHeight="1" x14ac:dyDescent="0.15">
      <c r="A74" s="429"/>
      <c r="B74" s="430"/>
      <c r="C74" s="358" t="s">
        <v>62</v>
      </c>
      <c r="D74" s="359"/>
      <c r="E74" s="221">
        <v>148</v>
      </c>
      <c r="F74" s="73">
        <v>1</v>
      </c>
      <c r="G74" s="33">
        <v>149</v>
      </c>
      <c r="H74" s="33">
        <v>0</v>
      </c>
      <c r="I74" s="34">
        <f t="shared" si="2"/>
        <v>149</v>
      </c>
    </row>
    <row r="75" spans="1:9" ht="23.1" customHeight="1" x14ac:dyDescent="0.15">
      <c r="A75" s="429"/>
      <c r="B75" s="430"/>
      <c r="C75" s="358" t="s">
        <v>63</v>
      </c>
      <c r="D75" s="359"/>
      <c r="E75" s="221">
        <v>24</v>
      </c>
      <c r="F75" s="73">
        <v>0</v>
      </c>
      <c r="G75" s="33">
        <v>24</v>
      </c>
      <c r="H75" s="33">
        <v>0</v>
      </c>
      <c r="I75" s="34">
        <f t="shared" si="2"/>
        <v>24</v>
      </c>
    </row>
    <row r="76" spans="1:9" ht="23.1" customHeight="1" x14ac:dyDescent="0.15">
      <c r="A76" s="431"/>
      <c r="B76" s="432"/>
      <c r="C76" s="499" t="s">
        <v>20</v>
      </c>
      <c r="D76" s="500"/>
      <c r="E76" s="73">
        <f>SUM(E72:E75)</f>
        <v>4703</v>
      </c>
      <c r="F76" s="73">
        <f>SUM(F72:F75)</f>
        <v>32</v>
      </c>
      <c r="G76" s="73">
        <f>SUM(G72:G75)</f>
        <v>4734</v>
      </c>
      <c r="H76" s="73">
        <f>SUM(H72:H75)</f>
        <v>1</v>
      </c>
      <c r="I76" s="34">
        <f t="shared" si="2"/>
        <v>4735</v>
      </c>
    </row>
    <row r="77" spans="1:9" ht="23.1" customHeight="1" x14ac:dyDescent="0.15">
      <c r="A77" s="427" t="s">
        <v>64</v>
      </c>
      <c r="B77" s="428"/>
      <c r="C77" s="358" t="s">
        <v>314</v>
      </c>
      <c r="D77" s="359"/>
      <c r="E77" s="69">
        <v>3444</v>
      </c>
      <c r="F77" s="33">
        <v>0</v>
      </c>
      <c r="G77" s="38" t="s">
        <v>298</v>
      </c>
      <c r="H77" s="38" t="s">
        <v>298</v>
      </c>
      <c r="I77" s="34">
        <v>3444</v>
      </c>
    </row>
    <row r="78" spans="1:9" ht="23.1" customHeight="1" x14ac:dyDescent="0.15">
      <c r="A78" s="429"/>
      <c r="B78" s="430"/>
      <c r="C78" s="358" t="s">
        <v>21</v>
      </c>
      <c r="D78" s="359"/>
      <c r="E78" s="69">
        <v>34385</v>
      </c>
      <c r="F78" s="33">
        <v>648</v>
      </c>
      <c r="G78" s="38" t="s">
        <v>298</v>
      </c>
      <c r="H78" s="38" t="s">
        <v>298</v>
      </c>
      <c r="I78" s="34">
        <v>35033</v>
      </c>
    </row>
    <row r="79" spans="1:9" ht="23.1" customHeight="1" x14ac:dyDescent="0.15">
      <c r="A79" s="429"/>
      <c r="B79" s="430"/>
      <c r="C79" s="358" t="s">
        <v>315</v>
      </c>
      <c r="D79" s="359"/>
      <c r="E79" s="69">
        <v>1159</v>
      </c>
      <c r="F79" s="33">
        <v>18</v>
      </c>
      <c r="G79" s="38" t="s">
        <v>298</v>
      </c>
      <c r="H79" s="38" t="s">
        <v>298</v>
      </c>
      <c r="I79" s="34">
        <v>1177</v>
      </c>
    </row>
    <row r="80" spans="1:9" ht="23.1" customHeight="1" x14ac:dyDescent="0.15">
      <c r="A80" s="429"/>
      <c r="B80" s="430"/>
      <c r="C80" s="465" t="s">
        <v>63</v>
      </c>
      <c r="D80" s="516"/>
      <c r="E80" s="222">
        <v>273</v>
      </c>
      <c r="F80" s="223">
        <v>0</v>
      </c>
      <c r="G80" s="38" t="s">
        <v>298</v>
      </c>
      <c r="H80" s="38" t="s">
        <v>298</v>
      </c>
      <c r="I80" s="66">
        <v>273</v>
      </c>
    </row>
    <row r="81" spans="1:9" ht="23.1" customHeight="1" x14ac:dyDescent="0.15">
      <c r="A81" s="431"/>
      <c r="B81" s="432"/>
      <c r="C81" s="517" t="s">
        <v>20</v>
      </c>
      <c r="D81" s="359"/>
      <c r="E81" s="69">
        <f>SUM(E77:E80)</f>
        <v>39261</v>
      </c>
      <c r="F81" s="33">
        <f>SUM(F77:F80)</f>
        <v>666</v>
      </c>
      <c r="G81" s="38" t="s">
        <v>298</v>
      </c>
      <c r="H81" s="38" t="s">
        <v>298</v>
      </c>
      <c r="I81" s="34">
        <f>SUM(I77:I80)</f>
        <v>39927</v>
      </c>
    </row>
    <row r="82" spans="1:9" ht="23.1" customHeight="1" x14ac:dyDescent="0.15">
      <c r="A82" s="427" t="s">
        <v>66</v>
      </c>
      <c r="B82" s="509"/>
      <c r="C82" s="512" t="s">
        <v>13</v>
      </c>
      <c r="D82" s="513"/>
      <c r="E82" s="69">
        <v>40526</v>
      </c>
      <c r="F82" s="33">
        <v>0</v>
      </c>
      <c r="G82" s="38" t="s">
        <v>298</v>
      </c>
      <c r="H82" s="38" t="s">
        <v>298</v>
      </c>
      <c r="I82" s="34">
        <v>40526</v>
      </c>
    </row>
    <row r="83" spans="1:9" ht="23.1" customHeight="1" x14ac:dyDescent="0.15">
      <c r="A83" s="429"/>
      <c r="B83" s="510"/>
      <c r="C83" s="225"/>
      <c r="D83" s="224" t="s">
        <v>67</v>
      </c>
      <c r="E83" s="69">
        <v>40526</v>
      </c>
      <c r="F83" s="33">
        <v>0</v>
      </c>
      <c r="G83" s="38" t="s">
        <v>307</v>
      </c>
      <c r="H83" s="38" t="s">
        <v>298</v>
      </c>
      <c r="I83" s="34">
        <v>40526</v>
      </c>
    </row>
    <row r="84" spans="1:9" ht="23.1" customHeight="1" x14ac:dyDescent="0.15">
      <c r="A84" s="511"/>
      <c r="B84" s="510"/>
      <c r="C84" s="514" t="s">
        <v>68</v>
      </c>
      <c r="D84" s="513"/>
      <c r="E84" s="69">
        <v>11407</v>
      </c>
      <c r="F84" s="33">
        <v>0</v>
      </c>
      <c r="G84" s="38" t="s">
        <v>298</v>
      </c>
      <c r="H84" s="38" t="s">
        <v>298</v>
      </c>
      <c r="I84" s="34">
        <v>11407</v>
      </c>
    </row>
    <row r="85" spans="1:9" ht="23.1" customHeight="1" x14ac:dyDescent="0.15">
      <c r="A85" s="511"/>
      <c r="B85" s="510"/>
      <c r="C85" s="514" t="s">
        <v>69</v>
      </c>
      <c r="D85" s="513"/>
      <c r="E85" s="69">
        <v>760</v>
      </c>
      <c r="F85" s="33">
        <v>0</v>
      </c>
      <c r="G85" s="38" t="s">
        <v>34</v>
      </c>
      <c r="H85" s="38" t="s">
        <v>298</v>
      </c>
      <c r="I85" s="34">
        <v>760</v>
      </c>
    </row>
    <row r="86" spans="1:9" ht="23.1" customHeight="1" x14ac:dyDescent="0.15">
      <c r="A86" s="511"/>
      <c r="B86" s="510"/>
      <c r="C86" s="512" t="s">
        <v>20</v>
      </c>
      <c r="D86" s="515"/>
      <c r="E86" s="217">
        <f>SUM(E82,E84,E85)</f>
        <v>52693</v>
      </c>
      <c r="F86" s="73">
        <f>SUM(F82,F84,F85)</f>
        <v>0</v>
      </c>
      <c r="G86" s="38" t="s">
        <v>298</v>
      </c>
      <c r="H86" s="226" t="s">
        <v>298</v>
      </c>
      <c r="I86" s="227">
        <f>SUM(I82,I84,I85)</f>
        <v>52693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347210</v>
      </c>
      <c r="F87" s="73">
        <v>18</v>
      </c>
      <c r="G87" s="38" t="s">
        <v>298</v>
      </c>
      <c r="H87" s="38" t="s">
        <v>298</v>
      </c>
      <c r="I87" s="34">
        <v>347228</v>
      </c>
    </row>
    <row r="88" spans="1:9" ht="23.1" customHeight="1" thickBot="1" x14ac:dyDescent="0.2">
      <c r="A88" s="364" t="s">
        <v>316</v>
      </c>
      <c r="B88" s="365"/>
      <c r="C88" s="365"/>
      <c r="D88" s="366"/>
      <c r="E88" s="90">
        <f>SUM(E14,E17,E18,E21,E22,E76)</f>
        <v>780675</v>
      </c>
      <c r="F88" s="90">
        <f>SUM(F14,F17,F18,F21,F22,F76)</f>
        <v>16577</v>
      </c>
      <c r="G88" s="90">
        <f>SUM(G14,G17,G21,G22,G76)</f>
        <v>796977</v>
      </c>
      <c r="H88" s="90">
        <f>SUM(H14,H17,H21,H22,H76)</f>
        <v>275</v>
      </c>
      <c r="I88" s="78">
        <f>SUM(I14,I17,I18,I21,I22,I76)</f>
        <v>797252</v>
      </c>
    </row>
    <row r="89" spans="1:9" ht="23.1" customHeight="1" thickBot="1" x14ac:dyDescent="0.2">
      <c r="A89" s="364" t="s">
        <v>72</v>
      </c>
      <c r="B89" s="365"/>
      <c r="C89" s="365"/>
      <c r="D89" s="366"/>
      <c r="E89" s="228">
        <f>SUM(E14,E17,E18,E21,E22,E28,E29,E37,E38,E39,E40,E41,E48,E50,E51,E52,E53,E54,E76)</f>
        <v>1536466</v>
      </c>
      <c r="F89" s="228">
        <f>SUM(F14,F17,F18,F21,F22,F28,F29,F37,F38,F39,F40,F41,F48,F50,F51,F52,F53,F54,F76)</f>
        <v>16638</v>
      </c>
      <c r="G89" s="91" t="s">
        <v>298</v>
      </c>
      <c r="H89" s="91" t="s">
        <v>298</v>
      </c>
      <c r="I89" s="78">
        <f>SUM(I14,I17,I18,I21,I22,I28,I29,I37,I38,I39,I40,I41,I48,I50,I51,I52,I53,I54,I76)</f>
        <v>1553104</v>
      </c>
    </row>
    <row r="90" spans="1:9" ht="23.1" customHeight="1" thickBot="1" x14ac:dyDescent="0.2">
      <c r="A90" s="364" t="s">
        <v>73</v>
      </c>
      <c r="B90" s="365"/>
      <c r="C90" s="365"/>
      <c r="D90" s="366"/>
      <c r="E90" s="229" t="s">
        <v>298</v>
      </c>
      <c r="F90" s="91" t="s">
        <v>298</v>
      </c>
      <c r="G90" s="91" t="s">
        <v>34</v>
      </c>
      <c r="H90" s="91" t="s">
        <v>298</v>
      </c>
      <c r="I90" s="78">
        <f>SUM(I11,I13,I16,I18,I20,I22)</f>
        <v>352616</v>
      </c>
    </row>
    <row r="91" spans="1:9" ht="23.1" customHeight="1" thickBot="1" x14ac:dyDescent="0.2">
      <c r="A91" s="364" t="s">
        <v>74</v>
      </c>
      <c r="B91" s="365"/>
      <c r="C91" s="365"/>
      <c r="D91" s="366"/>
      <c r="E91" s="104">
        <f>IF(I90=0,0,IF(I81=0,0,I81/I90))</f>
        <v>0.11323082333189645</v>
      </c>
      <c r="F91" s="80"/>
      <c r="G91" s="199"/>
    </row>
    <row r="92" spans="1:9" ht="9.9499999999999993" customHeight="1" x14ac:dyDescent="0.15">
      <c r="F92" s="81"/>
      <c r="G92" s="81"/>
      <c r="H92" s="81"/>
      <c r="I92" s="81"/>
    </row>
    <row r="93" spans="1:9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230"/>
    </row>
    <row r="94" spans="1:9" ht="18.75" customHeight="1" thickBot="1" x14ac:dyDescent="0.2">
      <c r="A94" s="349" t="s">
        <v>305</v>
      </c>
      <c r="B94" s="350"/>
      <c r="C94" s="350"/>
      <c r="D94" s="351"/>
      <c r="E94" s="191" t="s">
        <v>8</v>
      </c>
      <c r="F94" s="85" t="s">
        <v>9</v>
      </c>
      <c r="G94" s="85" t="s">
        <v>10</v>
      </c>
      <c r="H94" s="85" t="s">
        <v>11</v>
      </c>
      <c r="I94" s="86" t="s">
        <v>317</v>
      </c>
    </row>
    <row r="95" spans="1:9" ht="23.1" customHeight="1" thickBot="1" x14ac:dyDescent="0.2">
      <c r="A95" s="392" t="s">
        <v>314</v>
      </c>
      <c r="B95" s="393"/>
      <c r="C95" s="87" t="s">
        <v>318</v>
      </c>
      <c r="D95" s="88" t="s">
        <v>15</v>
      </c>
      <c r="E95" s="89">
        <v>22894</v>
      </c>
      <c r="F95" s="90">
        <v>0</v>
      </c>
      <c r="G95" s="90">
        <v>22894</v>
      </c>
      <c r="H95" s="91" t="s">
        <v>24</v>
      </c>
      <c r="I95" s="78">
        <f>SUM(G95:H95)</f>
        <v>22894</v>
      </c>
    </row>
    <row r="96" spans="1:9" ht="23.1" customHeight="1" thickBot="1" x14ac:dyDescent="0.2">
      <c r="A96" s="364" t="s">
        <v>295</v>
      </c>
      <c r="B96" s="365"/>
      <c r="C96" s="371"/>
      <c r="D96" s="88" t="s">
        <v>18</v>
      </c>
      <c r="E96" s="89">
        <v>430992</v>
      </c>
      <c r="F96" s="90">
        <v>3176</v>
      </c>
      <c r="G96" s="90">
        <v>434168</v>
      </c>
      <c r="H96" s="91" t="s">
        <v>34</v>
      </c>
      <c r="I96" s="78">
        <f t="shared" ref="I96" si="3">SUM(G96:H96)</f>
        <v>434168</v>
      </c>
    </row>
    <row r="97" spans="1:9" ht="9.75" customHeight="1" x14ac:dyDescent="0.15">
      <c r="A97" s="231"/>
      <c r="B97" s="231"/>
      <c r="C97" s="231"/>
      <c r="D97" s="231"/>
      <c r="E97" s="231"/>
      <c r="F97" s="231"/>
      <c r="G97" s="231"/>
      <c r="H97" s="231"/>
      <c r="I97" s="231"/>
    </row>
    <row r="98" spans="1:9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230"/>
    </row>
    <row r="99" spans="1:9" ht="18.75" customHeight="1" thickBot="1" x14ac:dyDescent="0.2">
      <c r="A99" s="349" t="s">
        <v>7</v>
      </c>
      <c r="B99" s="350"/>
      <c r="C99" s="350"/>
      <c r="D99" s="351"/>
      <c r="E99" s="191" t="s">
        <v>8</v>
      </c>
      <c r="F99" s="85" t="s">
        <v>9</v>
      </c>
      <c r="G99" s="85" t="s">
        <v>10</v>
      </c>
      <c r="H99" s="85" t="s">
        <v>11</v>
      </c>
      <c r="I99" s="86" t="s">
        <v>317</v>
      </c>
    </row>
    <row r="100" spans="1:9" ht="23.1" customHeight="1" x14ac:dyDescent="0.15">
      <c r="A100" s="372" t="s">
        <v>13</v>
      </c>
      <c r="B100" s="373"/>
      <c r="C100" s="378" t="s">
        <v>318</v>
      </c>
      <c r="D100" s="193" t="s">
        <v>15</v>
      </c>
      <c r="E100" s="94">
        <f>E10+E95</f>
        <v>151512</v>
      </c>
      <c r="F100" s="95">
        <f>F10+F95</f>
        <v>0</v>
      </c>
      <c r="G100" s="95">
        <f>G10+G95</f>
        <v>151493</v>
      </c>
      <c r="H100" s="95">
        <f>H10</f>
        <v>19</v>
      </c>
      <c r="I100" s="96">
        <f>I10+I95</f>
        <v>151512</v>
      </c>
    </row>
    <row r="101" spans="1:9" ht="23.1" customHeight="1" x14ac:dyDescent="0.15">
      <c r="A101" s="374"/>
      <c r="B101" s="375"/>
      <c r="C101" s="379"/>
      <c r="D101" s="194" t="s">
        <v>311</v>
      </c>
      <c r="E101" s="32">
        <f>E11</f>
        <v>942</v>
      </c>
      <c r="F101" s="32">
        <f t="shared" ref="F101:I101" si="4">F11</f>
        <v>0</v>
      </c>
      <c r="G101" s="32">
        <f t="shared" si="4"/>
        <v>937</v>
      </c>
      <c r="H101" s="32">
        <f>H11</f>
        <v>5</v>
      </c>
      <c r="I101" s="34">
        <f t="shared" si="4"/>
        <v>942</v>
      </c>
    </row>
    <row r="102" spans="1:9" ht="23.1" customHeight="1" thickBot="1" x14ac:dyDescent="0.2">
      <c r="A102" s="376"/>
      <c r="B102" s="377"/>
      <c r="C102" s="362" t="s">
        <v>20</v>
      </c>
      <c r="D102" s="363"/>
      <c r="E102" s="48">
        <f>E100+E101</f>
        <v>152454</v>
      </c>
      <c r="F102" s="97">
        <f>F100+F101</f>
        <v>0</v>
      </c>
      <c r="G102" s="97">
        <f>G100+G101</f>
        <v>152430</v>
      </c>
      <c r="H102" s="97">
        <f t="shared" ref="H102:I102" si="5">H100+H101</f>
        <v>24</v>
      </c>
      <c r="I102" s="52">
        <f t="shared" si="5"/>
        <v>152454</v>
      </c>
    </row>
    <row r="103" spans="1:9" ht="23.1" customHeight="1" x14ac:dyDescent="0.15">
      <c r="A103" s="380" t="s">
        <v>295</v>
      </c>
      <c r="B103" s="381"/>
      <c r="C103" s="382"/>
      <c r="D103" s="193" t="s">
        <v>18</v>
      </c>
      <c r="E103" s="94">
        <f>E15+E96</f>
        <v>715637</v>
      </c>
      <c r="F103" s="95">
        <f>F15+F96</f>
        <v>8018</v>
      </c>
      <c r="G103" s="95">
        <f>G15+G96</f>
        <v>723434</v>
      </c>
      <c r="H103" s="95">
        <f>H15</f>
        <v>221</v>
      </c>
      <c r="I103" s="96">
        <f t="shared" ref="I103" si="6">I15+I96</f>
        <v>723655</v>
      </c>
    </row>
    <row r="104" spans="1:9" ht="23.1" customHeight="1" x14ac:dyDescent="0.15">
      <c r="A104" s="383"/>
      <c r="B104" s="384"/>
      <c r="C104" s="385"/>
      <c r="D104" s="98" t="s">
        <v>19</v>
      </c>
      <c r="E104" s="39">
        <f>E16</f>
        <v>307010</v>
      </c>
      <c r="F104" s="99">
        <f t="shared" ref="F104:I104" si="7">F16</f>
        <v>11547</v>
      </c>
      <c r="G104" s="99">
        <f t="shared" si="7"/>
        <v>318528</v>
      </c>
      <c r="H104" s="100">
        <f t="shared" si="7"/>
        <v>29</v>
      </c>
      <c r="I104" s="101">
        <f t="shared" si="7"/>
        <v>318557</v>
      </c>
    </row>
    <row r="105" spans="1:9" ht="23.1" customHeight="1" thickBot="1" x14ac:dyDescent="0.2">
      <c r="A105" s="386"/>
      <c r="B105" s="387"/>
      <c r="C105" s="388"/>
      <c r="D105" s="102" t="s">
        <v>22</v>
      </c>
      <c r="E105" s="48">
        <f>E103+E104</f>
        <v>1022647</v>
      </c>
      <c r="F105" s="97">
        <f t="shared" ref="F105:I105" si="8">F103+F104</f>
        <v>19565</v>
      </c>
      <c r="G105" s="97">
        <f t="shared" si="8"/>
        <v>1041962</v>
      </c>
      <c r="H105" s="103">
        <f t="shared" si="8"/>
        <v>250</v>
      </c>
      <c r="I105" s="52">
        <f t="shared" si="8"/>
        <v>1042212</v>
      </c>
    </row>
    <row r="106" spans="1:9" ht="23.1" customHeight="1" thickBot="1" x14ac:dyDescent="0.2">
      <c r="A106" s="364" t="s">
        <v>316</v>
      </c>
      <c r="B106" s="365"/>
      <c r="C106" s="365"/>
      <c r="D106" s="366"/>
      <c r="E106" s="90">
        <f>E88+E95+E96</f>
        <v>1234561</v>
      </c>
      <c r="F106" s="90">
        <f>F88+F95+F96</f>
        <v>19753</v>
      </c>
      <c r="G106" s="90">
        <f>G88+G95+G96</f>
        <v>1254039</v>
      </c>
      <c r="H106" s="90">
        <f>H88</f>
        <v>275</v>
      </c>
      <c r="I106" s="78">
        <f>I88+I95+I96</f>
        <v>1254314</v>
      </c>
    </row>
    <row r="107" spans="1:9" ht="23.1" customHeight="1" thickBot="1" x14ac:dyDescent="0.2">
      <c r="A107" s="364" t="s">
        <v>72</v>
      </c>
      <c r="B107" s="365"/>
      <c r="C107" s="365"/>
      <c r="D107" s="366"/>
      <c r="E107" s="228">
        <f>E89+E95+E96</f>
        <v>1990352</v>
      </c>
      <c r="F107" s="228">
        <f>F89+F95+F96</f>
        <v>19814</v>
      </c>
      <c r="G107" s="91" t="s">
        <v>34</v>
      </c>
      <c r="H107" s="91" t="s">
        <v>298</v>
      </c>
      <c r="I107" s="78">
        <f>I89+I95+I96</f>
        <v>2010166</v>
      </c>
    </row>
    <row r="108" spans="1:9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0.69434529635045461</v>
      </c>
      <c r="F108" s="231"/>
      <c r="G108" s="231"/>
      <c r="H108" s="231"/>
      <c r="I108" s="231"/>
    </row>
    <row r="109" spans="1:9" ht="21.95" customHeight="1" x14ac:dyDescent="0.15">
      <c r="A109" s="105"/>
      <c r="B109" s="105"/>
      <c r="C109" s="232"/>
      <c r="D109" s="232"/>
      <c r="E109" s="232"/>
      <c r="F109" s="232"/>
      <c r="G109" s="232"/>
      <c r="H109" s="232"/>
      <c r="I109" s="232"/>
    </row>
    <row r="110" spans="1:9" ht="21.95" customHeight="1" x14ac:dyDescent="0.15">
      <c r="A110" s="105"/>
      <c r="B110" s="105"/>
      <c r="C110" s="232"/>
      <c r="D110" s="232"/>
      <c r="E110" s="232"/>
      <c r="F110" s="232"/>
      <c r="G110" s="232"/>
      <c r="H110" s="232"/>
      <c r="I110" s="232"/>
    </row>
    <row r="111" spans="1:9" ht="21.95" hidden="1" customHeight="1" x14ac:dyDescent="0.15">
      <c r="A111" s="105"/>
      <c r="B111" s="105"/>
      <c r="C111" s="232"/>
      <c r="D111" s="232"/>
      <c r="E111" s="232"/>
      <c r="F111" s="232"/>
      <c r="G111" s="232"/>
      <c r="H111" s="232"/>
      <c r="I111" s="232"/>
    </row>
    <row r="112" spans="1:9" ht="21.95" hidden="1" customHeight="1" x14ac:dyDescent="0.15">
      <c r="A112" s="105"/>
      <c r="B112" s="105"/>
      <c r="C112" s="232"/>
      <c r="D112" s="232"/>
      <c r="E112" s="232"/>
      <c r="F112" s="232"/>
      <c r="G112" s="232"/>
      <c r="H112" s="232"/>
      <c r="I112" s="232"/>
    </row>
    <row r="113" spans="1:9" ht="21.95" hidden="1" customHeight="1" x14ac:dyDescent="0.15">
      <c r="A113" s="105"/>
      <c r="B113" s="105"/>
      <c r="C113" s="232"/>
      <c r="D113" s="232"/>
      <c r="E113" s="232"/>
      <c r="F113" s="232"/>
      <c r="G113" s="232"/>
      <c r="H113" s="232"/>
      <c r="I113" s="232"/>
    </row>
    <row r="114" spans="1:9" ht="9.75" hidden="1" customHeight="1" x14ac:dyDescent="0.15">
      <c r="A114" s="231"/>
      <c r="B114" s="231"/>
      <c r="C114" s="231"/>
      <c r="D114" s="231"/>
      <c r="E114" s="231"/>
      <c r="F114" s="231"/>
      <c r="G114" s="231"/>
      <c r="H114" s="231"/>
      <c r="I114" s="231"/>
    </row>
    <row r="115" spans="1:9" ht="28.5" x14ac:dyDescent="0.3">
      <c r="A115" s="490" t="str">
        <f>A1</f>
        <v>検査関係業務量報告</v>
      </c>
      <c r="B115" s="490"/>
      <c r="C115" s="490"/>
      <c r="D115" s="490"/>
      <c r="E115" s="490"/>
      <c r="F115" s="490"/>
      <c r="G115" s="490"/>
      <c r="H115" s="490"/>
      <c r="I115" s="490"/>
    </row>
    <row r="116" spans="1:9" ht="12.75" customHeight="1" x14ac:dyDescent="0.3">
      <c r="A116" s="200"/>
      <c r="B116" s="200"/>
      <c r="C116" s="200"/>
      <c r="D116" s="200"/>
      <c r="E116" s="200"/>
      <c r="F116" s="200"/>
      <c r="G116" s="200"/>
      <c r="H116" s="200"/>
      <c r="I116" s="200"/>
    </row>
    <row r="117" spans="1:9" ht="15.75" customHeight="1" x14ac:dyDescent="0.2">
      <c r="A117" s="201"/>
      <c r="B117" s="15"/>
      <c r="C117" s="15"/>
      <c r="F117" s="202"/>
      <c r="G117" s="202"/>
      <c r="H117" s="203"/>
      <c r="I117" s="503" t="str">
        <f>IF(I3="","",I3)</f>
        <v/>
      </c>
    </row>
    <row r="118" spans="1:9" ht="23.25" customHeight="1" x14ac:dyDescent="0.15">
      <c r="A118" s="492" t="str">
        <f>A4</f>
        <v>令和 5年10月</v>
      </c>
      <c r="B118" s="504"/>
      <c r="C118" s="504"/>
      <c r="D118" s="504"/>
      <c r="E118" s="504"/>
      <c r="F118" s="504"/>
      <c r="G118" s="504"/>
      <c r="H118" s="504"/>
      <c r="I118" s="503"/>
    </row>
    <row r="119" spans="1:9" ht="20.25" customHeight="1" x14ac:dyDescent="0.15">
      <c r="A119" s="204" t="str">
        <f>A5</f>
        <v>全国計</v>
      </c>
      <c r="B119" s="205"/>
      <c r="C119" s="205"/>
      <c r="D119" s="205"/>
      <c r="E119" s="205"/>
      <c r="F119" s="206"/>
      <c r="G119" s="206"/>
      <c r="H119" s="206"/>
      <c r="I119" s="14" t="s">
        <v>319</v>
      </c>
    </row>
    <row r="120" spans="1:9" ht="9.9499999999999993" customHeight="1" x14ac:dyDescent="0.15"/>
    <row r="121" spans="1:9" ht="19.5" customHeight="1" thickBot="1" x14ac:dyDescent="0.2">
      <c r="A121" s="82" t="s">
        <v>80</v>
      </c>
    </row>
    <row r="122" spans="1:9" ht="18.75" customHeight="1" thickBot="1" x14ac:dyDescent="0.2">
      <c r="A122" s="349" t="s">
        <v>7</v>
      </c>
      <c r="B122" s="350"/>
      <c r="C122" s="350"/>
      <c r="D122" s="351"/>
      <c r="E122" s="191" t="s">
        <v>8</v>
      </c>
      <c r="F122" s="85" t="s">
        <v>9</v>
      </c>
      <c r="G122" s="85" t="s">
        <v>10</v>
      </c>
      <c r="H122" s="85" t="s">
        <v>11</v>
      </c>
      <c r="I122" s="86" t="s">
        <v>317</v>
      </c>
    </row>
    <row r="123" spans="1:9" ht="18.95" customHeight="1" x14ac:dyDescent="0.15">
      <c r="A123" s="352" t="s">
        <v>33</v>
      </c>
      <c r="B123" s="353"/>
      <c r="C123" s="354"/>
      <c r="D123" s="355"/>
      <c r="E123" s="94">
        <f>E29</f>
        <v>457229</v>
      </c>
      <c r="F123" s="94">
        <f>F29</f>
        <v>0</v>
      </c>
      <c r="G123" s="108" t="s">
        <v>34</v>
      </c>
      <c r="H123" s="108" t="s">
        <v>298</v>
      </c>
      <c r="I123" s="96">
        <f>I29</f>
        <v>457229</v>
      </c>
    </row>
    <row r="124" spans="1:9" ht="18.75" customHeight="1" x14ac:dyDescent="0.15">
      <c r="A124" s="356"/>
      <c r="B124" s="357"/>
      <c r="C124" s="358" t="s">
        <v>82</v>
      </c>
      <c r="D124" s="359"/>
      <c r="E124" s="32">
        <v>415</v>
      </c>
      <c r="F124" s="33">
        <v>0</v>
      </c>
      <c r="G124" s="38" t="s">
        <v>298</v>
      </c>
      <c r="H124" s="38" t="s">
        <v>298</v>
      </c>
      <c r="I124" s="34">
        <v>415</v>
      </c>
    </row>
    <row r="125" spans="1:9" ht="18.95" customHeight="1" thickBot="1" x14ac:dyDescent="0.2">
      <c r="A125" s="360"/>
      <c r="B125" s="361"/>
      <c r="C125" s="362" t="s">
        <v>83</v>
      </c>
      <c r="D125" s="363"/>
      <c r="E125" s="103">
        <f>E123-E124</f>
        <v>456814</v>
      </c>
      <c r="F125" s="103">
        <f>F123-F124</f>
        <v>0</v>
      </c>
      <c r="G125" s="50" t="s">
        <v>298</v>
      </c>
      <c r="H125" s="50" t="s">
        <v>34</v>
      </c>
      <c r="I125" s="52">
        <f>I123-I124</f>
        <v>456814</v>
      </c>
    </row>
    <row r="126" spans="1:9" ht="9.75" customHeight="1" x14ac:dyDescent="0.15">
      <c r="A126" s="231"/>
      <c r="B126" s="231"/>
      <c r="C126" s="231"/>
      <c r="D126" s="231"/>
      <c r="E126" s="231"/>
      <c r="F126" s="231"/>
      <c r="G126" s="231"/>
      <c r="H126" s="231"/>
      <c r="I126" s="231"/>
    </row>
    <row r="127" spans="1:9" ht="18" customHeight="1" thickBot="1" x14ac:dyDescent="0.2">
      <c r="A127" s="109" t="s">
        <v>320</v>
      </c>
      <c r="B127" s="109"/>
      <c r="C127" s="109"/>
      <c r="D127" s="231"/>
      <c r="E127" s="231"/>
      <c r="F127" s="231"/>
      <c r="G127" s="231"/>
      <c r="H127" s="231"/>
      <c r="I127" s="233"/>
    </row>
    <row r="128" spans="1:9" ht="21.95" customHeight="1" x14ac:dyDescent="0.15">
      <c r="A128" s="234"/>
      <c r="B128" s="235"/>
      <c r="C128" s="526" t="s">
        <v>85</v>
      </c>
      <c r="D128" s="527"/>
      <c r="E128" s="528" t="s">
        <v>86</v>
      </c>
      <c r="F128" s="526" t="s">
        <v>87</v>
      </c>
      <c r="G128" s="527"/>
      <c r="H128" s="530" t="s">
        <v>20</v>
      </c>
      <c r="I128" s="531"/>
    </row>
    <row r="129" spans="1:9" ht="21.95" customHeight="1" thickBot="1" x14ac:dyDescent="0.2">
      <c r="A129" s="236"/>
      <c r="B129" s="237"/>
      <c r="C129" s="238" t="s">
        <v>88</v>
      </c>
      <c r="D129" s="239" t="s">
        <v>89</v>
      </c>
      <c r="E129" s="529"/>
      <c r="F129" s="240" t="s">
        <v>88</v>
      </c>
      <c r="G129" s="241" t="s">
        <v>89</v>
      </c>
      <c r="H129" s="532"/>
      <c r="I129" s="533"/>
    </row>
    <row r="130" spans="1:9" ht="21.95" customHeight="1" x14ac:dyDescent="0.15">
      <c r="A130" s="534" t="s">
        <v>90</v>
      </c>
      <c r="B130" s="535"/>
      <c r="C130" s="242">
        <v>1117854</v>
      </c>
      <c r="D130" s="243">
        <v>117211</v>
      </c>
      <c r="E130" s="244">
        <v>18715</v>
      </c>
      <c r="F130" s="242">
        <v>391</v>
      </c>
      <c r="G130" s="243">
        <v>3</v>
      </c>
      <c r="H130" s="536">
        <f>SUM(C130:G130)</f>
        <v>1254174</v>
      </c>
      <c r="I130" s="537"/>
    </row>
    <row r="131" spans="1:9" ht="21.95" customHeight="1" thickBot="1" x14ac:dyDescent="0.2">
      <c r="A131" s="518" t="s">
        <v>91</v>
      </c>
      <c r="B131" s="519"/>
      <c r="C131" s="245">
        <v>280</v>
      </c>
      <c r="D131" s="48">
        <v>0</v>
      </c>
      <c r="E131" s="246">
        <v>0</v>
      </c>
      <c r="F131" s="245">
        <v>0</v>
      </c>
      <c r="G131" s="48">
        <v>0</v>
      </c>
      <c r="H131" s="520">
        <f>SUM(C131:G131)</f>
        <v>280</v>
      </c>
      <c r="I131" s="521"/>
    </row>
    <row r="132" spans="1:9" ht="21.95" customHeight="1" thickBot="1" x14ac:dyDescent="0.2">
      <c r="A132" s="522" t="s">
        <v>92</v>
      </c>
      <c r="B132" s="523"/>
      <c r="C132" s="125">
        <v>7029839600</v>
      </c>
      <c r="D132" s="126">
        <v>583112800</v>
      </c>
      <c r="E132" s="125">
        <v>86861400</v>
      </c>
      <c r="F132" s="127">
        <v>1133900</v>
      </c>
      <c r="G132" s="78">
        <v>13200</v>
      </c>
      <c r="H132" s="524">
        <v>7700960900</v>
      </c>
      <c r="I132" s="525"/>
    </row>
    <row r="133" spans="1:9" ht="21.95" customHeight="1" x14ac:dyDescent="0.15">
      <c r="A133" s="105"/>
      <c r="B133" s="105"/>
      <c r="C133" s="232"/>
      <c r="D133" s="232"/>
      <c r="E133" s="232"/>
      <c r="F133" s="232"/>
      <c r="G133" s="232"/>
      <c r="H133" s="232"/>
      <c r="I133" s="232"/>
    </row>
    <row r="134" spans="1:9" ht="21.95" customHeight="1" x14ac:dyDescent="0.15">
      <c r="A134" s="105"/>
      <c r="B134" s="105"/>
      <c r="C134" s="232"/>
      <c r="D134" s="232"/>
      <c r="E134" s="232"/>
      <c r="F134" s="232"/>
      <c r="G134" s="232"/>
      <c r="H134" s="232"/>
      <c r="I134" s="232"/>
    </row>
    <row r="135" spans="1:9" ht="21.95" customHeight="1" x14ac:dyDescent="0.15">
      <c r="A135" s="105"/>
      <c r="B135" s="105"/>
      <c r="C135" s="232"/>
      <c r="D135" s="232"/>
      <c r="E135" s="232"/>
      <c r="F135" s="232"/>
      <c r="G135" s="232"/>
      <c r="H135" s="232"/>
      <c r="I135" s="232"/>
    </row>
    <row r="136" spans="1:9" ht="21.95" customHeight="1" x14ac:dyDescent="0.15">
      <c r="A136" s="105"/>
      <c r="B136" s="105"/>
      <c r="C136" s="232"/>
      <c r="D136" s="232"/>
      <c r="E136" s="232"/>
      <c r="F136" s="232"/>
      <c r="G136" s="232"/>
      <c r="H136" s="232"/>
      <c r="I136" s="232"/>
    </row>
    <row r="137" spans="1:9" ht="21.95" customHeight="1" x14ac:dyDescent="0.15">
      <c r="A137" s="105"/>
      <c r="B137" s="105"/>
      <c r="C137" s="232"/>
      <c r="D137" s="232"/>
      <c r="E137" s="232"/>
      <c r="F137" s="232"/>
      <c r="G137" s="232"/>
      <c r="H137" s="232"/>
      <c r="I137" s="232"/>
    </row>
    <row r="138" spans="1:9" ht="21.95" customHeight="1" x14ac:dyDescent="0.15">
      <c r="A138" s="105"/>
      <c r="B138" s="105"/>
      <c r="C138" s="232"/>
      <c r="D138" s="232"/>
      <c r="E138" s="232"/>
      <c r="F138" s="232"/>
      <c r="G138" s="232"/>
      <c r="H138" s="232"/>
      <c r="I138" s="232"/>
    </row>
    <row r="139" spans="1:9" ht="21.95" customHeight="1" x14ac:dyDescent="0.15">
      <c r="A139" s="105"/>
      <c r="B139" s="105"/>
      <c r="C139" s="232"/>
      <c r="D139" s="232"/>
      <c r="E139" s="232"/>
      <c r="F139" s="232"/>
      <c r="G139" s="232"/>
      <c r="H139" s="232"/>
      <c r="I139" s="232"/>
    </row>
    <row r="140" spans="1:9" ht="21.95" customHeight="1" x14ac:dyDescent="0.15">
      <c r="A140" s="105"/>
      <c r="B140" s="105"/>
      <c r="C140" s="232"/>
      <c r="D140" s="232"/>
      <c r="E140" s="232"/>
      <c r="F140" s="232"/>
      <c r="G140" s="232"/>
      <c r="H140" s="232"/>
      <c r="I140" s="232"/>
    </row>
    <row r="141" spans="1:9" ht="21.95" customHeight="1" x14ac:dyDescent="0.15">
      <c r="A141" s="105"/>
      <c r="B141" s="105"/>
      <c r="C141" s="232"/>
      <c r="D141" s="232"/>
      <c r="E141" s="232"/>
      <c r="F141" s="232"/>
      <c r="G141" s="232"/>
      <c r="H141" s="232"/>
      <c r="I141" s="232"/>
    </row>
    <row r="142" spans="1:9" ht="21.95" customHeight="1" x14ac:dyDescent="0.15">
      <c r="A142" s="105"/>
      <c r="B142" s="105"/>
      <c r="C142" s="232"/>
      <c r="D142" s="232"/>
      <c r="E142" s="232"/>
      <c r="F142" s="232"/>
      <c r="G142" s="232"/>
      <c r="H142" s="232"/>
      <c r="I142" s="232"/>
    </row>
    <row r="143" spans="1:9" ht="21.95" customHeight="1" x14ac:dyDescent="0.15">
      <c r="A143" s="105"/>
      <c r="B143" s="105"/>
      <c r="C143" s="232"/>
      <c r="D143" s="232"/>
      <c r="E143" s="232"/>
      <c r="F143" s="232"/>
      <c r="G143" s="232"/>
      <c r="H143" s="232"/>
      <c r="I143" s="232"/>
    </row>
    <row r="144" spans="1:9" ht="21.95" customHeight="1" x14ac:dyDescent="0.15">
      <c r="A144" s="105"/>
      <c r="B144" s="105"/>
      <c r="C144" s="232"/>
      <c r="D144" s="232"/>
      <c r="E144" s="232"/>
      <c r="F144" s="232"/>
      <c r="G144" s="232"/>
      <c r="H144" s="232"/>
      <c r="I144" s="232"/>
    </row>
    <row r="145" spans="1:9" ht="21.95" customHeight="1" x14ac:dyDescent="0.15">
      <c r="A145" s="105"/>
      <c r="B145" s="105"/>
      <c r="C145" s="232"/>
      <c r="D145" s="232"/>
      <c r="E145" s="232"/>
      <c r="F145" s="232"/>
      <c r="G145" s="232"/>
      <c r="H145" s="232"/>
      <c r="I145" s="232"/>
    </row>
    <row r="146" spans="1:9" ht="21.95" customHeight="1" x14ac:dyDescent="0.15">
      <c r="A146" s="105"/>
      <c r="B146" s="105"/>
      <c r="C146" s="232"/>
      <c r="D146" s="232"/>
      <c r="E146" s="232"/>
      <c r="F146" s="232"/>
      <c r="G146" s="232"/>
      <c r="H146" s="232"/>
      <c r="I146" s="232"/>
    </row>
    <row r="147" spans="1:9" ht="21.95" customHeight="1" x14ac:dyDescent="0.15">
      <c r="A147" s="105"/>
      <c r="B147" s="105"/>
      <c r="C147" s="232"/>
      <c r="D147" s="232"/>
      <c r="E147" s="232"/>
      <c r="F147" s="232"/>
      <c r="G147" s="232"/>
      <c r="H147" s="232"/>
      <c r="I147" s="232"/>
    </row>
    <row r="148" spans="1:9" ht="21.95" customHeight="1" x14ac:dyDescent="0.15">
      <c r="A148" s="105"/>
      <c r="B148" s="105"/>
      <c r="C148" s="232"/>
      <c r="D148" s="232"/>
      <c r="E148" s="232"/>
      <c r="F148" s="232"/>
      <c r="G148" s="232"/>
      <c r="H148" s="232"/>
      <c r="I148" s="232"/>
    </row>
    <row r="149" spans="1:9" ht="21.95" customHeight="1" x14ac:dyDescent="0.15">
      <c r="A149" s="105"/>
      <c r="B149" s="105"/>
      <c r="C149" s="232"/>
      <c r="D149" s="232"/>
      <c r="E149" s="232"/>
      <c r="F149" s="232"/>
      <c r="G149" s="232"/>
      <c r="H149" s="232"/>
      <c r="I149" s="232"/>
    </row>
    <row r="150" spans="1:9" ht="21.95" customHeight="1" x14ac:dyDescent="0.15">
      <c r="A150" s="105"/>
      <c r="B150" s="105"/>
      <c r="C150" s="232"/>
      <c r="D150" s="232"/>
      <c r="E150" s="232"/>
      <c r="F150" s="232"/>
      <c r="G150" s="232"/>
      <c r="H150" s="232"/>
      <c r="I150" s="232"/>
    </row>
    <row r="151" spans="1:9" ht="21.95" customHeight="1" x14ac:dyDescent="0.15">
      <c r="A151" s="105"/>
      <c r="B151" s="105"/>
      <c r="C151" s="232"/>
      <c r="D151" s="232"/>
      <c r="E151" s="232"/>
      <c r="F151" s="232"/>
      <c r="G151" s="232"/>
      <c r="H151" s="232"/>
      <c r="I151" s="232"/>
    </row>
    <row r="152" spans="1:9" ht="21.95" customHeight="1" x14ac:dyDescent="0.15">
      <c r="A152" s="105"/>
      <c r="B152" s="105"/>
      <c r="C152" s="232"/>
      <c r="D152" s="232"/>
      <c r="E152" s="232"/>
      <c r="F152" s="232"/>
      <c r="G152" s="232"/>
      <c r="H152" s="232"/>
      <c r="I152" s="232"/>
    </row>
    <row r="153" spans="1:9" ht="21.95" customHeight="1" x14ac:dyDescent="0.15">
      <c r="A153" s="105"/>
      <c r="B153" s="105"/>
      <c r="C153" s="232"/>
      <c r="D153" s="232"/>
      <c r="E153" s="232"/>
      <c r="F153" s="232"/>
      <c r="G153" s="232"/>
      <c r="H153" s="232"/>
      <c r="I153" s="232"/>
    </row>
    <row r="154" spans="1:9" ht="21.95" customHeight="1" x14ac:dyDescent="0.15">
      <c r="A154" s="105"/>
      <c r="B154" s="105"/>
      <c r="C154" s="232"/>
      <c r="D154" s="232"/>
      <c r="E154" s="232"/>
      <c r="F154" s="232"/>
      <c r="G154" s="232"/>
      <c r="H154" s="232"/>
      <c r="I154" s="232"/>
    </row>
    <row r="155" spans="1:9" ht="21.95" customHeight="1" x14ac:dyDescent="0.15">
      <c r="A155" s="105"/>
      <c r="B155" s="105"/>
      <c r="C155" s="232"/>
      <c r="D155" s="232"/>
      <c r="E155" s="232"/>
      <c r="F155" s="232"/>
      <c r="G155" s="232"/>
      <c r="H155" s="232"/>
      <c r="I155" s="232"/>
    </row>
    <row r="156" spans="1:9" ht="21.95" customHeight="1" x14ac:dyDescent="0.15">
      <c r="A156" s="105"/>
      <c r="B156" s="105"/>
      <c r="C156" s="232"/>
      <c r="D156" s="232"/>
      <c r="E156" s="232"/>
      <c r="F156" s="232"/>
      <c r="G156" s="232"/>
      <c r="H156" s="232"/>
      <c r="I156" s="232"/>
    </row>
    <row r="157" spans="1:9" ht="21.95" customHeight="1" x14ac:dyDescent="0.15">
      <c r="A157" s="105"/>
      <c r="B157" s="105"/>
      <c r="C157" s="232"/>
      <c r="D157" s="232"/>
      <c r="E157" s="232"/>
      <c r="F157" s="232"/>
      <c r="G157" s="232"/>
      <c r="H157" s="232"/>
      <c r="I157" s="232"/>
    </row>
    <row r="158" spans="1:9" ht="21.95" customHeight="1" x14ac:dyDescent="0.15">
      <c r="A158" s="105"/>
      <c r="B158" s="105"/>
      <c r="C158" s="232"/>
      <c r="D158" s="232"/>
      <c r="E158" s="232"/>
      <c r="F158" s="232"/>
      <c r="G158" s="232"/>
      <c r="H158" s="232"/>
      <c r="I158" s="232"/>
    </row>
    <row r="159" spans="1:9" ht="21.95" customHeight="1" x14ac:dyDescent="0.15">
      <c r="A159" s="105"/>
      <c r="B159" s="105"/>
      <c r="C159" s="232"/>
      <c r="D159" s="232"/>
      <c r="E159" s="232"/>
      <c r="F159" s="232"/>
      <c r="G159" s="232"/>
      <c r="H159" s="232"/>
      <c r="I159" s="232"/>
    </row>
    <row r="160" spans="1:9" ht="21.95" customHeight="1" x14ac:dyDescent="0.15">
      <c r="A160" s="105"/>
      <c r="B160" s="105"/>
      <c r="C160" s="232"/>
      <c r="D160" s="232"/>
      <c r="E160" s="232"/>
      <c r="F160" s="232"/>
      <c r="G160" s="232"/>
      <c r="H160" s="232"/>
      <c r="I160" s="232"/>
    </row>
    <row r="161" spans="1:9" ht="21.95" customHeight="1" x14ac:dyDescent="0.15">
      <c r="A161" s="105"/>
      <c r="B161" s="105"/>
      <c r="C161" s="232"/>
      <c r="D161" s="232"/>
      <c r="E161" s="232"/>
      <c r="F161" s="232"/>
      <c r="G161" s="232"/>
      <c r="H161" s="232"/>
      <c r="I161" s="232"/>
    </row>
    <row r="162" spans="1:9" ht="21.95" customHeight="1" x14ac:dyDescent="0.15">
      <c r="A162" s="105"/>
      <c r="B162" s="105"/>
      <c r="C162" s="232"/>
      <c r="D162" s="232"/>
      <c r="E162" s="232"/>
      <c r="F162" s="232"/>
      <c r="G162" s="232"/>
      <c r="H162" s="232"/>
      <c r="I162" s="232"/>
    </row>
    <row r="163" spans="1:9" ht="21.95" customHeight="1" x14ac:dyDescent="0.15">
      <c r="A163" s="105"/>
      <c r="B163" s="105"/>
      <c r="C163" s="232"/>
      <c r="D163" s="232"/>
      <c r="E163" s="232"/>
      <c r="F163" s="232"/>
      <c r="G163" s="232"/>
      <c r="H163" s="232"/>
      <c r="I163" s="232"/>
    </row>
    <row r="164" spans="1:9" ht="21.95" customHeight="1" x14ac:dyDescent="0.15">
      <c r="A164" s="105"/>
      <c r="B164" s="105"/>
      <c r="C164" s="232"/>
      <c r="D164" s="232"/>
      <c r="E164" s="232"/>
      <c r="F164" s="232"/>
      <c r="G164" s="232"/>
      <c r="H164" s="232"/>
      <c r="I164" s="232"/>
    </row>
    <row r="165" spans="1:9" ht="21.95" customHeight="1" x14ac:dyDescent="0.15">
      <c r="A165" s="105"/>
      <c r="B165" s="105"/>
      <c r="C165" s="232"/>
      <c r="D165" s="232"/>
      <c r="E165" s="232"/>
      <c r="F165" s="232"/>
      <c r="G165" s="232"/>
      <c r="H165" s="232"/>
      <c r="I165" s="232"/>
    </row>
    <row r="166" spans="1:9" ht="21.95" customHeight="1" x14ac:dyDescent="0.15">
      <c r="A166" s="105"/>
      <c r="B166" s="105"/>
      <c r="C166" s="232"/>
      <c r="D166" s="232"/>
      <c r="E166" s="232"/>
      <c r="F166" s="232"/>
      <c r="G166" s="232"/>
      <c r="H166" s="232"/>
      <c r="I166" s="232"/>
    </row>
    <row r="167" spans="1:9" ht="21.95" customHeight="1" x14ac:dyDescent="0.15">
      <c r="A167" s="105"/>
      <c r="B167" s="105"/>
      <c r="C167" s="232"/>
      <c r="D167" s="232"/>
      <c r="E167" s="232"/>
      <c r="F167" s="232"/>
      <c r="G167" s="232"/>
      <c r="H167" s="232"/>
      <c r="I167" s="232"/>
    </row>
    <row r="168" spans="1:9" ht="21.95" customHeight="1" x14ac:dyDescent="0.15">
      <c r="A168" s="105"/>
      <c r="B168" s="105"/>
      <c r="C168" s="232"/>
      <c r="D168" s="232"/>
      <c r="E168" s="232"/>
      <c r="F168" s="232"/>
      <c r="G168" s="232"/>
      <c r="H168" s="232"/>
      <c r="I168" s="232"/>
    </row>
    <row r="169" spans="1:9" ht="21.95" customHeight="1" x14ac:dyDescent="0.15">
      <c r="A169" s="105"/>
      <c r="B169" s="105"/>
      <c r="C169" s="232"/>
      <c r="D169" s="232"/>
      <c r="E169" s="232"/>
      <c r="F169" s="232"/>
      <c r="G169" s="232"/>
      <c r="H169" s="232"/>
      <c r="I169" s="232"/>
    </row>
    <row r="170" spans="1:9" ht="21.95" customHeight="1" x14ac:dyDescent="0.15">
      <c r="A170" s="105"/>
      <c r="B170" s="105"/>
      <c r="C170" s="232"/>
      <c r="D170" s="232"/>
      <c r="E170" s="232"/>
      <c r="F170" s="232"/>
      <c r="G170" s="232"/>
      <c r="H170" s="232"/>
      <c r="I170" s="232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rowBreaks count="2" manualBreakCount="2">
    <brk id="54" max="16383" man="1"/>
    <brk id="11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zoomScale="75" zoomScaleNormal="75" zoomScaleSheetLayoutView="70" workbookViewId="0">
      <selection sqref="A1:I1"/>
    </sheetView>
  </sheetViews>
  <sheetFormatPr defaultRowHeight="13.5" x14ac:dyDescent="0.15"/>
  <cols>
    <col min="1" max="1" width="3.875" style="2" customWidth="1"/>
    <col min="2" max="2" width="6.5" style="2" customWidth="1"/>
    <col min="3" max="3" width="14.125" style="2" customWidth="1"/>
    <col min="4" max="4" width="16.75" style="2" customWidth="1"/>
    <col min="5" max="9" width="13.875" style="2" customWidth="1"/>
    <col min="10" max="16384" width="9" style="2"/>
  </cols>
  <sheetData>
    <row r="1" spans="1:9" ht="28.5" x14ac:dyDescent="0.3">
      <c r="A1" s="420" t="s">
        <v>0</v>
      </c>
      <c r="B1" s="420"/>
      <c r="C1" s="420"/>
      <c r="D1" s="420"/>
      <c r="E1" s="420"/>
      <c r="F1" s="420"/>
      <c r="G1" s="420"/>
      <c r="H1" s="420"/>
      <c r="I1" s="420"/>
    </row>
    <row r="2" spans="1:9" ht="10.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">
      <c r="A3" s="4"/>
      <c r="B3" s="5"/>
      <c r="C3" s="5"/>
      <c r="D3" s="6"/>
      <c r="E3" s="6"/>
      <c r="F3" s="7"/>
      <c r="G3" s="7"/>
      <c r="H3" s="8"/>
      <c r="I3" s="470" t="s">
        <v>1</v>
      </c>
    </row>
    <row r="4" spans="1:9" ht="19.5" customHeight="1" x14ac:dyDescent="0.15">
      <c r="A4" s="471" t="s">
        <v>321</v>
      </c>
      <c r="B4" s="471"/>
      <c r="C4" s="471"/>
      <c r="D4" s="471"/>
      <c r="E4" s="471"/>
      <c r="F4" s="471"/>
      <c r="G4" s="471"/>
      <c r="H4" s="471"/>
      <c r="I4" s="470"/>
    </row>
    <row r="5" spans="1:9" ht="20.25" customHeight="1" x14ac:dyDescent="0.15">
      <c r="A5" s="9" t="s">
        <v>3</v>
      </c>
      <c r="B5" s="10"/>
      <c r="C5" s="10"/>
      <c r="D5" s="10"/>
      <c r="E5" s="10"/>
      <c r="F5" s="11"/>
      <c r="G5" s="11"/>
      <c r="H5" s="12"/>
      <c r="I5" s="12"/>
    </row>
    <row r="6" spans="1:9" ht="15" customHeight="1" x14ac:dyDescent="0.15">
      <c r="A6" s="6"/>
      <c r="B6" s="6"/>
      <c r="C6" s="6"/>
      <c r="D6" s="6"/>
      <c r="E6" s="6"/>
      <c r="F6" s="13"/>
      <c r="G6" s="13"/>
      <c r="H6" s="13"/>
      <c r="I6" s="13"/>
    </row>
    <row r="7" spans="1:9" ht="18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14" t="s">
        <v>5</v>
      </c>
    </row>
    <row r="8" spans="1:9" s="17" customFormat="1" ht="18" customHeight="1" thickBot="1" x14ac:dyDescent="0.25">
      <c r="A8" s="15" t="s">
        <v>6</v>
      </c>
      <c r="B8" s="16"/>
      <c r="C8" s="16"/>
      <c r="D8" s="16"/>
      <c r="E8" s="16"/>
      <c r="F8" s="16"/>
      <c r="G8" s="16"/>
      <c r="H8" s="16"/>
      <c r="I8" s="16"/>
    </row>
    <row r="9" spans="1:9" ht="23.1" customHeight="1" thickBot="1" x14ac:dyDescent="0.2">
      <c r="A9" s="421" t="s">
        <v>7</v>
      </c>
      <c r="B9" s="422"/>
      <c r="C9" s="422"/>
      <c r="D9" s="423"/>
      <c r="E9" s="255" t="s">
        <v>8</v>
      </c>
      <c r="F9" s="18" t="s">
        <v>9</v>
      </c>
      <c r="G9" s="18" t="s">
        <v>10</v>
      </c>
      <c r="H9" s="18" t="s">
        <v>11</v>
      </c>
      <c r="I9" s="19" t="s">
        <v>12</v>
      </c>
    </row>
    <row r="10" spans="1:9" ht="23.1" customHeight="1" x14ac:dyDescent="0.15">
      <c r="A10" s="472" t="s">
        <v>13</v>
      </c>
      <c r="B10" s="473"/>
      <c r="C10" s="477" t="s">
        <v>14</v>
      </c>
      <c r="D10" s="20" t="s">
        <v>15</v>
      </c>
      <c r="E10" s="21">
        <v>127712</v>
      </c>
      <c r="F10" s="22">
        <v>0</v>
      </c>
      <c r="G10" s="22">
        <v>127695</v>
      </c>
      <c r="H10" s="22">
        <v>17</v>
      </c>
      <c r="I10" s="23">
        <f t="shared" ref="I10:I17" si="0">SUM(G10:H10)</f>
        <v>127712</v>
      </c>
    </row>
    <row r="11" spans="1:9" ht="23.1" customHeight="1" x14ac:dyDescent="0.15">
      <c r="A11" s="451"/>
      <c r="B11" s="474"/>
      <c r="C11" s="478"/>
      <c r="D11" s="253" t="s">
        <v>16</v>
      </c>
      <c r="E11" s="24">
        <v>889</v>
      </c>
      <c r="F11" s="25">
        <v>0</v>
      </c>
      <c r="G11" s="25">
        <v>886</v>
      </c>
      <c r="H11" s="25">
        <v>3</v>
      </c>
      <c r="I11" s="26">
        <f t="shared" si="0"/>
        <v>889</v>
      </c>
    </row>
    <row r="12" spans="1:9" ht="23.1" customHeight="1" x14ac:dyDescent="0.15">
      <c r="A12" s="451"/>
      <c r="B12" s="474"/>
      <c r="C12" s="479" t="s">
        <v>17</v>
      </c>
      <c r="D12" s="253" t="s">
        <v>18</v>
      </c>
      <c r="E12" s="24">
        <v>19424</v>
      </c>
      <c r="F12" s="25">
        <v>0</v>
      </c>
      <c r="G12" s="25">
        <v>19424</v>
      </c>
      <c r="H12" s="25">
        <v>0</v>
      </c>
      <c r="I12" s="26">
        <f t="shared" si="0"/>
        <v>19424</v>
      </c>
    </row>
    <row r="13" spans="1:9" ht="23.1" customHeight="1" x14ac:dyDescent="0.15">
      <c r="A13" s="451"/>
      <c r="B13" s="474"/>
      <c r="C13" s="478"/>
      <c r="D13" s="253" t="s">
        <v>19</v>
      </c>
      <c r="E13" s="24">
        <v>20493</v>
      </c>
      <c r="F13" s="25">
        <v>14</v>
      </c>
      <c r="G13" s="25">
        <v>20507</v>
      </c>
      <c r="H13" s="25">
        <v>0</v>
      </c>
      <c r="I13" s="26">
        <f t="shared" si="0"/>
        <v>20507</v>
      </c>
    </row>
    <row r="14" spans="1:9" ht="23.1" customHeight="1" x14ac:dyDescent="0.15">
      <c r="A14" s="475"/>
      <c r="B14" s="476"/>
      <c r="C14" s="480" t="s">
        <v>20</v>
      </c>
      <c r="D14" s="481"/>
      <c r="E14" s="27">
        <f>SUM(E10:E13)</f>
        <v>168518</v>
      </c>
      <c r="F14" s="25">
        <f>SUM(F10:F13)</f>
        <v>14</v>
      </c>
      <c r="G14" s="25">
        <f>SUM(G10:G13)</f>
        <v>168512</v>
      </c>
      <c r="H14" s="25">
        <f>SUM(H10:H13)</f>
        <v>20</v>
      </c>
      <c r="I14" s="26">
        <f t="shared" si="0"/>
        <v>168532</v>
      </c>
    </row>
    <row r="15" spans="1:9" ht="23.1" customHeight="1" x14ac:dyDescent="0.15">
      <c r="A15" s="466" t="s">
        <v>21</v>
      </c>
      <c r="B15" s="454"/>
      <c r="C15" s="455"/>
      <c r="D15" s="253" t="s">
        <v>18</v>
      </c>
      <c r="E15" s="28">
        <v>276277</v>
      </c>
      <c r="F15" s="25">
        <v>4981</v>
      </c>
      <c r="G15" s="25">
        <v>281015</v>
      </c>
      <c r="H15" s="25">
        <v>243</v>
      </c>
      <c r="I15" s="26">
        <f t="shared" si="0"/>
        <v>281258</v>
      </c>
    </row>
    <row r="16" spans="1:9" ht="23.1" customHeight="1" x14ac:dyDescent="0.15">
      <c r="A16" s="456"/>
      <c r="B16" s="457"/>
      <c r="C16" s="458"/>
      <c r="D16" s="253" t="s">
        <v>19</v>
      </c>
      <c r="E16" s="28">
        <v>308234</v>
      </c>
      <c r="F16" s="25">
        <v>12317</v>
      </c>
      <c r="G16" s="25">
        <v>320509</v>
      </c>
      <c r="H16" s="25">
        <v>42</v>
      </c>
      <c r="I16" s="26">
        <f t="shared" si="0"/>
        <v>320551</v>
      </c>
    </row>
    <row r="17" spans="1:9" ht="23.1" customHeight="1" x14ac:dyDescent="0.15">
      <c r="A17" s="459"/>
      <c r="B17" s="460"/>
      <c r="C17" s="461"/>
      <c r="D17" s="253" t="s">
        <v>22</v>
      </c>
      <c r="E17" s="29">
        <f>SUM(E15:E16)</f>
        <v>584511</v>
      </c>
      <c r="F17" s="25">
        <f>SUM(F15:F16)</f>
        <v>17298</v>
      </c>
      <c r="G17" s="25">
        <f>SUM(G15:G16)</f>
        <v>601524</v>
      </c>
      <c r="H17" s="24">
        <f>SUM(H15:H16)</f>
        <v>285</v>
      </c>
      <c r="I17" s="26">
        <f t="shared" si="0"/>
        <v>601809</v>
      </c>
    </row>
    <row r="18" spans="1:9" ht="23.1" customHeight="1" x14ac:dyDescent="0.15">
      <c r="A18" s="467" t="s">
        <v>23</v>
      </c>
      <c r="B18" s="468"/>
      <c r="C18" s="468"/>
      <c r="D18" s="252"/>
      <c r="E18" s="29">
        <v>0</v>
      </c>
      <c r="F18" s="25">
        <v>0</v>
      </c>
      <c r="G18" s="30" t="s">
        <v>24</v>
      </c>
      <c r="H18" s="31" t="s">
        <v>24</v>
      </c>
      <c r="I18" s="26">
        <v>0</v>
      </c>
    </row>
    <row r="19" spans="1:9" ht="23.1" customHeight="1" x14ac:dyDescent="0.15">
      <c r="A19" s="466" t="s">
        <v>25</v>
      </c>
      <c r="B19" s="454"/>
      <c r="C19" s="455"/>
      <c r="D19" s="253" t="s">
        <v>18</v>
      </c>
      <c r="E19" s="28">
        <v>582</v>
      </c>
      <c r="F19" s="25">
        <v>11</v>
      </c>
      <c r="G19" s="25">
        <v>593</v>
      </c>
      <c r="H19" s="25">
        <v>0</v>
      </c>
      <c r="I19" s="26">
        <f t="shared" ref="I19:I25" si="1">SUM(G19:H19)</f>
        <v>593</v>
      </c>
    </row>
    <row r="20" spans="1:9" ht="23.1" customHeight="1" x14ac:dyDescent="0.15">
      <c r="A20" s="456"/>
      <c r="B20" s="457"/>
      <c r="C20" s="458"/>
      <c r="D20" s="253" t="s">
        <v>19</v>
      </c>
      <c r="E20" s="28">
        <v>8945</v>
      </c>
      <c r="F20" s="25">
        <v>98</v>
      </c>
      <c r="G20" s="25">
        <v>9043</v>
      </c>
      <c r="H20" s="25">
        <v>0</v>
      </c>
      <c r="I20" s="26">
        <f t="shared" si="1"/>
        <v>9043</v>
      </c>
    </row>
    <row r="21" spans="1:9" ht="23.1" customHeight="1" x14ac:dyDescent="0.15">
      <c r="A21" s="459"/>
      <c r="B21" s="460"/>
      <c r="C21" s="461"/>
      <c r="D21" s="253" t="s">
        <v>22</v>
      </c>
      <c r="E21" s="29">
        <f>SUM(E19:E20)</f>
        <v>9527</v>
      </c>
      <c r="F21" s="25">
        <f>SUM(F19:F20)</f>
        <v>109</v>
      </c>
      <c r="G21" s="25">
        <f>SUM(G19:G20)</f>
        <v>9636</v>
      </c>
      <c r="H21" s="24">
        <f>SUM(H19:H20)</f>
        <v>0</v>
      </c>
      <c r="I21" s="26">
        <f t="shared" si="1"/>
        <v>9636</v>
      </c>
    </row>
    <row r="22" spans="1:9" ht="23.1" customHeight="1" x14ac:dyDescent="0.15">
      <c r="A22" s="383" t="s">
        <v>26</v>
      </c>
      <c r="B22" s="384"/>
      <c r="C22" s="384"/>
      <c r="D22" s="469"/>
      <c r="E22" s="32">
        <v>1101</v>
      </c>
      <c r="F22" s="33">
        <v>0</v>
      </c>
      <c r="G22" s="33">
        <v>1101</v>
      </c>
      <c r="H22" s="33">
        <v>0</v>
      </c>
      <c r="I22" s="34">
        <f t="shared" si="1"/>
        <v>1101</v>
      </c>
    </row>
    <row r="23" spans="1:9" ht="23.1" customHeight="1" x14ac:dyDescent="0.15">
      <c r="A23" s="250"/>
      <c r="B23" s="251"/>
      <c r="C23" s="465" t="s">
        <v>95</v>
      </c>
      <c r="D23" s="359"/>
      <c r="E23" s="32">
        <v>49</v>
      </c>
      <c r="F23" s="33">
        <v>0</v>
      </c>
      <c r="G23" s="33">
        <v>49</v>
      </c>
      <c r="H23" s="33">
        <v>0</v>
      </c>
      <c r="I23" s="34">
        <f t="shared" si="1"/>
        <v>49</v>
      </c>
    </row>
    <row r="24" spans="1:9" ht="23.1" customHeight="1" x14ac:dyDescent="0.15">
      <c r="A24" s="250"/>
      <c r="B24" s="251"/>
      <c r="C24" s="260"/>
      <c r="D24" s="249" t="s">
        <v>28</v>
      </c>
      <c r="E24" s="32">
        <v>6</v>
      </c>
      <c r="F24" s="33">
        <v>0</v>
      </c>
      <c r="G24" s="33">
        <v>6</v>
      </c>
      <c r="H24" s="33">
        <v>0</v>
      </c>
      <c r="I24" s="34">
        <f t="shared" si="1"/>
        <v>6</v>
      </c>
    </row>
    <row r="25" spans="1:9" ht="23.1" customHeight="1" x14ac:dyDescent="0.15">
      <c r="A25" s="258"/>
      <c r="B25" s="259"/>
      <c r="C25" s="358" t="s">
        <v>29</v>
      </c>
      <c r="D25" s="359"/>
      <c r="E25" s="32">
        <v>313</v>
      </c>
      <c r="F25" s="33">
        <v>0</v>
      </c>
      <c r="G25" s="33">
        <v>313</v>
      </c>
      <c r="H25" s="33">
        <v>0</v>
      </c>
      <c r="I25" s="34">
        <f t="shared" si="1"/>
        <v>313</v>
      </c>
    </row>
    <row r="26" spans="1:9" ht="23.1" customHeight="1" x14ac:dyDescent="0.15">
      <c r="A26" s="453" t="s">
        <v>30</v>
      </c>
      <c r="B26" s="454"/>
      <c r="C26" s="455"/>
      <c r="D26" s="253" t="s">
        <v>31</v>
      </c>
      <c r="E26" s="24">
        <v>2201</v>
      </c>
      <c r="F26" s="25">
        <v>0</v>
      </c>
      <c r="G26" s="30" t="s">
        <v>24</v>
      </c>
      <c r="H26" s="30" t="s">
        <v>24</v>
      </c>
      <c r="I26" s="26">
        <v>2201</v>
      </c>
    </row>
    <row r="27" spans="1:9" ht="23.1" customHeight="1" x14ac:dyDescent="0.15">
      <c r="A27" s="456"/>
      <c r="B27" s="457"/>
      <c r="C27" s="458"/>
      <c r="D27" s="253" t="s">
        <v>32</v>
      </c>
      <c r="E27" s="24">
        <v>7272</v>
      </c>
      <c r="F27" s="25">
        <v>0</v>
      </c>
      <c r="G27" s="30" t="s">
        <v>24</v>
      </c>
      <c r="H27" s="30" t="s">
        <v>24</v>
      </c>
      <c r="I27" s="26">
        <v>7272</v>
      </c>
    </row>
    <row r="28" spans="1:9" ht="23.1" customHeight="1" x14ac:dyDescent="0.15">
      <c r="A28" s="459"/>
      <c r="B28" s="460"/>
      <c r="C28" s="461"/>
      <c r="D28" s="253" t="s">
        <v>20</v>
      </c>
      <c r="E28" s="24">
        <f>SUM(E26:E27)</f>
        <v>9473</v>
      </c>
      <c r="F28" s="25">
        <f>SUM(F26:F27)</f>
        <v>0</v>
      </c>
      <c r="G28" s="30" t="s">
        <v>24</v>
      </c>
      <c r="H28" s="30" t="s">
        <v>24</v>
      </c>
      <c r="I28" s="26">
        <f>SUM(I26:I27)</f>
        <v>9473</v>
      </c>
    </row>
    <row r="29" spans="1:9" ht="23.1" customHeight="1" x14ac:dyDescent="0.15">
      <c r="A29" s="462" t="s">
        <v>33</v>
      </c>
      <c r="B29" s="414"/>
      <c r="C29" s="412"/>
      <c r="D29" s="413"/>
      <c r="E29" s="28">
        <v>435436</v>
      </c>
      <c r="F29" s="25">
        <v>5</v>
      </c>
      <c r="G29" s="30" t="s">
        <v>34</v>
      </c>
      <c r="H29" s="30" t="s">
        <v>34</v>
      </c>
      <c r="I29" s="26">
        <v>435441</v>
      </c>
    </row>
    <row r="30" spans="1:9" ht="23.1" customHeight="1" x14ac:dyDescent="0.15">
      <c r="A30" s="463"/>
      <c r="B30" s="464"/>
      <c r="C30" s="465" t="s">
        <v>322</v>
      </c>
      <c r="D30" s="359"/>
      <c r="E30" s="28">
        <v>158469</v>
      </c>
      <c r="F30" s="25">
        <v>0</v>
      </c>
      <c r="G30" s="30" t="s">
        <v>323</v>
      </c>
      <c r="H30" s="30" t="s">
        <v>323</v>
      </c>
      <c r="I30" s="26">
        <v>158469</v>
      </c>
    </row>
    <row r="31" spans="1:9" ht="23.1" customHeight="1" x14ac:dyDescent="0.15">
      <c r="A31" s="256"/>
      <c r="B31" s="257"/>
      <c r="C31" s="260"/>
      <c r="D31" s="249" t="s">
        <v>28</v>
      </c>
      <c r="E31" s="28">
        <v>18307</v>
      </c>
      <c r="F31" s="25">
        <v>0</v>
      </c>
      <c r="G31" s="30" t="s">
        <v>323</v>
      </c>
      <c r="H31" s="30" t="s">
        <v>34</v>
      </c>
      <c r="I31" s="26">
        <v>18307</v>
      </c>
    </row>
    <row r="32" spans="1:9" ht="23.1" customHeight="1" x14ac:dyDescent="0.15">
      <c r="A32" s="463"/>
      <c r="B32" s="464"/>
      <c r="C32" s="412" t="s">
        <v>29</v>
      </c>
      <c r="D32" s="413"/>
      <c r="E32" s="28">
        <v>53339</v>
      </c>
      <c r="F32" s="25">
        <v>0</v>
      </c>
      <c r="G32" s="30" t="s">
        <v>34</v>
      </c>
      <c r="H32" s="30" t="s">
        <v>34</v>
      </c>
      <c r="I32" s="26">
        <v>53339</v>
      </c>
    </row>
    <row r="33" spans="1:9" ht="23.1" customHeight="1" x14ac:dyDescent="0.15">
      <c r="A33" s="449" t="s">
        <v>99</v>
      </c>
      <c r="B33" s="450"/>
      <c r="C33" s="412" t="s">
        <v>324</v>
      </c>
      <c r="D33" s="413"/>
      <c r="E33" s="28">
        <v>10728</v>
      </c>
      <c r="F33" s="25">
        <v>36</v>
      </c>
      <c r="G33" s="25">
        <v>10761</v>
      </c>
      <c r="H33" s="25">
        <v>3</v>
      </c>
      <c r="I33" s="26">
        <f>SUM(G33:H33)</f>
        <v>10764</v>
      </c>
    </row>
    <row r="34" spans="1:9" ht="23.1" customHeight="1" x14ac:dyDescent="0.15">
      <c r="A34" s="451"/>
      <c r="B34" s="452"/>
      <c r="C34" s="412" t="s">
        <v>101</v>
      </c>
      <c r="D34" s="413"/>
      <c r="E34" s="28">
        <v>2458</v>
      </c>
      <c r="F34" s="25">
        <v>12</v>
      </c>
      <c r="G34" s="25">
        <v>2470</v>
      </c>
      <c r="H34" s="25">
        <v>0</v>
      </c>
      <c r="I34" s="26">
        <f>SUM(G34:H34)</f>
        <v>2470</v>
      </c>
    </row>
    <row r="35" spans="1:9" ht="23.1" customHeight="1" x14ac:dyDescent="0.15">
      <c r="A35" s="451"/>
      <c r="B35" s="452"/>
      <c r="C35" s="412" t="s">
        <v>102</v>
      </c>
      <c r="D35" s="413"/>
      <c r="E35" s="28">
        <v>0</v>
      </c>
      <c r="F35" s="25">
        <v>0</v>
      </c>
      <c r="G35" s="25">
        <v>0</v>
      </c>
      <c r="H35" s="25">
        <v>0</v>
      </c>
      <c r="I35" s="26">
        <f>SUM(G35:H35)</f>
        <v>0</v>
      </c>
    </row>
    <row r="36" spans="1:9" ht="23.1" customHeight="1" x14ac:dyDescent="0.15">
      <c r="A36" s="451"/>
      <c r="B36" s="452"/>
      <c r="C36" s="412" t="s">
        <v>103</v>
      </c>
      <c r="D36" s="413"/>
      <c r="E36" s="28">
        <v>1</v>
      </c>
      <c r="F36" s="25">
        <v>0</v>
      </c>
      <c r="G36" s="25">
        <v>1</v>
      </c>
      <c r="H36" s="25">
        <v>0</v>
      </c>
      <c r="I36" s="26">
        <f>SUM(G36:H36)</f>
        <v>1</v>
      </c>
    </row>
    <row r="37" spans="1:9" ht="23.1" customHeight="1" x14ac:dyDescent="0.15">
      <c r="A37" s="451"/>
      <c r="B37" s="452"/>
      <c r="C37" s="406" t="s">
        <v>20</v>
      </c>
      <c r="D37" s="407"/>
      <c r="E37" s="25">
        <f>SUM(E33:E36)</f>
        <v>13187</v>
      </c>
      <c r="F37" s="25">
        <f>SUM(F33:F36)</f>
        <v>48</v>
      </c>
      <c r="G37" s="25">
        <f>SUM(G33:G36)</f>
        <v>13232</v>
      </c>
      <c r="H37" s="25">
        <f>SUM(H33:H36)</f>
        <v>3</v>
      </c>
      <c r="I37" s="26">
        <f>SUM(G37:H37)</f>
        <v>13235</v>
      </c>
    </row>
    <row r="38" spans="1:9" ht="23.1" customHeight="1" x14ac:dyDescent="0.15">
      <c r="A38" s="439" t="s">
        <v>38</v>
      </c>
      <c r="B38" s="440"/>
      <c r="C38" s="440"/>
      <c r="D38" s="441"/>
      <c r="E38" s="32">
        <v>20689</v>
      </c>
      <c r="F38" s="33">
        <v>0</v>
      </c>
      <c r="G38" s="38" t="s">
        <v>34</v>
      </c>
      <c r="H38" s="38" t="s">
        <v>34</v>
      </c>
      <c r="I38" s="34">
        <v>20689</v>
      </c>
    </row>
    <row r="39" spans="1:9" ht="23.1" customHeight="1" x14ac:dyDescent="0.15">
      <c r="A39" s="439" t="s">
        <v>39</v>
      </c>
      <c r="B39" s="440"/>
      <c r="C39" s="440"/>
      <c r="D39" s="441"/>
      <c r="E39" s="32">
        <v>6693</v>
      </c>
      <c r="F39" s="33">
        <v>0</v>
      </c>
      <c r="G39" s="33">
        <v>6693</v>
      </c>
      <c r="H39" s="33">
        <v>0</v>
      </c>
      <c r="I39" s="34">
        <f>SUM(G39:H39)</f>
        <v>6693</v>
      </c>
    </row>
    <row r="40" spans="1:9" ht="23.1" customHeight="1" x14ac:dyDescent="0.15">
      <c r="A40" s="439" t="s">
        <v>40</v>
      </c>
      <c r="B40" s="440"/>
      <c r="C40" s="440"/>
      <c r="D40" s="441"/>
      <c r="E40" s="32">
        <v>521</v>
      </c>
      <c r="F40" s="33">
        <v>0</v>
      </c>
      <c r="G40" s="33">
        <v>521</v>
      </c>
      <c r="H40" s="33">
        <v>0</v>
      </c>
      <c r="I40" s="34">
        <f>SUM(G40:H40)</f>
        <v>521</v>
      </c>
    </row>
    <row r="41" spans="1:9" ht="23.1" customHeight="1" x14ac:dyDescent="0.15">
      <c r="A41" s="429" t="s">
        <v>41</v>
      </c>
      <c r="B41" s="442"/>
      <c r="C41" s="443"/>
      <c r="D41" s="444"/>
      <c r="E41" s="39">
        <v>162785</v>
      </c>
      <c r="F41" s="33">
        <v>8</v>
      </c>
      <c r="G41" s="38" t="s">
        <v>34</v>
      </c>
      <c r="H41" s="38" t="s">
        <v>323</v>
      </c>
      <c r="I41" s="34">
        <v>162793</v>
      </c>
    </row>
    <row r="42" spans="1:9" ht="23.1" customHeight="1" x14ac:dyDescent="0.15">
      <c r="A42" s="429"/>
      <c r="B42" s="442"/>
      <c r="C42" s="445" t="s">
        <v>42</v>
      </c>
      <c r="D42" s="446"/>
      <c r="E42" s="32">
        <v>151056</v>
      </c>
      <c r="F42" s="33">
        <v>8</v>
      </c>
      <c r="G42" s="33">
        <v>151060</v>
      </c>
      <c r="H42" s="33">
        <v>4</v>
      </c>
      <c r="I42" s="34">
        <f>SUM(G42:H42)</f>
        <v>151064</v>
      </c>
    </row>
    <row r="43" spans="1:9" ht="23.1" customHeight="1" x14ac:dyDescent="0.15">
      <c r="A43" s="429"/>
      <c r="B43" s="442"/>
      <c r="C43" s="447" t="s">
        <v>43</v>
      </c>
      <c r="D43" s="448"/>
      <c r="E43" s="40">
        <v>10814</v>
      </c>
      <c r="F43" s="33">
        <v>0</v>
      </c>
      <c r="G43" s="38" t="s">
        <v>34</v>
      </c>
      <c r="H43" s="38" t="s">
        <v>323</v>
      </c>
      <c r="I43" s="34">
        <v>10814</v>
      </c>
    </row>
    <row r="44" spans="1:9" ht="23.1" customHeight="1" x14ac:dyDescent="0.15">
      <c r="A44" s="429"/>
      <c r="B44" s="442"/>
      <c r="C44" s="41"/>
      <c r="D44" s="42" t="s">
        <v>44</v>
      </c>
      <c r="E44" s="43">
        <v>5929</v>
      </c>
      <c r="F44" s="33">
        <v>0</v>
      </c>
      <c r="G44" s="38" t="s">
        <v>34</v>
      </c>
      <c r="H44" s="44" t="s">
        <v>34</v>
      </c>
      <c r="I44" s="34">
        <v>5929</v>
      </c>
    </row>
    <row r="45" spans="1:9" ht="23.1" customHeight="1" x14ac:dyDescent="0.15">
      <c r="A45" s="429"/>
      <c r="B45" s="442"/>
      <c r="C45" s="437" t="s">
        <v>45</v>
      </c>
      <c r="D45" s="441"/>
      <c r="E45" s="40">
        <v>29</v>
      </c>
      <c r="F45" s="45">
        <v>0</v>
      </c>
      <c r="G45" s="38" t="s">
        <v>34</v>
      </c>
      <c r="H45" s="44" t="s">
        <v>323</v>
      </c>
      <c r="I45" s="34">
        <v>29</v>
      </c>
    </row>
    <row r="46" spans="1:9" ht="23.1" customHeight="1" x14ac:dyDescent="0.15">
      <c r="A46" s="429"/>
      <c r="B46" s="442"/>
      <c r="C46" s="437" t="s">
        <v>46</v>
      </c>
      <c r="D46" s="441"/>
      <c r="E46" s="40">
        <v>0</v>
      </c>
      <c r="F46" s="45">
        <v>0</v>
      </c>
      <c r="G46" s="38" t="s">
        <v>323</v>
      </c>
      <c r="H46" s="44" t="s">
        <v>34</v>
      </c>
      <c r="I46" s="34">
        <v>0</v>
      </c>
    </row>
    <row r="47" spans="1:9" ht="23.1" customHeight="1" x14ac:dyDescent="0.15">
      <c r="A47" s="429"/>
      <c r="B47" s="442"/>
      <c r="C47" s="437" t="s">
        <v>47</v>
      </c>
      <c r="D47" s="438"/>
      <c r="E47" s="40">
        <v>526</v>
      </c>
      <c r="F47" s="45">
        <v>0</v>
      </c>
      <c r="G47" s="33">
        <v>526</v>
      </c>
      <c r="H47" s="40">
        <v>0</v>
      </c>
      <c r="I47" s="34">
        <f>SUM(G47:H47)</f>
        <v>526</v>
      </c>
    </row>
    <row r="48" spans="1:9" ht="23.1" customHeight="1" x14ac:dyDescent="0.15">
      <c r="A48" s="427" t="s">
        <v>48</v>
      </c>
      <c r="B48" s="428"/>
      <c r="C48" s="433" t="s">
        <v>43</v>
      </c>
      <c r="D48" s="434"/>
      <c r="E48" s="40">
        <v>56926</v>
      </c>
      <c r="F48" s="45">
        <v>0</v>
      </c>
      <c r="G48" s="38" t="s">
        <v>323</v>
      </c>
      <c r="H48" s="44" t="s">
        <v>34</v>
      </c>
      <c r="I48" s="34">
        <v>56926</v>
      </c>
    </row>
    <row r="49" spans="1:9" ht="23.1" customHeight="1" x14ac:dyDescent="0.15">
      <c r="A49" s="429"/>
      <c r="B49" s="430"/>
      <c r="C49" s="46"/>
      <c r="D49" s="47" t="s">
        <v>44</v>
      </c>
      <c r="E49" s="40">
        <v>33500</v>
      </c>
      <c r="F49" s="45">
        <v>0</v>
      </c>
      <c r="G49" s="38" t="s">
        <v>34</v>
      </c>
      <c r="H49" s="44" t="s">
        <v>34</v>
      </c>
      <c r="I49" s="34">
        <v>33500</v>
      </c>
    </row>
    <row r="50" spans="1:9" ht="23.1" customHeight="1" x14ac:dyDescent="0.15">
      <c r="A50" s="429"/>
      <c r="B50" s="430"/>
      <c r="C50" s="435" t="s">
        <v>49</v>
      </c>
      <c r="D50" s="436"/>
      <c r="E50" s="40">
        <v>0</v>
      </c>
      <c r="F50" s="45">
        <v>0</v>
      </c>
      <c r="G50" s="38" t="s">
        <v>323</v>
      </c>
      <c r="H50" s="44" t="s">
        <v>34</v>
      </c>
      <c r="I50" s="34">
        <v>0</v>
      </c>
    </row>
    <row r="51" spans="1:9" ht="23.1" customHeight="1" x14ac:dyDescent="0.15">
      <c r="A51" s="429"/>
      <c r="B51" s="430"/>
      <c r="C51" s="435" t="s">
        <v>50</v>
      </c>
      <c r="D51" s="436"/>
      <c r="E51" s="40">
        <v>1</v>
      </c>
      <c r="F51" s="45">
        <v>0</v>
      </c>
      <c r="G51" s="38" t="s">
        <v>323</v>
      </c>
      <c r="H51" s="44" t="s">
        <v>34</v>
      </c>
      <c r="I51" s="34">
        <v>1</v>
      </c>
    </row>
    <row r="52" spans="1:9" ht="23.1" customHeight="1" x14ac:dyDescent="0.15">
      <c r="A52" s="431"/>
      <c r="B52" s="432"/>
      <c r="C52" s="437" t="s">
        <v>47</v>
      </c>
      <c r="D52" s="438"/>
      <c r="E52" s="40">
        <v>10636</v>
      </c>
      <c r="F52" s="45">
        <v>0</v>
      </c>
      <c r="G52" s="33">
        <v>10636</v>
      </c>
      <c r="H52" s="40">
        <v>0</v>
      </c>
      <c r="I52" s="34">
        <f>SUM(G52:H52)</f>
        <v>10636</v>
      </c>
    </row>
    <row r="53" spans="1:9" ht="23.1" customHeight="1" x14ac:dyDescent="0.15">
      <c r="A53" s="439" t="s">
        <v>51</v>
      </c>
      <c r="B53" s="440"/>
      <c r="C53" s="440"/>
      <c r="D53" s="441"/>
      <c r="E53" s="40">
        <v>562</v>
      </c>
      <c r="F53" s="45">
        <v>0</v>
      </c>
      <c r="G53" s="38" t="s">
        <v>323</v>
      </c>
      <c r="H53" s="44" t="s">
        <v>323</v>
      </c>
      <c r="I53" s="34">
        <v>562</v>
      </c>
    </row>
    <row r="54" spans="1:9" ht="23.1" customHeight="1" thickBot="1" x14ac:dyDescent="0.2">
      <c r="A54" s="418" t="s">
        <v>52</v>
      </c>
      <c r="B54" s="419"/>
      <c r="C54" s="419"/>
      <c r="D54" s="363"/>
      <c r="E54" s="48">
        <v>1</v>
      </c>
      <c r="F54" s="49">
        <v>0</v>
      </c>
      <c r="G54" s="50" t="s">
        <v>34</v>
      </c>
      <c r="H54" s="51" t="s">
        <v>323</v>
      </c>
      <c r="I54" s="52">
        <v>1</v>
      </c>
    </row>
    <row r="55" spans="1:9" ht="28.5" x14ac:dyDescent="0.3">
      <c r="A55" s="420" t="str">
        <f>A1</f>
        <v>検査関係業務量報告</v>
      </c>
      <c r="B55" s="420"/>
      <c r="C55" s="420"/>
      <c r="D55" s="420"/>
      <c r="E55" s="420"/>
      <c r="F55" s="420"/>
      <c r="G55" s="420"/>
      <c r="H55" s="420"/>
      <c r="I55" s="420"/>
    </row>
    <row r="56" spans="1:9" ht="12.75" customHeight="1" x14ac:dyDescent="0.3">
      <c r="A56" s="53"/>
      <c r="B56" s="53"/>
      <c r="C56" s="53"/>
      <c r="D56" s="53"/>
      <c r="E56" s="53"/>
      <c r="F56" s="53"/>
      <c r="G56" s="53"/>
      <c r="H56" s="53"/>
      <c r="I56" s="53"/>
    </row>
    <row r="57" spans="1:9" ht="15.75" customHeight="1" x14ac:dyDescent="0.2">
      <c r="A57" s="54"/>
      <c r="B57" s="55"/>
      <c r="C57" s="55"/>
      <c r="F57" s="7"/>
      <c r="G57" s="7"/>
      <c r="H57" s="8"/>
      <c r="I57" s="368" t="str">
        <f>IF(I3="","",I3)</f>
        <v/>
      </c>
    </row>
    <row r="58" spans="1:9" ht="23.25" customHeight="1" x14ac:dyDescent="0.15">
      <c r="A58" s="369" t="str">
        <f>A4</f>
        <v>令和 5年11月</v>
      </c>
      <c r="B58" s="370"/>
      <c r="C58" s="370"/>
      <c r="D58" s="370"/>
      <c r="E58" s="370"/>
      <c r="F58" s="370"/>
      <c r="G58" s="370"/>
      <c r="H58" s="370"/>
      <c r="I58" s="368"/>
    </row>
    <row r="59" spans="1:9" ht="20.25" customHeight="1" thickBot="1" x14ac:dyDescent="0.2">
      <c r="A59" s="56" t="str">
        <f>A5</f>
        <v>全国計</v>
      </c>
      <c r="B59" s="57"/>
      <c r="C59" s="57"/>
      <c r="D59" s="57"/>
      <c r="E59" s="10"/>
      <c r="F59" s="11"/>
      <c r="G59" s="11"/>
      <c r="H59" s="11"/>
      <c r="I59" s="14" t="s">
        <v>104</v>
      </c>
    </row>
    <row r="60" spans="1:9" ht="23.1" customHeight="1" thickBot="1" x14ac:dyDescent="0.2">
      <c r="A60" s="421" t="s">
        <v>7</v>
      </c>
      <c r="B60" s="422"/>
      <c r="C60" s="422"/>
      <c r="D60" s="423"/>
      <c r="E60" s="254" t="s">
        <v>8</v>
      </c>
      <c r="F60" s="18" t="s">
        <v>9</v>
      </c>
      <c r="G60" s="18" t="s">
        <v>10</v>
      </c>
      <c r="H60" s="18" t="s">
        <v>11</v>
      </c>
      <c r="I60" s="19" t="s">
        <v>325</v>
      </c>
    </row>
    <row r="61" spans="1:9" ht="23.1" customHeight="1" x14ac:dyDescent="0.15">
      <c r="A61" s="394" t="s">
        <v>55</v>
      </c>
      <c r="B61" s="408"/>
      <c r="C61" s="406" t="s">
        <v>56</v>
      </c>
      <c r="D61" s="426"/>
      <c r="E61" s="58">
        <v>423</v>
      </c>
      <c r="F61" s="59">
        <v>0</v>
      </c>
      <c r="G61" s="30" t="s">
        <v>34</v>
      </c>
      <c r="H61" s="60" t="s">
        <v>323</v>
      </c>
      <c r="I61" s="34">
        <v>423</v>
      </c>
    </row>
    <row r="62" spans="1:9" ht="23.1" customHeight="1" x14ac:dyDescent="0.15">
      <c r="A62" s="396"/>
      <c r="B62" s="409"/>
      <c r="C62" s="406" t="s">
        <v>58</v>
      </c>
      <c r="D62" s="426"/>
      <c r="E62" s="58">
        <v>4218</v>
      </c>
      <c r="F62" s="59">
        <v>57</v>
      </c>
      <c r="G62" s="30" t="s">
        <v>323</v>
      </c>
      <c r="H62" s="60" t="s">
        <v>323</v>
      </c>
      <c r="I62" s="34">
        <v>4275</v>
      </c>
    </row>
    <row r="63" spans="1:9" ht="23.1" customHeight="1" x14ac:dyDescent="0.15">
      <c r="A63" s="396"/>
      <c r="B63" s="409"/>
      <c r="C63" s="406" t="s">
        <v>59</v>
      </c>
      <c r="D63" s="426"/>
      <c r="E63" s="58">
        <v>138</v>
      </c>
      <c r="F63" s="59">
        <v>1</v>
      </c>
      <c r="G63" s="30" t="s">
        <v>323</v>
      </c>
      <c r="H63" s="60" t="s">
        <v>323</v>
      </c>
      <c r="I63" s="34">
        <v>139</v>
      </c>
    </row>
    <row r="64" spans="1:9" ht="23.1" customHeight="1" x14ac:dyDescent="0.15">
      <c r="A64" s="424"/>
      <c r="B64" s="425"/>
      <c r="C64" s="406" t="s">
        <v>20</v>
      </c>
      <c r="D64" s="407"/>
      <c r="E64" s="25">
        <f>SUM(E61:E63)</f>
        <v>4779</v>
      </c>
      <c r="F64" s="25">
        <f>SUM(F61:F63)</f>
        <v>58</v>
      </c>
      <c r="G64" s="30" t="s">
        <v>323</v>
      </c>
      <c r="H64" s="30" t="s">
        <v>323</v>
      </c>
      <c r="I64" s="26">
        <f>SUM(I61:I63)</f>
        <v>4837</v>
      </c>
    </row>
    <row r="65" spans="1:9" ht="23.1" customHeight="1" x14ac:dyDescent="0.15">
      <c r="A65" s="394" t="s">
        <v>107</v>
      </c>
      <c r="B65" s="408"/>
      <c r="C65" s="414" t="s">
        <v>326</v>
      </c>
      <c r="D65" s="61" t="s">
        <v>109</v>
      </c>
      <c r="E65" s="28">
        <v>1</v>
      </c>
      <c r="F65" s="25">
        <v>0</v>
      </c>
      <c r="G65" s="25">
        <v>1</v>
      </c>
      <c r="H65" s="25">
        <v>0</v>
      </c>
      <c r="I65" s="34">
        <f t="shared" ref="I65:I76" si="2">SUM(G65:H65)</f>
        <v>1</v>
      </c>
    </row>
    <row r="66" spans="1:9" ht="23.1" customHeight="1" x14ac:dyDescent="0.15">
      <c r="A66" s="396"/>
      <c r="B66" s="409"/>
      <c r="C66" s="417"/>
      <c r="D66" s="61" t="s">
        <v>16</v>
      </c>
      <c r="E66" s="28">
        <v>417</v>
      </c>
      <c r="F66" s="25">
        <v>0</v>
      </c>
      <c r="G66" s="25">
        <v>417</v>
      </c>
      <c r="H66" s="25">
        <v>0</v>
      </c>
      <c r="I66" s="34">
        <f t="shared" si="2"/>
        <v>417</v>
      </c>
    </row>
    <row r="67" spans="1:9" ht="23.1" customHeight="1" x14ac:dyDescent="0.15">
      <c r="A67" s="396"/>
      <c r="B67" s="409"/>
      <c r="C67" s="414" t="s">
        <v>212</v>
      </c>
      <c r="D67" s="61" t="s">
        <v>327</v>
      </c>
      <c r="E67" s="28">
        <v>0</v>
      </c>
      <c r="F67" s="25">
        <v>0</v>
      </c>
      <c r="G67" s="25">
        <v>0</v>
      </c>
      <c r="H67" s="25">
        <v>0</v>
      </c>
      <c r="I67" s="34">
        <f t="shared" si="2"/>
        <v>0</v>
      </c>
    </row>
    <row r="68" spans="1:9" ht="23.1" customHeight="1" x14ac:dyDescent="0.15">
      <c r="A68" s="396"/>
      <c r="B68" s="409"/>
      <c r="C68" s="417"/>
      <c r="D68" s="61" t="s">
        <v>16</v>
      </c>
      <c r="E68" s="28">
        <v>4105</v>
      </c>
      <c r="F68" s="25">
        <v>53</v>
      </c>
      <c r="G68" s="25">
        <v>4158</v>
      </c>
      <c r="H68" s="25">
        <v>0</v>
      </c>
      <c r="I68" s="34">
        <f t="shared" si="2"/>
        <v>4158</v>
      </c>
    </row>
    <row r="69" spans="1:9" ht="23.1" customHeight="1" x14ac:dyDescent="0.15">
      <c r="A69" s="396"/>
      <c r="B69" s="409"/>
      <c r="C69" s="414" t="s">
        <v>328</v>
      </c>
      <c r="D69" s="61" t="s">
        <v>327</v>
      </c>
      <c r="E69" s="28">
        <v>0</v>
      </c>
      <c r="F69" s="25">
        <v>0</v>
      </c>
      <c r="G69" s="25">
        <v>0</v>
      </c>
      <c r="H69" s="25">
        <v>0</v>
      </c>
      <c r="I69" s="34">
        <f t="shared" si="2"/>
        <v>0</v>
      </c>
    </row>
    <row r="70" spans="1:9" ht="23.1" customHeight="1" x14ac:dyDescent="0.15">
      <c r="A70" s="396"/>
      <c r="B70" s="409"/>
      <c r="C70" s="417"/>
      <c r="D70" s="61" t="s">
        <v>329</v>
      </c>
      <c r="E70" s="28">
        <v>127</v>
      </c>
      <c r="F70" s="25">
        <v>1</v>
      </c>
      <c r="G70" s="25">
        <v>128</v>
      </c>
      <c r="H70" s="25">
        <v>0</v>
      </c>
      <c r="I70" s="34">
        <f t="shared" si="2"/>
        <v>128</v>
      </c>
    </row>
    <row r="71" spans="1:9" ht="23.1" customHeight="1" x14ac:dyDescent="0.15">
      <c r="A71" s="410"/>
      <c r="B71" s="411"/>
      <c r="C71" s="406" t="s">
        <v>20</v>
      </c>
      <c r="D71" s="407"/>
      <c r="E71" s="25">
        <f>SUM(E65:E70)</f>
        <v>4650</v>
      </c>
      <c r="F71" s="25">
        <f>SUM(F65:F70)</f>
        <v>54</v>
      </c>
      <c r="G71" s="25">
        <f>SUM(G65:G70)</f>
        <v>4704</v>
      </c>
      <c r="H71" s="25">
        <f>SUM(H65:H70)</f>
        <v>0</v>
      </c>
      <c r="I71" s="34">
        <f t="shared" si="2"/>
        <v>4704</v>
      </c>
    </row>
    <row r="72" spans="1:9" ht="23.1" customHeight="1" x14ac:dyDescent="0.15">
      <c r="A72" s="394" t="s">
        <v>330</v>
      </c>
      <c r="B72" s="408"/>
      <c r="C72" s="412" t="s">
        <v>65</v>
      </c>
      <c r="D72" s="413"/>
      <c r="E72" s="62">
        <v>438</v>
      </c>
      <c r="F72" s="63">
        <v>0</v>
      </c>
      <c r="G72" s="25">
        <v>438</v>
      </c>
      <c r="H72" s="25">
        <v>0</v>
      </c>
      <c r="I72" s="34">
        <f t="shared" si="2"/>
        <v>438</v>
      </c>
    </row>
    <row r="73" spans="1:9" ht="23.1" customHeight="1" x14ac:dyDescent="0.15">
      <c r="A73" s="396"/>
      <c r="B73" s="409"/>
      <c r="C73" s="412" t="s">
        <v>21</v>
      </c>
      <c r="D73" s="413"/>
      <c r="E73" s="62">
        <v>4271</v>
      </c>
      <c r="F73" s="63">
        <v>57</v>
      </c>
      <c r="G73" s="25">
        <v>4328</v>
      </c>
      <c r="H73" s="25">
        <v>0</v>
      </c>
      <c r="I73" s="34">
        <f t="shared" si="2"/>
        <v>4328</v>
      </c>
    </row>
    <row r="74" spans="1:9" ht="23.1" customHeight="1" x14ac:dyDescent="0.15">
      <c r="A74" s="396"/>
      <c r="B74" s="409"/>
      <c r="C74" s="412" t="s">
        <v>62</v>
      </c>
      <c r="D74" s="413"/>
      <c r="E74" s="62">
        <v>140</v>
      </c>
      <c r="F74" s="63">
        <v>1</v>
      </c>
      <c r="G74" s="25">
        <v>141</v>
      </c>
      <c r="H74" s="25">
        <v>0</v>
      </c>
      <c r="I74" s="34">
        <f t="shared" si="2"/>
        <v>141</v>
      </c>
    </row>
    <row r="75" spans="1:9" ht="23.1" customHeight="1" x14ac:dyDescent="0.15">
      <c r="A75" s="396"/>
      <c r="B75" s="409"/>
      <c r="C75" s="412" t="s">
        <v>63</v>
      </c>
      <c r="D75" s="413"/>
      <c r="E75" s="62">
        <v>34</v>
      </c>
      <c r="F75" s="63">
        <v>0</v>
      </c>
      <c r="G75" s="25">
        <v>34</v>
      </c>
      <c r="H75" s="25">
        <v>0</v>
      </c>
      <c r="I75" s="34">
        <f t="shared" si="2"/>
        <v>34</v>
      </c>
    </row>
    <row r="76" spans="1:9" ht="23.1" customHeight="1" x14ac:dyDescent="0.15">
      <c r="A76" s="410"/>
      <c r="B76" s="411"/>
      <c r="C76" s="406" t="s">
        <v>20</v>
      </c>
      <c r="D76" s="407"/>
      <c r="E76" s="63">
        <f>SUM(E72:E75)</f>
        <v>4883</v>
      </c>
      <c r="F76" s="63">
        <f>SUM(F72:F75)</f>
        <v>58</v>
      </c>
      <c r="G76" s="63">
        <f>SUM(G72:G75)</f>
        <v>4941</v>
      </c>
      <c r="H76" s="63">
        <f>SUM(H72:H75)</f>
        <v>0</v>
      </c>
      <c r="I76" s="34">
        <f t="shared" si="2"/>
        <v>4941</v>
      </c>
    </row>
    <row r="77" spans="1:9" ht="23.1" customHeight="1" x14ac:dyDescent="0.15">
      <c r="A77" s="394" t="s">
        <v>64</v>
      </c>
      <c r="B77" s="408"/>
      <c r="C77" s="412" t="s">
        <v>331</v>
      </c>
      <c r="D77" s="413"/>
      <c r="E77" s="28">
        <v>3413</v>
      </c>
      <c r="F77" s="25">
        <v>0</v>
      </c>
      <c r="G77" s="30" t="s">
        <v>323</v>
      </c>
      <c r="H77" s="30" t="s">
        <v>34</v>
      </c>
      <c r="I77" s="34">
        <v>3413</v>
      </c>
    </row>
    <row r="78" spans="1:9" ht="23.1" customHeight="1" x14ac:dyDescent="0.15">
      <c r="A78" s="396"/>
      <c r="B78" s="409"/>
      <c r="C78" s="412" t="s">
        <v>332</v>
      </c>
      <c r="D78" s="413"/>
      <c r="E78" s="28">
        <v>37866</v>
      </c>
      <c r="F78" s="25">
        <v>946</v>
      </c>
      <c r="G78" s="30" t="s">
        <v>323</v>
      </c>
      <c r="H78" s="30" t="s">
        <v>34</v>
      </c>
      <c r="I78" s="34">
        <v>38812</v>
      </c>
    </row>
    <row r="79" spans="1:9" ht="23.1" customHeight="1" x14ac:dyDescent="0.15">
      <c r="A79" s="396"/>
      <c r="B79" s="409"/>
      <c r="C79" s="412" t="s">
        <v>333</v>
      </c>
      <c r="D79" s="413"/>
      <c r="E79" s="28">
        <v>1170</v>
      </c>
      <c r="F79" s="25">
        <v>30</v>
      </c>
      <c r="G79" s="30" t="s">
        <v>323</v>
      </c>
      <c r="H79" s="30" t="s">
        <v>323</v>
      </c>
      <c r="I79" s="34">
        <v>1200</v>
      </c>
    </row>
    <row r="80" spans="1:9" ht="23.1" customHeight="1" x14ac:dyDescent="0.15">
      <c r="A80" s="396"/>
      <c r="B80" s="409"/>
      <c r="C80" s="414" t="s">
        <v>63</v>
      </c>
      <c r="D80" s="415"/>
      <c r="E80" s="64">
        <v>303</v>
      </c>
      <c r="F80" s="65">
        <v>0</v>
      </c>
      <c r="G80" s="30" t="s">
        <v>34</v>
      </c>
      <c r="H80" s="30" t="s">
        <v>323</v>
      </c>
      <c r="I80" s="66">
        <v>303</v>
      </c>
    </row>
    <row r="81" spans="1:9" ht="23.1" customHeight="1" x14ac:dyDescent="0.15">
      <c r="A81" s="410"/>
      <c r="B81" s="411"/>
      <c r="C81" s="416" t="s">
        <v>20</v>
      </c>
      <c r="D81" s="413"/>
      <c r="E81" s="28">
        <f>SUM(E77:E80)</f>
        <v>42752</v>
      </c>
      <c r="F81" s="25">
        <f>SUM(F77:F80)</f>
        <v>976</v>
      </c>
      <c r="G81" s="30" t="s">
        <v>323</v>
      </c>
      <c r="H81" s="30" t="s">
        <v>323</v>
      </c>
      <c r="I81" s="26">
        <f>SUM(I77:I80)</f>
        <v>43728</v>
      </c>
    </row>
    <row r="82" spans="1:9" ht="23.1" customHeight="1" x14ac:dyDescent="0.15">
      <c r="A82" s="394" t="s">
        <v>66</v>
      </c>
      <c r="B82" s="395"/>
      <c r="C82" s="399" t="s">
        <v>13</v>
      </c>
      <c r="D82" s="400"/>
      <c r="E82" s="28">
        <v>41100</v>
      </c>
      <c r="F82" s="25">
        <v>0</v>
      </c>
      <c r="G82" s="30" t="s">
        <v>323</v>
      </c>
      <c r="H82" s="30" t="s">
        <v>323</v>
      </c>
      <c r="I82" s="26">
        <v>41100</v>
      </c>
    </row>
    <row r="83" spans="1:9" ht="23.1" customHeight="1" x14ac:dyDescent="0.15">
      <c r="A83" s="396"/>
      <c r="B83" s="397"/>
      <c r="C83" s="67"/>
      <c r="D83" s="261" t="s">
        <v>67</v>
      </c>
      <c r="E83" s="69">
        <v>41100</v>
      </c>
      <c r="F83" s="33">
        <v>0</v>
      </c>
      <c r="G83" s="38" t="s">
        <v>34</v>
      </c>
      <c r="H83" s="38" t="s">
        <v>34</v>
      </c>
      <c r="I83" s="34">
        <v>41100</v>
      </c>
    </row>
    <row r="84" spans="1:9" ht="23.1" customHeight="1" x14ac:dyDescent="0.15">
      <c r="A84" s="398"/>
      <c r="B84" s="397"/>
      <c r="C84" s="401" t="s">
        <v>68</v>
      </c>
      <c r="D84" s="400"/>
      <c r="E84" s="28">
        <v>10938</v>
      </c>
      <c r="F84" s="25">
        <v>0</v>
      </c>
      <c r="G84" s="30" t="s">
        <v>323</v>
      </c>
      <c r="H84" s="30" t="s">
        <v>323</v>
      </c>
      <c r="I84" s="26">
        <v>10938</v>
      </c>
    </row>
    <row r="85" spans="1:9" ht="23.1" customHeight="1" x14ac:dyDescent="0.15">
      <c r="A85" s="398"/>
      <c r="B85" s="397"/>
      <c r="C85" s="401" t="s">
        <v>69</v>
      </c>
      <c r="D85" s="400"/>
      <c r="E85" s="28">
        <v>722</v>
      </c>
      <c r="F85" s="25">
        <v>0</v>
      </c>
      <c r="G85" s="30" t="s">
        <v>323</v>
      </c>
      <c r="H85" s="30" t="s">
        <v>323</v>
      </c>
      <c r="I85" s="26">
        <v>722</v>
      </c>
    </row>
    <row r="86" spans="1:9" ht="23.1" customHeight="1" x14ac:dyDescent="0.15">
      <c r="A86" s="398"/>
      <c r="B86" s="397"/>
      <c r="C86" s="399" t="s">
        <v>20</v>
      </c>
      <c r="D86" s="402"/>
      <c r="E86" s="58">
        <f>SUM(E82,E84,E85)</f>
        <v>52760</v>
      </c>
      <c r="F86" s="63">
        <f>SUM(F82,F84,F85)</f>
        <v>0</v>
      </c>
      <c r="G86" s="30" t="s">
        <v>34</v>
      </c>
      <c r="H86" s="70" t="s">
        <v>34</v>
      </c>
      <c r="I86" s="71">
        <f>SUM(I82,I84,I85)</f>
        <v>52760</v>
      </c>
    </row>
    <row r="87" spans="1:9" ht="23.1" customHeight="1" thickBot="1" x14ac:dyDescent="0.2">
      <c r="A87" s="403" t="s">
        <v>70</v>
      </c>
      <c r="B87" s="404"/>
      <c r="C87" s="404"/>
      <c r="D87" s="405"/>
      <c r="E87" s="72">
        <v>333340</v>
      </c>
      <c r="F87" s="73">
        <v>14</v>
      </c>
      <c r="G87" s="38" t="s">
        <v>323</v>
      </c>
      <c r="H87" s="38" t="s">
        <v>323</v>
      </c>
      <c r="I87" s="34">
        <v>333354</v>
      </c>
    </row>
    <row r="88" spans="1:9" ht="23.1" customHeight="1" thickBot="1" x14ac:dyDescent="0.2">
      <c r="A88" s="389" t="s">
        <v>334</v>
      </c>
      <c r="B88" s="390"/>
      <c r="C88" s="390"/>
      <c r="D88" s="391"/>
      <c r="E88" s="74">
        <f>SUM(E14,E17,E18,E21,E22,E76)</f>
        <v>768540</v>
      </c>
      <c r="F88" s="74">
        <f>SUM(F14,F17,F18,F21,F22,F76)</f>
        <v>17479</v>
      </c>
      <c r="G88" s="74">
        <f>SUM(G14,G17,G21,G22,G76)</f>
        <v>785714</v>
      </c>
      <c r="H88" s="74">
        <f>SUM(H14,H17,H21,H22,H76)</f>
        <v>305</v>
      </c>
      <c r="I88" s="78">
        <f>SUM(I14,I17,I18,I21,I22,I76)</f>
        <v>786019</v>
      </c>
    </row>
    <row r="89" spans="1:9" ht="23.1" customHeight="1" thickBot="1" x14ac:dyDescent="0.2">
      <c r="A89" s="389" t="s">
        <v>72</v>
      </c>
      <c r="B89" s="390"/>
      <c r="C89" s="390"/>
      <c r="D89" s="391"/>
      <c r="E89" s="75">
        <f>SUM(E14,E17,E18,E21,E22,E28,E29,E37,E38,E39,E40,E41,E48,E50,E51,E52,E53,E54,E76)</f>
        <v>1485450</v>
      </c>
      <c r="F89" s="75">
        <f>SUM(F14,F17,F18,F21,F22,F28,F29,F37,F38,F39,F40,F41,F48,F50,F51,F52,F53,F54,F76)</f>
        <v>17540</v>
      </c>
      <c r="G89" s="76" t="s">
        <v>323</v>
      </c>
      <c r="H89" s="76" t="s">
        <v>323</v>
      </c>
      <c r="I89" s="78">
        <f>SUM(I14,I17,I18,I21,I22,I28,I29,I37,I38,I39,I40,I41,I48,I50,I51,I52,I53,I54,I76)</f>
        <v>1502990</v>
      </c>
    </row>
    <row r="90" spans="1:9" ht="23.1" customHeight="1" thickBot="1" x14ac:dyDescent="0.2">
      <c r="A90" s="389" t="s">
        <v>73</v>
      </c>
      <c r="B90" s="390"/>
      <c r="C90" s="390"/>
      <c r="D90" s="391"/>
      <c r="E90" s="77" t="s">
        <v>34</v>
      </c>
      <c r="F90" s="76" t="s">
        <v>34</v>
      </c>
      <c r="G90" s="76" t="s">
        <v>34</v>
      </c>
      <c r="H90" s="76" t="s">
        <v>34</v>
      </c>
      <c r="I90" s="78">
        <f>SUM(I11,I13,I16,I18,I20,I22)</f>
        <v>352091</v>
      </c>
    </row>
    <row r="91" spans="1:9" ht="23.1" customHeight="1" thickBot="1" x14ac:dyDescent="0.2">
      <c r="A91" s="389" t="s">
        <v>74</v>
      </c>
      <c r="B91" s="390"/>
      <c r="C91" s="390"/>
      <c r="D91" s="391"/>
      <c r="E91" s="79">
        <f>IF(I90=0,0,IF(I81=0,0,I81/I90))</f>
        <v>0.12419516545438537</v>
      </c>
      <c r="F91" s="80"/>
      <c r="G91" s="1"/>
    </row>
    <row r="92" spans="1:9" s="17" customFormat="1" ht="9.9499999999999993" customHeight="1" x14ac:dyDescent="0.15">
      <c r="A92" s="16"/>
      <c r="B92" s="16"/>
      <c r="C92" s="16"/>
      <c r="D92" s="16"/>
      <c r="E92" s="16"/>
      <c r="F92" s="81"/>
      <c r="G92" s="81"/>
      <c r="H92" s="81"/>
      <c r="I92" s="81"/>
    </row>
    <row r="93" spans="1:9" s="17" customFormat="1" ht="17.25" customHeight="1" thickBot="1" x14ac:dyDescent="0.2">
      <c r="A93" s="82" t="s">
        <v>75</v>
      </c>
      <c r="C93" s="82"/>
      <c r="D93" s="82"/>
      <c r="E93" s="83"/>
      <c r="F93" s="83"/>
      <c r="G93" s="83"/>
      <c r="H93" s="83"/>
      <c r="I93" s="84"/>
    </row>
    <row r="94" spans="1:9" s="17" customFormat="1" ht="18.75" customHeight="1" thickBot="1" x14ac:dyDescent="0.2">
      <c r="A94" s="349" t="s">
        <v>7</v>
      </c>
      <c r="B94" s="350"/>
      <c r="C94" s="350"/>
      <c r="D94" s="351"/>
      <c r="E94" s="247" t="s">
        <v>8</v>
      </c>
      <c r="F94" s="85" t="s">
        <v>9</v>
      </c>
      <c r="G94" s="85" t="s">
        <v>10</v>
      </c>
      <c r="H94" s="85" t="s">
        <v>11</v>
      </c>
      <c r="I94" s="86" t="s">
        <v>12</v>
      </c>
    </row>
    <row r="95" spans="1:9" s="17" customFormat="1" ht="23.1" customHeight="1" thickBot="1" x14ac:dyDescent="0.2">
      <c r="A95" s="392" t="s">
        <v>65</v>
      </c>
      <c r="B95" s="393"/>
      <c r="C95" s="87" t="s">
        <v>282</v>
      </c>
      <c r="D95" s="88" t="s">
        <v>15</v>
      </c>
      <c r="E95" s="89">
        <v>25341</v>
      </c>
      <c r="F95" s="90">
        <v>0</v>
      </c>
      <c r="G95" s="90">
        <v>25341</v>
      </c>
      <c r="H95" s="91" t="s">
        <v>24</v>
      </c>
      <c r="I95" s="78">
        <f>SUM(G95:H95)</f>
        <v>25341</v>
      </c>
    </row>
    <row r="96" spans="1:9" s="17" customFormat="1" ht="23.1" customHeight="1" thickBot="1" x14ac:dyDescent="0.2">
      <c r="A96" s="364" t="s">
        <v>21</v>
      </c>
      <c r="B96" s="365"/>
      <c r="C96" s="371"/>
      <c r="D96" s="88" t="s">
        <v>18</v>
      </c>
      <c r="E96" s="89">
        <v>423468</v>
      </c>
      <c r="F96" s="90">
        <v>3056</v>
      </c>
      <c r="G96" s="90">
        <v>426524</v>
      </c>
      <c r="H96" s="91" t="s">
        <v>34</v>
      </c>
      <c r="I96" s="92">
        <f t="shared" ref="I96" si="3">SUM(G96:H96)</f>
        <v>426524</v>
      </c>
    </row>
    <row r="97" spans="1:9" s="17" customFormat="1" ht="9.75" customHeight="1" x14ac:dyDescent="0.15">
      <c r="A97" s="93"/>
      <c r="B97" s="93"/>
      <c r="C97" s="93"/>
      <c r="D97" s="93"/>
      <c r="E97" s="93"/>
      <c r="F97" s="93"/>
      <c r="G97" s="93"/>
      <c r="H97" s="93"/>
      <c r="I97" s="93"/>
    </row>
    <row r="98" spans="1:9" s="17" customFormat="1" ht="17.25" customHeight="1" thickBot="1" x14ac:dyDescent="0.2">
      <c r="A98" s="82" t="s">
        <v>76</v>
      </c>
      <c r="C98" s="82"/>
      <c r="D98" s="82"/>
      <c r="E98" s="83"/>
      <c r="F98" s="83"/>
      <c r="G98" s="83"/>
      <c r="H98" s="83"/>
      <c r="I98" s="84"/>
    </row>
    <row r="99" spans="1:9" s="17" customFormat="1" ht="18.75" customHeight="1" thickBot="1" x14ac:dyDescent="0.2">
      <c r="A99" s="349" t="s">
        <v>7</v>
      </c>
      <c r="B99" s="350"/>
      <c r="C99" s="350"/>
      <c r="D99" s="351"/>
      <c r="E99" s="247" t="s">
        <v>8</v>
      </c>
      <c r="F99" s="85" t="s">
        <v>9</v>
      </c>
      <c r="G99" s="85" t="s">
        <v>10</v>
      </c>
      <c r="H99" s="85" t="s">
        <v>11</v>
      </c>
      <c r="I99" s="86" t="s">
        <v>12</v>
      </c>
    </row>
    <row r="100" spans="1:9" s="17" customFormat="1" ht="23.1" customHeight="1" x14ac:dyDescent="0.15">
      <c r="A100" s="372" t="s">
        <v>13</v>
      </c>
      <c r="B100" s="373"/>
      <c r="C100" s="378" t="s">
        <v>282</v>
      </c>
      <c r="D100" s="248" t="s">
        <v>15</v>
      </c>
      <c r="E100" s="94">
        <f>E10+E95</f>
        <v>153053</v>
      </c>
      <c r="F100" s="95">
        <f>F10+F95</f>
        <v>0</v>
      </c>
      <c r="G100" s="95">
        <f>G10+G95</f>
        <v>153036</v>
      </c>
      <c r="H100" s="95">
        <f>H10</f>
        <v>17</v>
      </c>
      <c r="I100" s="96">
        <f>I10+I95</f>
        <v>153053</v>
      </c>
    </row>
    <row r="101" spans="1:9" s="17" customFormat="1" ht="23.1" customHeight="1" x14ac:dyDescent="0.15">
      <c r="A101" s="374"/>
      <c r="B101" s="375"/>
      <c r="C101" s="379"/>
      <c r="D101" s="249" t="s">
        <v>16</v>
      </c>
      <c r="E101" s="32">
        <f>E11</f>
        <v>889</v>
      </c>
      <c r="F101" s="32">
        <f t="shared" ref="F101:I101" si="4">F11</f>
        <v>0</v>
      </c>
      <c r="G101" s="32">
        <f t="shared" si="4"/>
        <v>886</v>
      </c>
      <c r="H101" s="32">
        <f>H11</f>
        <v>3</v>
      </c>
      <c r="I101" s="34">
        <f t="shared" si="4"/>
        <v>889</v>
      </c>
    </row>
    <row r="102" spans="1:9" s="17" customFormat="1" ht="23.1" customHeight="1" thickBot="1" x14ac:dyDescent="0.2">
      <c r="A102" s="376"/>
      <c r="B102" s="377"/>
      <c r="C102" s="362" t="s">
        <v>20</v>
      </c>
      <c r="D102" s="363"/>
      <c r="E102" s="48">
        <f>E100+E101</f>
        <v>153942</v>
      </c>
      <c r="F102" s="97">
        <f>F100+F101</f>
        <v>0</v>
      </c>
      <c r="G102" s="97">
        <f>G100+G101</f>
        <v>153922</v>
      </c>
      <c r="H102" s="97">
        <f t="shared" ref="H102:I102" si="5">H100+H101</f>
        <v>20</v>
      </c>
      <c r="I102" s="52">
        <f t="shared" si="5"/>
        <v>153942</v>
      </c>
    </row>
    <row r="103" spans="1:9" s="17" customFormat="1" ht="23.1" customHeight="1" x14ac:dyDescent="0.15">
      <c r="A103" s="380" t="s">
        <v>332</v>
      </c>
      <c r="B103" s="381"/>
      <c r="C103" s="382"/>
      <c r="D103" s="248" t="s">
        <v>18</v>
      </c>
      <c r="E103" s="94">
        <f>E15+E96</f>
        <v>699745</v>
      </c>
      <c r="F103" s="95">
        <f>F15+F96</f>
        <v>8037</v>
      </c>
      <c r="G103" s="95">
        <f>G15+G96</f>
        <v>707539</v>
      </c>
      <c r="H103" s="95">
        <f>H15</f>
        <v>243</v>
      </c>
      <c r="I103" s="96">
        <f t="shared" ref="I103" si="6">I15+I96</f>
        <v>707782</v>
      </c>
    </row>
    <row r="104" spans="1:9" s="17" customFormat="1" ht="23.1" customHeight="1" x14ac:dyDescent="0.15">
      <c r="A104" s="383"/>
      <c r="B104" s="384"/>
      <c r="C104" s="385"/>
      <c r="D104" s="98" t="s">
        <v>19</v>
      </c>
      <c r="E104" s="39">
        <f>E16</f>
        <v>308234</v>
      </c>
      <c r="F104" s="99">
        <f t="shared" ref="F104:I104" si="7">F16</f>
        <v>12317</v>
      </c>
      <c r="G104" s="99">
        <f t="shared" si="7"/>
        <v>320509</v>
      </c>
      <c r="H104" s="100">
        <f t="shared" si="7"/>
        <v>42</v>
      </c>
      <c r="I104" s="101">
        <f t="shared" si="7"/>
        <v>320551</v>
      </c>
    </row>
    <row r="105" spans="1:9" s="17" customFormat="1" ht="23.1" customHeight="1" thickBot="1" x14ac:dyDescent="0.2">
      <c r="A105" s="386"/>
      <c r="B105" s="387"/>
      <c r="C105" s="388"/>
      <c r="D105" s="102" t="s">
        <v>22</v>
      </c>
      <c r="E105" s="48">
        <f>E103+E104</f>
        <v>1007979</v>
      </c>
      <c r="F105" s="97">
        <f t="shared" ref="F105:I105" si="8">F103+F104</f>
        <v>20354</v>
      </c>
      <c r="G105" s="97">
        <f t="shared" si="8"/>
        <v>1028048</v>
      </c>
      <c r="H105" s="103">
        <f t="shared" si="8"/>
        <v>285</v>
      </c>
      <c r="I105" s="52">
        <f t="shared" si="8"/>
        <v>1028333</v>
      </c>
    </row>
    <row r="106" spans="1:9" s="17" customFormat="1" ht="23.1" customHeight="1" thickBot="1" x14ac:dyDescent="0.2">
      <c r="A106" s="364" t="s">
        <v>71</v>
      </c>
      <c r="B106" s="365"/>
      <c r="C106" s="365"/>
      <c r="D106" s="366"/>
      <c r="E106" s="74">
        <f>E88+E95+E96</f>
        <v>1217349</v>
      </c>
      <c r="F106" s="74">
        <f>F88+F95+F96</f>
        <v>20535</v>
      </c>
      <c r="G106" s="74">
        <f>G88+G95+G96</f>
        <v>1237579</v>
      </c>
      <c r="H106" s="74">
        <f>H88</f>
        <v>305</v>
      </c>
      <c r="I106" s="78">
        <f>I88+I95+I96</f>
        <v>1237884</v>
      </c>
    </row>
    <row r="107" spans="1:9" s="17" customFormat="1" ht="23.1" customHeight="1" thickBot="1" x14ac:dyDescent="0.2">
      <c r="A107" s="364" t="s">
        <v>72</v>
      </c>
      <c r="B107" s="365"/>
      <c r="C107" s="365"/>
      <c r="D107" s="366"/>
      <c r="E107" s="75">
        <f>E89+E95+E96</f>
        <v>1934259</v>
      </c>
      <c r="F107" s="75">
        <f>F89+F95+F96</f>
        <v>20596</v>
      </c>
      <c r="G107" s="76" t="s">
        <v>323</v>
      </c>
      <c r="H107" s="76" t="s">
        <v>34</v>
      </c>
      <c r="I107" s="78">
        <f>I89+I95+I96</f>
        <v>1954855</v>
      </c>
    </row>
    <row r="108" spans="1:9" s="17" customFormat="1" ht="23.1" customHeight="1" thickBot="1" x14ac:dyDescent="0.2">
      <c r="A108" s="364" t="s">
        <v>78</v>
      </c>
      <c r="B108" s="365"/>
      <c r="C108" s="365"/>
      <c r="D108" s="366"/>
      <c r="E108" s="104">
        <f>IF(I105=0,0,IF(I103=0,0,I103/I105))</f>
        <v>0.6882809362336908</v>
      </c>
      <c r="F108" s="93"/>
      <c r="G108" s="93"/>
      <c r="H108" s="93"/>
      <c r="I108" s="93"/>
    </row>
    <row r="109" spans="1:9" s="17" customFormat="1" ht="21.95" customHeight="1" x14ac:dyDescent="0.15">
      <c r="A109" s="105"/>
      <c r="B109" s="105"/>
      <c r="C109" s="106"/>
      <c r="D109" s="106"/>
      <c r="E109" s="106"/>
      <c r="F109" s="106"/>
      <c r="G109" s="106"/>
      <c r="H109" s="106"/>
      <c r="I109" s="106"/>
    </row>
    <row r="110" spans="1:9" s="17" customFormat="1" ht="21.95" customHeight="1" x14ac:dyDescent="0.15">
      <c r="A110" s="105"/>
      <c r="B110" s="105"/>
      <c r="C110" s="106"/>
      <c r="D110" s="106"/>
      <c r="E110" s="106"/>
      <c r="F110" s="106"/>
      <c r="G110" s="106"/>
      <c r="H110" s="106"/>
      <c r="I110" s="106"/>
    </row>
    <row r="111" spans="1:9" s="17" customFormat="1" ht="21.95" hidden="1" customHeight="1" x14ac:dyDescent="0.15">
      <c r="A111" s="105"/>
      <c r="B111" s="105"/>
      <c r="C111" s="106"/>
      <c r="D111" s="106"/>
      <c r="E111" s="106"/>
      <c r="F111" s="106"/>
      <c r="G111" s="106"/>
      <c r="H111" s="106"/>
      <c r="I111" s="106"/>
    </row>
    <row r="112" spans="1:9" s="17" customFormat="1" ht="21.95" hidden="1" customHeight="1" x14ac:dyDescent="0.15">
      <c r="A112" s="105"/>
      <c r="B112" s="105"/>
      <c r="C112" s="106"/>
      <c r="D112" s="106"/>
      <c r="E112" s="106"/>
      <c r="F112" s="106"/>
      <c r="G112" s="106"/>
      <c r="H112" s="106"/>
      <c r="I112" s="106"/>
    </row>
    <row r="113" spans="1:9" s="17" customFormat="1" ht="21.95" hidden="1" customHeight="1" x14ac:dyDescent="0.15">
      <c r="A113" s="105"/>
      <c r="B113" s="105"/>
      <c r="C113" s="106"/>
      <c r="D113" s="106"/>
      <c r="E113" s="106"/>
      <c r="F113" s="106"/>
      <c r="G113" s="106"/>
      <c r="H113" s="106"/>
      <c r="I113" s="106"/>
    </row>
    <row r="114" spans="1:9" ht="9.75" hidden="1" customHeight="1" x14ac:dyDescent="0.15">
      <c r="A114" s="107"/>
      <c r="B114" s="107"/>
      <c r="C114" s="107"/>
      <c r="D114" s="107"/>
      <c r="E114" s="107"/>
      <c r="F114" s="107"/>
      <c r="G114" s="107"/>
      <c r="H114" s="107"/>
      <c r="I114" s="107"/>
    </row>
    <row r="115" spans="1:9" ht="28.5" x14ac:dyDescent="0.3">
      <c r="A115" s="367" t="str">
        <f>A1</f>
        <v>検査関係業務量報告</v>
      </c>
      <c r="B115" s="367"/>
      <c r="C115" s="367"/>
      <c r="D115" s="367"/>
      <c r="E115" s="367"/>
      <c r="F115" s="367"/>
      <c r="G115" s="367"/>
      <c r="H115" s="367"/>
      <c r="I115" s="367"/>
    </row>
    <row r="116" spans="1:9" ht="12.75" customHeight="1" x14ac:dyDescent="0.3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 ht="15.75" customHeight="1" x14ac:dyDescent="0.2">
      <c r="A117" s="54"/>
      <c r="B117" s="55"/>
      <c r="C117" s="55"/>
      <c r="F117" s="7"/>
      <c r="G117" s="7"/>
      <c r="H117" s="8"/>
      <c r="I117" s="368" t="str">
        <f>IF(I3="","",I3)</f>
        <v/>
      </c>
    </row>
    <row r="118" spans="1:9" ht="23.25" customHeight="1" x14ac:dyDescent="0.15">
      <c r="A118" s="369" t="str">
        <f>A4</f>
        <v>令和 5年11月</v>
      </c>
      <c r="B118" s="370"/>
      <c r="C118" s="370"/>
      <c r="D118" s="370"/>
      <c r="E118" s="370"/>
      <c r="F118" s="370"/>
      <c r="G118" s="370"/>
      <c r="H118" s="370"/>
      <c r="I118" s="368"/>
    </row>
    <row r="119" spans="1:9" ht="20.25" customHeight="1" x14ac:dyDescent="0.15">
      <c r="A119" s="56" t="str">
        <f>A5</f>
        <v>全国計</v>
      </c>
      <c r="B119" s="57"/>
      <c r="C119" s="57"/>
      <c r="D119" s="57"/>
      <c r="E119" s="10"/>
      <c r="F119" s="11"/>
      <c r="G119" s="11"/>
      <c r="H119" s="11"/>
      <c r="I119" s="14" t="s">
        <v>335</v>
      </c>
    </row>
    <row r="120" spans="1:9" s="17" customFormat="1" ht="9.9499999999999993" customHeight="1" x14ac:dyDescent="0.15"/>
    <row r="121" spans="1:9" s="17" customFormat="1" ht="19.5" customHeight="1" thickBot="1" x14ac:dyDescent="0.2">
      <c r="A121" s="82" t="s">
        <v>80</v>
      </c>
    </row>
    <row r="122" spans="1:9" s="17" customFormat="1" ht="18.75" customHeight="1" thickBot="1" x14ac:dyDescent="0.2">
      <c r="A122" s="349" t="s">
        <v>7</v>
      </c>
      <c r="B122" s="350"/>
      <c r="C122" s="350"/>
      <c r="D122" s="351"/>
      <c r="E122" s="247" t="s">
        <v>8</v>
      </c>
      <c r="F122" s="85" t="s">
        <v>9</v>
      </c>
      <c r="G122" s="85" t="s">
        <v>10</v>
      </c>
      <c r="H122" s="85" t="s">
        <v>11</v>
      </c>
      <c r="I122" s="86" t="s">
        <v>12</v>
      </c>
    </row>
    <row r="123" spans="1:9" s="17" customFormat="1" ht="18.95" customHeight="1" x14ac:dyDescent="0.15">
      <c r="A123" s="352" t="s">
        <v>33</v>
      </c>
      <c r="B123" s="353"/>
      <c r="C123" s="354"/>
      <c r="D123" s="355"/>
      <c r="E123" s="94">
        <f>E29</f>
        <v>435436</v>
      </c>
      <c r="F123" s="94">
        <f>F29</f>
        <v>5</v>
      </c>
      <c r="G123" s="108" t="s">
        <v>34</v>
      </c>
      <c r="H123" s="108" t="s">
        <v>34</v>
      </c>
      <c r="I123" s="96">
        <f>I29</f>
        <v>435441</v>
      </c>
    </row>
    <row r="124" spans="1:9" s="17" customFormat="1" ht="18.75" customHeight="1" x14ac:dyDescent="0.15">
      <c r="A124" s="356"/>
      <c r="B124" s="357"/>
      <c r="C124" s="358" t="s">
        <v>82</v>
      </c>
      <c r="D124" s="359"/>
      <c r="E124" s="32">
        <v>443</v>
      </c>
      <c r="F124" s="33">
        <v>0</v>
      </c>
      <c r="G124" s="38" t="s">
        <v>34</v>
      </c>
      <c r="H124" s="38" t="s">
        <v>323</v>
      </c>
      <c r="I124" s="34">
        <v>443</v>
      </c>
    </row>
    <row r="125" spans="1:9" s="17" customFormat="1" ht="18.95" customHeight="1" thickBot="1" x14ac:dyDescent="0.2">
      <c r="A125" s="360"/>
      <c r="B125" s="361"/>
      <c r="C125" s="362" t="s">
        <v>83</v>
      </c>
      <c r="D125" s="363"/>
      <c r="E125" s="103">
        <f>E123-E124</f>
        <v>434993</v>
      </c>
      <c r="F125" s="103">
        <f>F123-F124</f>
        <v>5</v>
      </c>
      <c r="G125" s="50" t="s">
        <v>323</v>
      </c>
      <c r="H125" s="50" t="s">
        <v>323</v>
      </c>
      <c r="I125" s="52">
        <f>I123-I124</f>
        <v>434998</v>
      </c>
    </row>
    <row r="126" spans="1:9" s="17" customFormat="1" ht="9.75" customHeight="1" x14ac:dyDescent="0.15">
      <c r="A126" s="93"/>
      <c r="B126" s="93"/>
      <c r="C126" s="93"/>
      <c r="D126" s="93"/>
      <c r="E126" s="93"/>
      <c r="F126" s="93"/>
      <c r="G126" s="93"/>
      <c r="H126" s="93"/>
      <c r="I126" s="93"/>
    </row>
    <row r="127" spans="1:9" ht="18" customHeight="1" thickBot="1" x14ac:dyDescent="0.2">
      <c r="A127" s="109" t="s">
        <v>336</v>
      </c>
      <c r="B127" s="109"/>
      <c r="C127" s="109"/>
      <c r="D127" s="93"/>
      <c r="E127" s="107"/>
      <c r="F127" s="107"/>
      <c r="G127" s="107"/>
      <c r="H127" s="107"/>
      <c r="I127" s="110"/>
    </row>
    <row r="128" spans="1:9" ht="21.95" customHeight="1" x14ac:dyDescent="0.15">
      <c r="A128" s="111"/>
      <c r="B128" s="112"/>
      <c r="C128" s="337" t="s">
        <v>85</v>
      </c>
      <c r="D128" s="338"/>
      <c r="E128" s="339" t="s">
        <v>86</v>
      </c>
      <c r="F128" s="337" t="s">
        <v>87</v>
      </c>
      <c r="G128" s="338"/>
      <c r="H128" s="341" t="s">
        <v>20</v>
      </c>
      <c r="I128" s="342"/>
    </row>
    <row r="129" spans="1:9" ht="21.95" customHeight="1" thickBot="1" x14ac:dyDescent="0.2">
      <c r="A129" s="113"/>
      <c r="B129" s="114"/>
      <c r="C129" s="115" t="s">
        <v>88</v>
      </c>
      <c r="D129" s="116" t="s">
        <v>89</v>
      </c>
      <c r="E129" s="340"/>
      <c r="F129" s="117" t="s">
        <v>88</v>
      </c>
      <c r="G129" s="118" t="s">
        <v>89</v>
      </c>
      <c r="H129" s="343"/>
      <c r="I129" s="344"/>
    </row>
    <row r="130" spans="1:9" ht="21.95" customHeight="1" x14ac:dyDescent="0.15">
      <c r="A130" s="345" t="s">
        <v>90</v>
      </c>
      <c r="B130" s="346"/>
      <c r="C130" s="119">
        <v>1098048</v>
      </c>
      <c r="D130" s="120">
        <v>116990</v>
      </c>
      <c r="E130" s="121">
        <v>16437</v>
      </c>
      <c r="F130" s="119">
        <v>417</v>
      </c>
      <c r="G130" s="120">
        <v>4</v>
      </c>
      <c r="H130" s="347">
        <f>SUM(C130:G130)</f>
        <v>1231896</v>
      </c>
      <c r="I130" s="348"/>
    </row>
    <row r="131" spans="1:9" ht="21.95" customHeight="1" thickBot="1" x14ac:dyDescent="0.2">
      <c r="A131" s="329" t="s">
        <v>91</v>
      </c>
      <c r="B131" s="330"/>
      <c r="C131" s="122">
        <v>176</v>
      </c>
      <c r="D131" s="123">
        <v>0</v>
      </c>
      <c r="E131" s="124">
        <v>0</v>
      </c>
      <c r="F131" s="122">
        <v>0</v>
      </c>
      <c r="G131" s="123">
        <v>0</v>
      </c>
      <c r="H131" s="331">
        <f>SUM(C131:G131)</f>
        <v>176</v>
      </c>
      <c r="I131" s="332"/>
    </row>
    <row r="132" spans="1:9" ht="21.95" customHeight="1" thickBot="1" x14ac:dyDescent="0.2">
      <c r="A132" s="333" t="s">
        <v>92</v>
      </c>
      <c r="B132" s="334"/>
      <c r="C132" s="125">
        <v>6874672300</v>
      </c>
      <c r="D132" s="126">
        <v>592596100</v>
      </c>
      <c r="E132" s="125">
        <v>75616100</v>
      </c>
      <c r="F132" s="127">
        <v>1209300</v>
      </c>
      <c r="G132" s="78">
        <v>17600</v>
      </c>
      <c r="H132" s="335">
        <v>7544111400</v>
      </c>
      <c r="I132" s="336"/>
    </row>
    <row r="133" spans="1:9" s="17" customFormat="1" ht="21.95" customHeight="1" x14ac:dyDescent="0.15">
      <c r="A133" s="105"/>
      <c r="B133" s="105"/>
      <c r="C133" s="106"/>
      <c r="D133" s="106"/>
      <c r="E133" s="106"/>
      <c r="F133" s="106"/>
      <c r="G133" s="106"/>
      <c r="H133" s="106"/>
      <c r="I133" s="106"/>
    </row>
    <row r="134" spans="1:9" s="17" customFormat="1" ht="21.95" customHeight="1" x14ac:dyDescent="0.15">
      <c r="A134" s="105"/>
      <c r="B134" s="105"/>
      <c r="C134" s="106"/>
      <c r="D134" s="106"/>
      <c r="E134" s="106"/>
      <c r="F134" s="106"/>
      <c r="G134" s="106"/>
      <c r="H134" s="106"/>
      <c r="I134" s="106"/>
    </row>
    <row r="135" spans="1:9" s="17" customFormat="1" ht="21.95" customHeight="1" x14ac:dyDescent="0.15">
      <c r="A135" s="105"/>
      <c r="B135" s="105"/>
      <c r="C135" s="106"/>
      <c r="D135" s="106"/>
      <c r="E135" s="106"/>
      <c r="F135" s="106"/>
      <c r="G135" s="106"/>
      <c r="H135" s="106"/>
      <c r="I135" s="106"/>
    </row>
    <row r="136" spans="1:9" s="17" customFormat="1" ht="21.95" customHeight="1" x14ac:dyDescent="0.15">
      <c r="A136" s="105"/>
      <c r="B136" s="105"/>
      <c r="C136" s="106"/>
      <c r="D136" s="106"/>
      <c r="E136" s="106"/>
      <c r="F136" s="106"/>
      <c r="G136" s="106"/>
      <c r="H136" s="106"/>
      <c r="I136" s="106"/>
    </row>
    <row r="137" spans="1:9" s="17" customFormat="1" ht="21.95" customHeight="1" x14ac:dyDescent="0.15">
      <c r="A137" s="105"/>
      <c r="B137" s="105"/>
      <c r="C137" s="106"/>
      <c r="D137" s="106"/>
      <c r="E137" s="106"/>
      <c r="F137" s="106"/>
      <c r="G137" s="106"/>
      <c r="H137" s="106"/>
      <c r="I137" s="106"/>
    </row>
    <row r="138" spans="1:9" s="17" customFormat="1" ht="21.95" customHeight="1" x14ac:dyDescent="0.15">
      <c r="A138" s="105"/>
      <c r="B138" s="105"/>
      <c r="C138" s="106"/>
      <c r="D138" s="106"/>
      <c r="E138" s="106"/>
      <c r="F138" s="106"/>
      <c r="G138" s="106"/>
      <c r="H138" s="106"/>
      <c r="I138" s="106"/>
    </row>
    <row r="139" spans="1:9" s="17" customFormat="1" ht="21.95" customHeight="1" x14ac:dyDescent="0.15">
      <c r="A139" s="105"/>
      <c r="B139" s="105"/>
      <c r="C139" s="106"/>
      <c r="D139" s="106"/>
      <c r="E139" s="106"/>
      <c r="F139" s="106"/>
      <c r="G139" s="106"/>
      <c r="H139" s="106"/>
      <c r="I139" s="106"/>
    </row>
    <row r="140" spans="1:9" s="17" customFormat="1" ht="21.95" customHeight="1" x14ac:dyDescent="0.15">
      <c r="A140" s="105"/>
      <c r="B140" s="105"/>
      <c r="C140" s="106"/>
      <c r="D140" s="106"/>
      <c r="E140" s="106"/>
      <c r="F140" s="106"/>
      <c r="G140" s="106"/>
      <c r="H140" s="106"/>
      <c r="I140" s="106"/>
    </row>
    <row r="141" spans="1:9" s="17" customFormat="1" ht="21.95" customHeight="1" x14ac:dyDescent="0.15">
      <c r="A141" s="105"/>
      <c r="B141" s="105"/>
      <c r="C141" s="106"/>
      <c r="D141" s="106"/>
      <c r="E141" s="106"/>
      <c r="F141" s="106"/>
      <c r="G141" s="106"/>
      <c r="H141" s="106"/>
      <c r="I141" s="106"/>
    </row>
    <row r="142" spans="1:9" s="17" customFormat="1" ht="21.95" customHeight="1" x14ac:dyDescent="0.15">
      <c r="A142" s="105"/>
      <c r="B142" s="105"/>
      <c r="C142" s="106"/>
      <c r="D142" s="106"/>
      <c r="E142" s="106"/>
      <c r="F142" s="106"/>
      <c r="G142" s="106"/>
      <c r="H142" s="106"/>
      <c r="I142" s="106"/>
    </row>
    <row r="143" spans="1:9" s="17" customFormat="1" ht="21.95" customHeight="1" x14ac:dyDescent="0.15">
      <c r="A143" s="105"/>
      <c r="B143" s="105"/>
      <c r="C143" s="106"/>
      <c r="D143" s="106"/>
      <c r="E143" s="106"/>
      <c r="F143" s="106"/>
      <c r="G143" s="106"/>
      <c r="H143" s="106"/>
      <c r="I143" s="106"/>
    </row>
    <row r="144" spans="1:9" s="17" customFormat="1" ht="21.95" customHeight="1" x14ac:dyDescent="0.15">
      <c r="A144" s="105"/>
      <c r="B144" s="105"/>
      <c r="C144" s="106"/>
      <c r="D144" s="106"/>
      <c r="E144" s="106"/>
      <c r="F144" s="106"/>
      <c r="G144" s="106"/>
      <c r="H144" s="106"/>
      <c r="I144" s="106"/>
    </row>
    <row r="145" spans="1:9" s="17" customFormat="1" ht="21.95" customHeight="1" x14ac:dyDescent="0.15">
      <c r="A145" s="105"/>
      <c r="B145" s="105"/>
      <c r="C145" s="106"/>
      <c r="D145" s="106"/>
      <c r="E145" s="106"/>
      <c r="F145" s="106"/>
      <c r="G145" s="106"/>
      <c r="H145" s="106"/>
      <c r="I145" s="106"/>
    </row>
    <row r="146" spans="1:9" s="17" customFormat="1" ht="21.95" customHeight="1" x14ac:dyDescent="0.15">
      <c r="A146" s="105"/>
      <c r="B146" s="105"/>
      <c r="C146" s="106"/>
      <c r="D146" s="106"/>
      <c r="E146" s="106"/>
      <c r="F146" s="106"/>
      <c r="G146" s="106"/>
      <c r="H146" s="106"/>
      <c r="I146" s="106"/>
    </row>
    <row r="147" spans="1:9" s="17" customFormat="1" ht="21.95" customHeight="1" x14ac:dyDescent="0.15">
      <c r="A147" s="105"/>
      <c r="B147" s="105"/>
      <c r="C147" s="106"/>
      <c r="D147" s="106"/>
      <c r="E147" s="106"/>
      <c r="F147" s="106"/>
      <c r="G147" s="106"/>
      <c r="H147" s="106"/>
      <c r="I147" s="106"/>
    </row>
    <row r="148" spans="1:9" s="17" customFormat="1" ht="21.95" customHeight="1" x14ac:dyDescent="0.15">
      <c r="A148" s="105"/>
      <c r="B148" s="105"/>
      <c r="C148" s="106"/>
      <c r="D148" s="106"/>
      <c r="E148" s="106"/>
      <c r="F148" s="106"/>
      <c r="G148" s="106"/>
      <c r="H148" s="106"/>
      <c r="I148" s="106"/>
    </row>
    <row r="149" spans="1:9" s="17" customFormat="1" ht="21.95" customHeight="1" x14ac:dyDescent="0.15">
      <c r="A149" s="105"/>
      <c r="B149" s="105"/>
      <c r="C149" s="106"/>
      <c r="D149" s="106"/>
      <c r="E149" s="106"/>
      <c r="F149" s="106"/>
      <c r="G149" s="106"/>
      <c r="H149" s="106"/>
      <c r="I149" s="106"/>
    </row>
    <row r="150" spans="1:9" s="17" customFormat="1" ht="21.95" customHeight="1" x14ac:dyDescent="0.15">
      <c r="A150" s="105"/>
      <c r="B150" s="105"/>
      <c r="C150" s="106"/>
      <c r="D150" s="106"/>
      <c r="E150" s="106"/>
      <c r="F150" s="106"/>
      <c r="G150" s="106"/>
      <c r="H150" s="106"/>
      <c r="I150" s="106"/>
    </row>
    <row r="151" spans="1:9" s="17" customFormat="1" ht="21.95" customHeight="1" x14ac:dyDescent="0.15">
      <c r="A151" s="105"/>
      <c r="B151" s="105"/>
      <c r="C151" s="106"/>
      <c r="D151" s="106"/>
      <c r="E151" s="106"/>
      <c r="F151" s="106"/>
      <c r="G151" s="106"/>
      <c r="H151" s="106"/>
      <c r="I151" s="106"/>
    </row>
    <row r="152" spans="1:9" s="17" customFormat="1" ht="21.95" customHeight="1" x14ac:dyDescent="0.15">
      <c r="A152" s="105"/>
      <c r="B152" s="105"/>
      <c r="C152" s="106"/>
      <c r="D152" s="106"/>
      <c r="E152" s="106"/>
      <c r="F152" s="106"/>
      <c r="G152" s="106"/>
      <c r="H152" s="106"/>
      <c r="I152" s="106"/>
    </row>
    <row r="153" spans="1:9" s="17" customFormat="1" ht="21.95" customHeight="1" x14ac:dyDescent="0.15">
      <c r="A153" s="105"/>
      <c r="B153" s="105"/>
      <c r="C153" s="106"/>
      <c r="D153" s="106"/>
      <c r="E153" s="106"/>
      <c r="F153" s="106"/>
      <c r="G153" s="106"/>
      <c r="H153" s="106"/>
      <c r="I153" s="106"/>
    </row>
    <row r="154" spans="1:9" s="17" customFormat="1" ht="21.95" customHeight="1" x14ac:dyDescent="0.15">
      <c r="A154" s="105"/>
      <c r="B154" s="105"/>
      <c r="C154" s="106"/>
      <c r="D154" s="106"/>
      <c r="E154" s="106"/>
      <c r="F154" s="106"/>
      <c r="G154" s="106"/>
      <c r="H154" s="106"/>
      <c r="I154" s="106"/>
    </row>
    <row r="155" spans="1:9" s="17" customFormat="1" ht="21.95" customHeight="1" x14ac:dyDescent="0.15">
      <c r="A155" s="105"/>
      <c r="B155" s="105"/>
      <c r="C155" s="106"/>
      <c r="D155" s="106"/>
      <c r="E155" s="106"/>
      <c r="F155" s="106"/>
      <c r="G155" s="106"/>
      <c r="H155" s="106"/>
      <c r="I155" s="106"/>
    </row>
    <row r="156" spans="1:9" s="17" customFormat="1" ht="21.95" customHeight="1" x14ac:dyDescent="0.15">
      <c r="A156" s="105"/>
      <c r="B156" s="105"/>
      <c r="C156" s="106"/>
      <c r="D156" s="106"/>
      <c r="E156" s="106"/>
      <c r="F156" s="106"/>
      <c r="G156" s="106"/>
      <c r="H156" s="106"/>
      <c r="I156" s="106"/>
    </row>
    <row r="157" spans="1:9" s="17" customFormat="1" ht="21.95" customHeight="1" x14ac:dyDescent="0.15">
      <c r="A157" s="105"/>
      <c r="B157" s="105"/>
      <c r="C157" s="106"/>
      <c r="D157" s="106"/>
      <c r="E157" s="106"/>
      <c r="F157" s="106"/>
      <c r="G157" s="106"/>
      <c r="H157" s="106"/>
      <c r="I157" s="106"/>
    </row>
    <row r="158" spans="1:9" s="17" customFormat="1" ht="21.95" customHeight="1" x14ac:dyDescent="0.15">
      <c r="A158" s="105"/>
      <c r="B158" s="105"/>
      <c r="C158" s="106"/>
      <c r="D158" s="106"/>
      <c r="E158" s="106"/>
      <c r="F158" s="106"/>
      <c r="G158" s="106"/>
      <c r="H158" s="106"/>
      <c r="I158" s="106"/>
    </row>
    <row r="159" spans="1:9" s="17" customFormat="1" ht="21.95" customHeight="1" x14ac:dyDescent="0.15">
      <c r="A159" s="105"/>
      <c r="B159" s="105"/>
      <c r="C159" s="106"/>
      <c r="D159" s="106"/>
      <c r="E159" s="106"/>
      <c r="F159" s="106"/>
      <c r="G159" s="106"/>
      <c r="H159" s="106"/>
      <c r="I159" s="106"/>
    </row>
    <row r="160" spans="1:9" s="17" customFormat="1" ht="21.95" customHeight="1" x14ac:dyDescent="0.15">
      <c r="A160" s="105"/>
      <c r="B160" s="105"/>
      <c r="C160" s="106"/>
      <c r="D160" s="106"/>
      <c r="E160" s="106"/>
      <c r="F160" s="106"/>
      <c r="G160" s="106"/>
      <c r="H160" s="106"/>
      <c r="I160" s="106"/>
    </row>
    <row r="161" spans="1:9" s="17" customFormat="1" ht="21.95" customHeight="1" x14ac:dyDescent="0.15">
      <c r="A161" s="105"/>
      <c r="B161" s="105"/>
      <c r="C161" s="106"/>
      <c r="D161" s="106"/>
      <c r="E161" s="106"/>
      <c r="F161" s="106"/>
      <c r="G161" s="106"/>
      <c r="H161" s="106"/>
      <c r="I161" s="106"/>
    </row>
    <row r="162" spans="1:9" s="17" customFormat="1" ht="21.95" customHeight="1" x14ac:dyDescent="0.15">
      <c r="A162" s="105"/>
      <c r="B162" s="105"/>
      <c r="C162" s="106"/>
      <c r="D162" s="106"/>
      <c r="E162" s="106"/>
      <c r="F162" s="106"/>
      <c r="G162" s="106"/>
      <c r="H162" s="106"/>
      <c r="I162" s="106"/>
    </row>
    <row r="163" spans="1:9" s="17" customFormat="1" ht="21.95" customHeight="1" x14ac:dyDescent="0.15">
      <c r="A163" s="105"/>
      <c r="B163" s="105"/>
      <c r="C163" s="106"/>
      <c r="D163" s="106"/>
      <c r="E163" s="106"/>
      <c r="F163" s="106"/>
      <c r="G163" s="106"/>
      <c r="H163" s="106"/>
      <c r="I163" s="106"/>
    </row>
    <row r="164" spans="1:9" s="17" customFormat="1" ht="21.95" customHeight="1" x14ac:dyDescent="0.15">
      <c r="A164" s="105"/>
      <c r="B164" s="105"/>
      <c r="C164" s="106"/>
      <c r="D164" s="106"/>
      <c r="E164" s="106"/>
      <c r="F164" s="106"/>
      <c r="G164" s="106"/>
      <c r="H164" s="106"/>
      <c r="I164" s="106"/>
    </row>
    <row r="165" spans="1:9" s="17" customFormat="1" ht="21.95" customHeight="1" x14ac:dyDescent="0.15">
      <c r="A165" s="105"/>
      <c r="B165" s="105"/>
      <c r="C165" s="106"/>
      <c r="D165" s="106"/>
      <c r="E165" s="106"/>
      <c r="F165" s="106"/>
      <c r="G165" s="106"/>
      <c r="H165" s="106"/>
      <c r="I165" s="106"/>
    </row>
    <row r="166" spans="1:9" s="17" customFormat="1" ht="21.95" customHeight="1" x14ac:dyDescent="0.15">
      <c r="A166" s="105"/>
      <c r="B166" s="105"/>
      <c r="C166" s="106"/>
      <c r="D166" s="106"/>
      <c r="E166" s="106"/>
      <c r="F166" s="106"/>
      <c r="G166" s="106"/>
      <c r="H166" s="106"/>
      <c r="I166" s="106"/>
    </row>
    <row r="167" spans="1:9" s="17" customFormat="1" ht="21.95" customHeight="1" x14ac:dyDescent="0.15">
      <c r="A167" s="105"/>
      <c r="B167" s="105"/>
      <c r="C167" s="106"/>
      <c r="D167" s="106"/>
      <c r="E167" s="106"/>
      <c r="F167" s="106"/>
      <c r="G167" s="106"/>
      <c r="H167" s="106"/>
      <c r="I167" s="106"/>
    </row>
    <row r="168" spans="1:9" s="17" customFormat="1" ht="21.95" customHeight="1" x14ac:dyDescent="0.15">
      <c r="A168" s="105"/>
      <c r="B168" s="105"/>
      <c r="C168" s="106"/>
      <c r="D168" s="106"/>
      <c r="E168" s="106"/>
      <c r="F168" s="106"/>
      <c r="G168" s="106"/>
      <c r="H168" s="106"/>
      <c r="I168" s="106"/>
    </row>
    <row r="169" spans="1:9" s="17" customFormat="1" ht="21.95" customHeight="1" x14ac:dyDescent="0.15">
      <c r="A169" s="105"/>
      <c r="B169" s="105"/>
      <c r="C169" s="106"/>
      <c r="D169" s="106"/>
      <c r="E169" s="106"/>
      <c r="F169" s="106"/>
      <c r="G169" s="106"/>
      <c r="H169" s="106"/>
      <c r="I169" s="106"/>
    </row>
    <row r="170" spans="1:9" s="17" customFormat="1" ht="21.95" customHeight="1" x14ac:dyDescent="0.15">
      <c r="A170" s="105"/>
      <c r="B170" s="105"/>
      <c r="C170" s="106"/>
      <c r="D170" s="106"/>
      <c r="E170" s="106"/>
      <c r="F170" s="106"/>
      <c r="G170" s="106"/>
      <c r="H170" s="106"/>
      <c r="I170" s="106"/>
    </row>
  </sheetData>
  <mergeCells count="109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C96"/>
    <mergeCell ref="A99:D99"/>
    <mergeCell ref="A100:B102"/>
    <mergeCell ref="C100:C101"/>
    <mergeCell ref="C102:D102"/>
    <mergeCell ref="A103:C105"/>
    <mergeCell ref="A88:D88"/>
    <mergeCell ref="A89:D89"/>
    <mergeCell ref="A90:D90"/>
    <mergeCell ref="A91:D91"/>
    <mergeCell ref="A94:D94"/>
    <mergeCell ref="A95:B95"/>
    <mergeCell ref="A122:D122"/>
    <mergeCell ref="A123:D123"/>
    <mergeCell ref="A124:B124"/>
    <mergeCell ref="C124:D124"/>
    <mergeCell ref="A125:B125"/>
    <mergeCell ref="C125:D125"/>
    <mergeCell ref="A106:D106"/>
    <mergeCell ref="A107:D107"/>
    <mergeCell ref="A108:D108"/>
    <mergeCell ref="A115:I115"/>
    <mergeCell ref="I117:I118"/>
    <mergeCell ref="A118:H118"/>
    <mergeCell ref="A131:B131"/>
    <mergeCell ref="H131:I131"/>
    <mergeCell ref="A132:B132"/>
    <mergeCell ref="H132:I132"/>
    <mergeCell ref="C128:D128"/>
    <mergeCell ref="E128:E129"/>
    <mergeCell ref="F128:G128"/>
    <mergeCell ref="H128:I129"/>
    <mergeCell ref="A130:B130"/>
    <mergeCell ref="H130:I130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8" orientation="portrait" horizontalDpi="4294967293" r:id="rId1"/>
  <headerFooter alignWithMargins="0"/>
  <rowBreaks count="2" manualBreakCount="2">
    <brk id="54" max="9" man="1"/>
    <brk id="1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令和5年度合計</vt:lpstr>
      <vt:lpstr>令和5年4月</vt:lpstr>
      <vt:lpstr>令和5年5月</vt:lpstr>
      <vt:lpstr>令和5年6月</vt:lpstr>
      <vt:lpstr>令和５年7月</vt:lpstr>
      <vt:lpstr>令和５年８月</vt:lpstr>
      <vt:lpstr>令和５年９月</vt:lpstr>
      <vt:lpstr>令和５年10月</vt:lpstr>
      <vt:lpstr>令和５年11月</vt:lpstr>
      <vt:lpstr>令和５年12月</vt:lpstr>
      <vt:lpstr>令和６年１月</vt:lpstr>
      <vt:lpstr>令和6年2月</vt:lpstr>
      <vt:lpstr>令和6年3月</vt:lpstr>
      <vt:lpstr>令和５年10月!Print_Area</vt:lpstr>
      <vt:lpstr>令和５年11月!Print_Area</vt:lpstr>
      <vt:lpstr>令和５年12月!Print_Area</vt:lpstr>
      <vt:lpstr>令和5年4月!Print_Area</vt:lpstr>
      <vt:lpstr>令和5年5月!Print_Area</vt:lpstr>
      <vt:lpstr>令和5年6月!Print_Area</vt:lpstr>
      <vt:lpstr>令和５年7月!Print_Area</vt:lpstr>
      <vt:lpstr>令和５年８月!Print_Area</vt:lpstr>
      <vt:lpstr>令和５年９月!Print_Area</vt:lpstr>
      <vt:lpstr>令和5年度合計!Print_Area</vt:lpstr>
      <vt:lpstr>令和６年１月!Print_Area</vt:lpstr>
      <vt:lpstr>令和6年2月!Print_Area</vt:lpstr>
      <vt:lpstr>令和6年3月!Print_Area</vt:lpstr>
    </vt:vector>
  </TitlesOfParts>
  <Company>軽自動車検査協会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軽自動車検査協会</cp:lastModifiedBy>
  <cp:lastPrinted>2024-03-11T04:24:21Z</cp:lastPrinted>
  <dcterms:created xsi:type="dcterms:W3CDTF">2023-05-11T01:10:22Z</dcterms:created>
  <dcterms:modified xsi:type="dcterms:W3CDTF">2024-04-11T04:56:38Z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