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\検査対象軽自動車保有車両数\令和2年度\"/>
    </mc:Choice>
  </mc:AlternateContent>
  <bookViews>
    <workbookView xWindow="0" yWindow="0" windowWidth="24000" windowHeight="9510"/>
  </bookViews>
  <sheets>
    <sheet name="令和2年4月末" sheetId="1" r:id="rId1"/>
    <sheet name="令和2年5月末" sheetId="2" r:id="rId2"/>
    <sheet name="令和2年6月末" sheetId="3" r:id="rId3"/>
    <sheet name="令和2年7月末" sheetId="4" r:id="rId4"/>
    <sheet name="令和2年8月末" sheetId="5" r:id="rId5"/>
    <sheet name="令和2年9月末" sheetId="6" r:id="rId6"/>
    <sheet name="令和2年10月末" sheetId="7" r:id="rId7"/>
    <sheet name="令和2年11月末" sheetId="8" r:id="rId8"/>
    <sheet name="令和2年12月末" sheetId="9" r:id="rId9"/>
    <sheet name="令和3年1月末" sheetId="10" r:id="rId10"/>
    <sheet name="令和3年2月末" sheetId="11" r:id="rId11"/>
    <sheet name="令和3年3月末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utoexec" localSheetId="6">#REF!</definedName>
    <definedName name="autoexec" localSheetId="7">#REF!</definedName>
    <definedName name="autoexec" localSheetId="8">#REF!</definedName>
    <definedName name="autoexec" localSheetId="0">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 localSheetId="9">#REF!</definedName>
    <definedName name="autoexec" localSheetId="10">#REF!</definedName>
    <definedName name="autoexec" localSheetId="11">#REF!</definedName>
    <definedName name="autoexec">#REF!</definedName>
    <definedName name="DATA" localSheetId="6">#REF!</definedName>
    <definedName name="DATA" localSheetId="7">#REF!</definedName>
    <definedName name="DATA" localSheetId="8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9">#REF!</definedName>
    <definedName name="DATA" localSheetId="10">#REF!</definedName>
    <definedName name="DATA" localSheetId="11">#REF!</definedName>
    <definedName name="DATA">#REF!</definedName>
    <definedName name="PA.1" localSheetId="6">#REF!</definedName>
    <definedName name="PA.1" localSheetId="7">#REF!</definedName>
    <definedName name="PA.1" localSheetId="8">#REF!</definedName>
    <definedName name="PA.1" localSheetId="1">#REF!</definedName>
    <definedName name="PA.1" localSheetId="2">#REF!</definedName>
    <definedName name="PA.1" localSheetId="3">#REF!</definedName>
    <definedName name="PA.1" localSheetId="4">#REF!</definedName>
    <definedName name="PA.1" localSheetId="5">#REF!</definedName>
    <definedName name="PA.1" localSheetId="9">#REF!</definedName>
    <definedName name="PA.1" localSheetId="10">#REF!</definedName>
    <definedName name="PA.1" localSheetId="11">#REF!</definedName>
    <definedName name="PA.1">#REF!</definedName>
    <definedName name="PA.2">#REF!</definedName>
    <definedName name="PA.3">#REF!</definedName>
    <definedName name="_xlnm.Print_Area" localSheetId="6">令和2年10月末!$A$1:$X$98</definedName>
    <definedName name="_xlnm.Print_Area" localSheetId="7">令和2年11月末!$A$1:$X$98</definedName>
    <definedName name="_xlnm.Print_Area" localSheetId="8">令和2年12月末!$A$1:$X$98</definedName>
    <definedName name="_xlnm.Print_Area" localSheetId="0">令和2年4月末!$A$1:$X$85</definedName>
    <definedName name="_xlnm.Print_Area" localSheetId="1">令和2年5月末!$A$1:$X$98</definedName>
    <definedName name="_xlnm.Print_Area" localSheetId="2">令和2年6月末!$A$1:$X$98</definedName>
    <definedName name="_xlnm.Print_Area" localSheetId="3">令和2年7月末!$A$1:$X$98</definedName>
    <definedName name="_xlnm.Print_Area" localSheetId="4">令和2年8月末!$A$1:$X$98</definedName>
    <definedName name="_xlnm.Print_Area" localSheetId="5">令和2年9月末!$A$1:$X$98</definedName>
    <definedName name="_xlnm.Print_Area" localSheetId="9">令和3年1月末!$A$1:$X$98</definedName>
    <definedName name="_xlnm.Print_Area" localSheetId="10">令和3年2月末!$A$1:$X$98</definedName>
    <definedName name="_xlnm.Print_Area" localSheetId="11">令和3年3月末!$A$1:$X$98</definedName>
    <definedName name="RECORD" localSheetId="6">#REF!</definedName>
    <definedName name="RECORD" localSheetId="7">#REF!</definedName>
    <definedName name="RECORD" localSheetId="8">#REF!</definedName>
    <definedName name="RECORD" localSheetId="0">#REF!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 localSheetId="9">#REF!</definedName>
    <definedName name="RECORD" localSheetId="10">#REF!</definedName>
    <definedName name="RECORD" localSheetId="11">#REF!</definedName>
    <definedName name="RECORD">#REF!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0">#REF!</definedName>
    <definedName name="スタ_ト" localSheetId="1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 localSheetId="9">#REF!</definedName>
    <definedName name="スタ_ト" localSheetId="10">#REF!</definedName>
    <definedName name="スタ_ト" localSheetId="11">#REF!</definedName>
    <definedName name="スタ_ト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0">#REF!</definedName>
    <definedName name="ドライブ" localSheetId="1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>#REF!</definedName>
    <definedName name="フアイル" localSheetId="0">#REF!</definedName>
    <definedName name="フアイル">#REF!</definedName>
    <definedName name="メニュ" localSheetId="0">#REF!</definedName>
    <definedName name="メニュ">#REF!</definedName>
    <definedName name="愛知" localSheetId="0">#REF!</definedName>
    <definedName name="愛知">#REF!</definedName>
    <definedName name="愛知管内計" localSheetId="0">#REF!</definedName>
    <definedName name="愛知管内計">#REF!</definedName>
    <definedName name="印刷" localSheetId="0">#REF!</definedName>
    <definedName name="印刷">#REF!</definedName>
    <definedName name="沖縄" localSheetId="0">#REF!</definedName>
    <definedName name="沖縄">#REF!</definedName>
    <definedName name="沖縄管内計" localSheetId="0">#REF!</definedName>
    <definedName name="沖縄管内計">#REF!</definedName>
    <definedName name="記載事項変更.H" localSheetId="0">#REF!</definedName>
    <definedName name="記載事項変更.H">#REF!</definedName>
    <definedName name="記載事項変更.S" localSheetId="0">#REF!</definedName>
    <definedName name="記載事項変更.S">#REF!</definedName>
    <definedName name="宮城" localSheetId="0">#REF!</definedName>
    <definedName name="宮城">#REF!</definedName>
    <definedName name="宮城管内計" localSheetId="0">#REF!</definedName>
    <definedName name="宮城管内計">#REF!</definedName>
    <definedName name="継続一般.H" localSheetId="0">#REF!</definedName>
    <definedName name="継続一般.H">#REF!</definedName>
    <definedName name="継続一般.S" localSheetId="0">#REF!</definedName>
    <definedName name="継続一般.S">#REF!</definedName>
    <definedName name="継続一般.再" localSheetId="0">#REF!</definedName>
    <definedName name="継続一般.再">#REF!</definedName>
    <definedName name="継続一般.無" localSheetId="0">#REF!</definedName>
    <definedName name="継続一般.無">#REF!</definedName>
    <definedName name="継続指定.H" localSheetId="0">#REF!</definedName>
    <definedName name="継続指定.H">#REF!</definedName>
    <definedName name="継続指定.S" localSheetId="0">#REF!</definedName>
    <definedName name="継続指定.S">#REF!</definedName>
    <definedName name="継続指定.無" localSheetId="0">#REF!</definedName>
    <definedName name="継続指定.無">#REF!</definedName>
    <definedName name="月" localSheetId="0">#REF!</definedName>
    <definedName name="月">#REF!</definedName>
    <definedName name="月範囲" localSheetId="0">#REF!</definedName>
    <definedName name="月範囲">#REF!</definedName>
    <definedName name="検査証再交付" localSheetId="0">#REF!</definedName>
    <definedName name="検査証再交付">#REF!</definedName>
    <definedName name="検査証再交付.再" localSheetId="0">#REF!</definedName>
    <definedName name="検査証再交付.再">#REF!</definedName>
    <definedName name="検査証返納" localSheetId="0">#REF!</definedName>
    <definedName name="検査証返納">#REF!</definedName>
    <definedName name="検査標章再交付" localSheetId="0">#REF!</definedName>
    <definedName name="検査標章再交付">#REF!</definedName>
    <definedName name="検査標章再交付.無" localSheetId="0">#REF!</definedName>
    <definedName name="検査標章再交付.無">#REF!</definedName>
    <definedName name="広島" localSheetId="0">#REF!</definedName>
    <definedName name="広島">#REF!</definedName>
    <definedName name="広島管内計" localSheetId="0">#REF!</definedName>
    <definedName name="広島管内計">#REF!</definedName>
    <definedName name="構造変更.H" localSheetId="0">#REF!</definedName>
    <definedName name="構造変更.H">#REF!</definedName>
    <definedName name="構造変更.S" localSheetId="0">#REF!</definedName>
    <definedName name="構造変更.S">#REF!</definedName>
    <definedName name="構造変更.再" localSheetId="0">#REF!</definedName>
    <definedName name="構造変更.再">#REF!</definedName>
    <definedName name="構造変更.無" localSheetId="0">#REF!</definedName>
    <definedName name="構造変更.無">#REF!</definedName>
    <definedName name="香川" localSheetId="0">#REF!</definedName>
    <definedName name="香川">#REF!</definedName>
    <definedName name="香川管内計" localSheetId="0">#REF!</definedName>
    <definedName name="香川管内計">#REF!</definedName>
    <definedName name="再_検_査.H" localSheetId="0">#REF!</definedName>
    <definedName name="再_検_査.H">#REF!</definedName>
    <definedName name="再検査.S" localSheetId="0">#REF!</definedName>
    <definedName name="再検査.S">#REF!</definedName>
    <definedName name="札幌" localSheetId="0">#REF!</definedName>
    <definedName name="札幌">#REF!</definedName>
    <definedName name="札幌管内計" localSheetId="0">#REF!</definedName>
    <definedName name="札幌管内計">#REF!</definedName>
    <definedName name="持込検査計.H" localSheetId="0">#REF!</definedName>
    <definedName name="持込検査計.H">#REF!</definedName>
    <definedName name="持込検査計.S" localSheetId="0">#REF!</definedName>
    <definedName name="持込検査計.S">#REF!</definedName>
    <definedName name="証明書交付" localSheetId="0">#REF!</definedName>
    <definedName name="証明書交付">#REF!</definedName>
    <definedName name="証明書交付.無" localSheetId="0">#REF!</definedName>
    <definedName name="証明書交付.無">#REF!</definedName>
    <definedName name="新潟" localSheetId="0">#REF!</definedName>
    <definedName name="新潟">#REF!</definedName>
    <definedName name="新潟管内計" localSheetId="0">#REF!</definedName>
    <definedName name="新潟管内計">#REF!</definedName>
    <definedName name="新規一般.H" localSheetId="0">#REF!</definedName>
    <definedName name="新規一般.H">#REF!</definedName>
    <definedName name="新規一般.S" localSheetId="0">#REF!</definedName>
    <definedName name="新規一般.S">#REF!</definedName>
    <definedName name="新規一般.再" localSheetId="0">#REF!</definedName>
    <definedName name="新規一般.再">#REF!</definedName>
    <definedName name="新規一般.無" localSheetId="0">#REF!</definedName>
    <definedName name="新規一般.無">#REF!</definedName>
    <definedName name="新規指定.H" localSheetId="0">#REF!</definedName>
    <definedName name="新規指定.H">#REF!</definedName>
    <definedName name="新規指定.S" localSheetId="0">#REF!</definedName>
    <definedName name="新規指定.S">#REF!</definedName>
    <definedName name="新規指定.無" localSheetId="0">#REF!</definedName>
    <definedName name="新規指定.無">#REF!</definedName>
    <definedName name="請負金額" localSheetId="0">#REF!</definedName>
    <definedName name="請負金額">#REF!</definedName>
    <definedName name="請負件数" localSheetId="0">#REF!</definedName>
    <definedName name="請負件数">#REF!</definedName>
    <definedName name="大阪" localSheetId="0">#REF!</definedName>
    <definedName name="大阪">#REF!</definedName>
    <definedName name="大阪管内計" localSheetId="0">#REF!</definedName>
    <definedName name="大阪管内計">#REF!</definedName>
    <definedName name="中_古.H" localSheetId="0">#REF!</definedName>
    <definedName name="中_古.H">#REF!</definedName>
    <definedName name="中_古.S" localSheetId="0">#REF!</definedName>
    <definedName name="中_古.S">#REF!</definedName>
    <definedName name="中_古.再" localSheetId="0">#REF!</definedName>
    <definedName name="中_古.再">#REF!</definedName>
    <definedName name="中_古.無" localSheetId="0">#REF!</definedName>
    <definedName name="中_古.無">#REF!</definedName>
    <definedName name="東京" localSheetId="0">#REF!</definedName>
    <definedName name="東京">#REF!</definedName>
    <definedName name="東京管内計" localSheetId="0">#REF!</definedName>
    <definedName name="東京管内計">#REF!</definedName>
    <definedName name="福岡" localSheetId="0">#REF!</definedName>
    <definedName name="福岡">#REF!</definedName>
    <definedName name="福岡管内計" localSheetId="0">#REF!</definedName>
    <definedName name="福岡管内計">#REF!</definedName>
    <definedName name="分解整備.H" localSheetId="0">#REF!</definedName>
    <definedName name="分解整備.H">#REF!</definedName>
    <definedName name="分解整備.S" localSheetId="0">#REF!</definedName>
    <definedName name="分解整備.S">#REF!</definedName>
    <definedName name="分解整備.再" localSheetId="0">#REF!</definedName>
    <definedName name="分解整備.再">#REF!</definedName>
    <definedName name="分解整備.無" localSheetId="0">#REF!</definedName>
    <definedName name="分解整備.無">#REF!</definedName>
    <definedName name="返納証明再交付.無" localSheetId="0">#REF!</definedName>
    <definedName name="返納証明再交付.無">#REF!</definedName>
    <definedName name="予備検交付" localSheetId="0">#REF!</definedName>
    <definedName name="予備検交付">#REF!</definedName>
    <definedName name="予備検査.H" localSheetId="0">#REF!</definedName>
    <definedName name="予備検査.H">#REF!</definedName>
    <definedName name="予備検査.S" localSheetId="0">#REF!</definedName>
    <definedName name="予備検査.S">#REF!</definedName>
    <definedName name="予備検査.再" localSheetId="0">#REF!</definedName>
    <definedName name="予備検査.再">#REF!</definedName>
    <definedName name="予備検査.無" localSheetId="0">#REF!</definedName>
    <definedName name="予備検査.無">#REF!</definedName>
    <definedName name="累計" localSheetId="6">#REF!,#REF!</definedName>
    <definedName name="累計" localSheetId="7">#REF!,#REF!</definedName>
    <definedName name="累計" localSheetId="8">#REF!,#REF!</definedName>
    <definedName name="累計" localSheetId="0">#REF!,#REF!</definedName>
    <definedName name="累計" localSheetId="1">#REF!,#REF!</definedName>
    <definedName name="累計" localSheetId="2">#REF!,#REF!</definedName>
    <definedName name="累計" localSheetId="3">#REF!,#REF!</definedName>
    <definedName name="累計" localSheetId="4">#REF!,#REF!</definedName>
    <definedName name="累計" localSheetId="5">#REF!,#REF!</definedName>
    <definedName name="累計" localSheetId="9">#REF!,#REF!</definedName>
    <definedName name="累計" localSheetId="10">#REF!,#REF!</definedName>
    <definedName name="累計" localSheetId="11">#REF!,#REF!</definedName>
    <definedName name="累計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2" i="12" l="1"/>
  <c r="X102" i="12" s="1"/>
  <c r="T101" i="12"/>
  <c r="T89" i="12" s="1"/>
  <c r="X89" i="12" s="1"/>
  <c r="K97" i="12"/>
  <c r="J97" i="12"/>
  <c r="I97" i="12"/>
  <c r="H97" i="12"/>
  <c r="L97" i="12" s="1"/>
  <c r="G97" i="12"/>
  <c r="F97" i="12"/>
  <c r="H96" i="12"/>
  <c r="L96" i="12" s="1"/>
  <c r="L95" i="12"/>
  <c r="H95" i="12"/>
  <c r="W94" i="12"/>
  <c r="V94" i="12"/>
  <c r="U94" i="12"/>
  <c r="S94" i="12"/>
  <c r="R94" i="12"/>
  <c r="T94" i="12" s="1"/>
  <c r="X94" i="12" s="1"/>
  <c r="H94" i="12"/>
  <c r="L94" i="12" s="1"/>
  <c r="T93" i="12"/>
  <c r="X93" i="12" s="1"/>
  <c r="H93" i="12"/>
  <c r="L93" i="12" s="1"/>
  <c r="T92" i="12"/>
  <c r="X92" i="12" s="1"/>
  <c r="K92" i="12"/>
  <c r="J92" i="12"/>
  <c r="I92" i="12"/>
  <c r="G92" i="12"/>
  <c r="F92" i="12"/>
  <c r="H92" i="12" s="1"/>
  <c r="L92" i="12" s="1"/>
  <c r="X91" i="12"/>
  <c r="T91" i="12"/>
  <c r="L91" i="12"/>
  <c r="H91" i="12"/>
  <c r="V90" i="12"/>
  <c r="R90" i="12"/>
  <c r="H90" i="12"/>
  <c r="L90" i="12" s="1"/>
  <c r="W89" i="12"/>
  <c r="W90" i="12" s="1"/>
  <c r="V89" i="12"/>
  <c r="U89" i="12"/>
  <c r="U90" i="12" s="1"/>
  <c r="S89" i="12"/>
  <c r="S90" i="12" s="1"/>
  <c r="T90" i="12" s="1"/>
  <c r="X90" i="12" s="1"/>
  <c r="R89" i="12"/>
  <c r="L89" i="12"/>
  <c r="H89" i="12"/>
  <c r="X88" i="12"/>
  <c r="T88" i="12"/>
  <c r="L88" i="12"/>
  <c r="H88" i="12"/>
  <c r="X87" i="12"/>
  <c r="T87" i="12"/>
  <c r="K87" i="12"/>
  <c r="J87" i="12"/>
  <c r="I87" i="12"/>
  <c r="H87" i="12"/>
  <c r="L87" i="12" s="1"/>
  <c r="G87" i="12"/>
  <c r="F87" i="12"/>
  <c r="T86" i="12"/>
  <c r="X86" i="12" s="1"/>
  <c r="H86" i="12"/>
  <c r="L86" i="12" s="1"/>
  <c r="T85" i="12"/>
  <c r="X85" i="12" s="1"/>
  <c r="H85" i="12"/>
  <c r="L85" i="12" s="1"/>
  <c r="T84" i="12"/>
  <c r="X84" i="12" s="1"/>
  <c r="H84" i="12"/>
  <c r="L84" i="12" s="1"/>
  <c r="T83" i="12"/>
  <c r="X83" i="12" s="1"/>
  <c r="K83" i="12"/>
  <c r="J83" i="12"/>
  <c r="I83" i="12"/>
  <c r="G83" i="12"/>
  <c r="F83" i="12"/>
  <c r="H83" i="12" s="1"/>
  <c r="L83" i="12" s="1"/>
  <c r="X82" i="12"/>
  <c r="T82" i="12"/>
  <c r="L82" i="12"/>
  <c r="H82" i="12"/>
  <c r="X81" i="12"/>
  <c r="T81" i="12"/>
  <c r="L81" i="12"/>
  <c r="H81" i="12"/>
  <c r="X80" i="12"/>
  <c r="T80" i="12"/>
  <c r="L80" i="12"/>
  <c r="H80" i="12"/>
  <c r="X79" i="12"/>
  <c r="T79" i="12"/>
  <c r="K79" i="12"/>
  <c r="J79" i="12"/>
  <c r="I79" i="12"/>
  <c r="G79" i="12"/>
  <c r="F79" i="12"/>
  <c r="H79" i="12" s="1"/>
  <c r="L79" i="12" s="1"/>
  <c r="T78" i="12"/>
  <c r="X78" i="12" s="1"/>
  <c r="H78" i="12"/>
  <c r="L78" i="12" s="1"/>
  <c r="T77" i="12"/>
  <c r="X77" i="12" s="1"/>
  <c r="H77" i="12"/>
  <c r="L77" i="12" s="1"/>
  <c r="V76" i="12"/>
  <c r="U76" i="12"/>
  <c r="R76" i="12"/>
  <c r="T76" i="12" s="1"/>
  <c r="X76" i="12" s="1"/>
  <c r="K76" i="12"/>
  <c r="J76" i="12"/>
  <c r="I76" i="12"/>
  <c r="H76" i="12"/>
  <c r="L76" i="12" s="1"/>
  <c r="G76" i="12"/>
  <c r="F76" i="12"/>
  <c r="T75" i="12"/>
  <c r="X75" i="12" s="1"/>
  <c r="H75" i="12"/>
  <c r="L75" i="12" s="1"/>
  <c r="T74" i="12"/>
  <c r="X74" i="12" s="1"/>
  <c r="H74" i="12"/>
  <c r="L74" i="12" s="1"/>
  <c r="W73" i="12"/>
  <c r="W76" i="12" s="1"/>
  <c r="V73" i="12"/>
  <c r="U73" i="12"/>
  <c r="S73" i="12"/>
  <c r="S76" i="12" s="1"/>
  <c r="R73" i="12"/>
  <c r="L73" i="12"/>
  <c r="H73" i="12"/>
  <c r="X72" i="12"/>
  <c r="T72" i="12"/>
  <c r="K72" i="12"/>
  <c r="J72" i="12"/>
  <c r="I72" i="12"/>
  <c r="G72" i="12"/>
  <c r="F72" i="12"/>
  <c r="H72" i="12" s="1"/>
  <c r="L72" i="12" s="1"/>
  <c r="T71" i="12"/>
  <c r="X71" i="12" s="1"/>
  <c r="H71" i="12"/>
  <c r="L71" i="12" s="1"/>
  <c r="T70" i="12"/>
  <c r="X70" i="12" s="1"/>
  <c r="H70" i="12"/>
  <c r="L70" i="12" s="1"/>
  <c r="K69" i="12"/>
  <c r="J69" i="12"/>
  <c r="I69" i="12"/>
  <c r="H69" i="12"/>
  <c r="L69" i="12" s="1"/>
  <c r="G69" i="12"/>
  <c r="F69" i="12"/>
  <c r="W68" i="12"/>
  <c r="V68" i="12"/>
  <c r="U68" i="12"/>
  <c r="S68" i="12"/>
  <c r="T68" i="12" s="1"/>
  <c r="X68" i="12" s="1"/>
  <c r="R68" i="12"/>
  <c r="L68" i="12"/>
  <c r="H68" i="12"/>
  <c r="X67" i="12"/>
  <c r="T67" i="12"/>
  <c r="L67" i="12"/>
  <c r="H67" i="12"/>
  <c r="X66" i="12"/>
  <c r="T66" i="12"/>
  <c r="L66" i="12"/>
  <c r="H66" i="12"/>
  <c r="X65" i="12"/>
  <c r="T65" i="12"/>
  <c r="K65" i="12"/>
  <c r="J65" i="12"/>
  <c r="I65" i="12"/>
  <c r="G65" i="12"/>
  <c r="F65" i="12"/>
  <c r="H65" i="12" s="1"/>
  <c r="L65" i="12" s="1"/>
  <c r="T64" i="12"/>
  <c r="X64" i="12" s="1"/>
  <c r="H64" i="12"/>
  <c r="L64" i="12" s="1"/>
  <c r="W63" i="12"/>
  <c r="V63" i="12"/>
  <c r="V69" i="12" s="1"/>
  <c r="U63" i="12"/>
  <c r="U69" i="12" s="1"/>
  <c r="S63" i="12"/>
  <c r="R63" i="12"/>
  <c r="T63" i="12" s="1"/>
  <c r="X63" i="12" s="1"/>
  <c r="L63" i="12"/>
  <c r="H63" i="12"/>
  <c r="X62" i="12"/>
  <c r="T62" i="12"/>
  <c r="L62" i="12"/>
  <c r="H62" i="12"/>
  <c r="X61" i="12"/>
  <c r="T61" i="12"/>
  <c r="K61" i="12"/>
  <c r="J61" i="12"/>
  <c r="I61" i="12"/>
  <c r="H61" i="12"/>
  <c r="L61" i="12" s="1"/>
  <c r="G61" i="12"/>
  <c r="F61" i="12"/>
  <c r="W60" i="12"/>
  <c r="V60" i="12"/>
  <c r="U60" i="12"/>
  <c r="S60" i="12"/>
  <c r="T60" i="12" s="1"/>
  <c r="X60" i="12" s="1"/>
  <c r="R60" i="12"/>
  <c r="L60" i="12"/>
  <c r="H60" i="12"/>
  <c r="X59" i="12"/>
  <c r="T59" i="12"/>
  <c r="L59" i="12"/>
  <c r="H59" i="12"/>
  <c r="X58" i="12"/>
  <c r="T58" i="12"/>
  <c r="K58" i="12"/>
  <c r="J58" i="12"/>
  <c r="I58" i="12"/>
  <c r="G58" i="12"/>
  <c r="F58" i="12"/>
  <c r="H58" i="12" s="1"/>
  <c r="L58" i="12" s="1"/>
  <c r="T57" i="12"/>
  <c r="X57" i="12" s="1"/>
  <c r="H57" i="12"/>
  <c r="L57" i="12" s="1"/>
  <c r="L56" i="12"/>
  <c r="H56" i="12"/>
  <c r="X55" i="12"/>
  <c r="T55" i="12"/>
  <c r="K55" i="12"/>
  <c r="J55" i="12"/>
  <c r="I55" i="12"/>
  <c r="H55" i="12"/>
  <c r="L55" i="12" s="1"/>
  <c r="G55" i="12"/>
  <c r="F55" i="12"/>
  <c r="T54" i="12"/>
  <c r="X54" i="12" s="1"/>
  <c r="H54" i="12"/>
  <c r="L54" i="12" s="1"/>
  <c r="T53" i="12"/>
  <c r="X53" i="12" s="1"/>
  <c r="H53" i="12"/>
  <c r="L53" i="12" s="1"/>
  <c r="W52" i="12"/>
  <c r="W56" i="12" s="1"/>
  <c r="V52" i="12"/>
  <c r="U52" i="12"/>
  <c r="S52" i="12"/>
  <c r="R52" i="12"/>
  <c r="K52" i="12"/>
  <c r="J52" i="12"/>
  <c r="I52" i="12"/>
  <c r="G52" i="12"/>
  <c r="F52" i="12"/>
  <c r="H52" i="12" s="1"/>
  <c r="L52" i="12" s="1"/>
  <c r="T51" i="12"/>
  <c r="X51" i="12" s="1"/>
  <c r="H51" i="12"/>
  <c r="L51" i="12" s="1"/>
  <c r="T50" i="12"/>
  <c r="X50" i="12" s="1"/>
  <c r="H50" i="12"/>
  <c r="L50" i="12" s="1"/>
  <c r="W49" i="12"/>
  <c r="V49" i="12"/>
  <c r="V56" i="12" s="1"/>
  <c r="U49" i="12"/>
  <c r="U56" i="12" s="1"/>
  <c r="S49" i="12"/>
  <c r="R49" i="12"/>
  <c r="T49" i="12" s="1"/>
  <c r="L49" i="12"/>
  <c r="H49" i="12"/>
  <c r="X48" i="12"/>
  <c r="T48" i="12"/>
  <c r="L48" i="12"/>
  <c r="H48" i="12"/>
  <c r="X47" i="12"/>
  <c r="T47" i="12"/>
  <c r="K47" i="12"/>
  <c r="J47" i="12"/>
  <c r="I47" i="12"/>
  <c r="H47" i="12"/>
  <c r="L47" i="12" s="1"/>
  <c r="G47" i="12"/>
  <c r="F47" i="12"/>
  <c r="T46" i="12"/>
  <c r="X46" i="12" s="1"/>
  <c r="H46" i="12"/>
  <c r="L46" i="12" s="1"/>
  <c r="T45" i="12"/>
  <c r="X45" i="12" s="1"/>
  <c r="H45" i="12"/>
  <c r="L45" i="12" s="1"/>
  <c r="T44" i="12"/>
  <c r="X44" i="12" s="1"/>
  <c r="K44" i="12"/>
  <c r="K98" i="12" s="1"/>
  <c r="J44" i="12"/>
  <c r="J98" i="12" s="1"/>
  <c r="I44" i="12"/>
  <c r="I98" i="12" s="1"/>
  <c r="G44" i="12"/>
  <c r="G98" i="12" s="1"/>
  <c r="F44" i="12"/>
  <c r="H44" i="12" s="1"/>
  <c r="X43" i="12"/>
  <c r="T43" i="12"/>
  <c r="L43" i="12"/>
  <c r="H43" i="12"/>
  <c r="H42" i="12"/>
  <c r="L42" i="12" s="1"/>
  <c r="W41" i="12"/>
  <c r="V41" i="12"/>
  <c r="U41" i="12"/>
  <c r="S41" i="12"/>
  <c r="R41" i="12"/>
  <c r="T41" i="12" s="1"/>
  <c r="L41" i="12"/>
  <c r="H41" i="12"/>
  <c r="X40" i="12"/>
  <c r="T40" i="12"/>
  <c r="T39" i="12"/>
  <c r="X39" i="12" s="1"/>
  <c r="H39" i="12"/>
  <c r="L39" i="12" s="1"/>
  <c r="T38" i="12"/>
  <c r="X38" i="12" s="1"/>
  <c r="K38" i="12"/>
  <c r="J38" i="12"/>
  <c r="I38" i="12"/>
  <c r="G38" i="12"/>
  <c r="F38" i="12"/>
  <c r="H38" i="12" s="1"/>
  <c r="L38" i="12" s="1"/>
  <c r="X37" i="12"/>
  <c r="T37" i="12"/>
  <c r="L37" i="12"/>
  <c r="H37" i="12"/>
  <c r="W36" i="12"/>
  <c r="V36" i="12"/>
  <c r="U36" i="12"/>
  <c r="T36" i="12"/>
  <c r="X36" i="12" s="1"/>
  <c r="S36" i="12"/>
  <c r="R36" i="12"/>
  <c r="H36" i="12"/>
  <c r="L36" i="12" s="1"/>
  <c r="T35" i="12"/>
  <c r="X35" i="12" s="1"/>
  <c r="H35" i="12"/>
  <c r="L35" i="12" s="1"/>
  <c r="T34" i="12"/>
  <c r="X34" i="12" s="1"/>
  <c r="H34" i="12"/>
  <c r="L34" i="12" s="1"/>
  <c r="T33" i="12"/>
  <c r="X33" i="12" s="1"/>
  <c r="H33" i="12"/>
  <c r="L33" i="12" s="1"/>
  <c r="W32" i="12"/>
  <c r="V32" i="12"/>
  <c r="U32" i="12"/>
  <c r="S32" i="12"/>
  <c r="R32" i="12"/>
  <c r="T32" i="12" s="1"/>
  <c r="X32" i="12" s="1"/>
  <c r="L32" i="12"/>
  <c r="H32" i="12"/>
  <c r="X31" i="12"/>
  <c r="T31" i="12"/>
  <c r="L31" i="12"/>
  <c r="H31" i="12"/>
  <c r="X30" i="12"/>
  <c r="T30" i="12"/>
  <c r="K30" i="12"/>
  <c r="J30" i="12"/>
  <c r="J40" i="12" s="1"/>
  <c r="I30" i="12"/>
  <c r="H30" i="12"/>
  <c r="L30" i="12" s="1"/>
  <c r="G30" i="12"/>
  <c r="F30" i="12"/>
  <c r="F40" i="12" s="1"/>
  <c r="T29" i="12"/>
  <c r="X29" i="12" s="1"/>
  <c r="H29" i="12"/>
  <c r="L29" i="12" s="1"/>
  <c r="T28" i="12"/>
  <c r="X28" i="12" s="1"/>
  <c r="H28" i="12"/>
  <c r="L28" i="12" s="1"/>
  <c r="T27" i="12"/>
  <c r="X27" i="12" s="1"/>
  <c r="K27" i="12"/>
  <c r="J27" i="12"/>
  <c r="I27" i="12"/>
  <c r="G27" i="12"/>
  <c r="F27" i="12"/>
  <c r="H27" i="12" s="1"/>
  <c r="L27" i="12" s="1"/>
  <c r="W26" i="12"/>
  <c r="V26" i="12"/>
  <c r="U26" i="12"/>
  <c r="T26" i="12"/>
  <c r="X26" i="12" s="1"/>
  <c r="S26" i="12"/>
  <c r="R26" i="12"/>
  <c r="H26" i="12"/>
  <c r="L26" i="12" s="1"/>
  <c r="T25" i="12"/>
  <c r="X25" i="12" s="1"/>
  <c r="H25" i="12"/>
  <c r="L25" i="12" s="1"/>
  <c r="T24" i="12"/>
  <c r="X24" i="12" s="1"/>
  <c r="H24" i="12"/>
  <c r="L24" i="12" s="1"/>
  <c r="T23" i="12"/>
  <c r="X23" i="12" s="1"/>
  <c r="H23" i="12"/>
  <c r="L23" i="12" s="1"/>
  <c r="T22" i="12"/>
  <c r="X22" i="12" s="1"/>
  <c r="K22" i="12"/>
  <c r="K40" i="12" s="1"/>
  <c r="J22" i="12"/>
  <c r="I22" i="12"/>
  <c r="I40" i="12" s="1"/>
  <c r="G22" i="12"/>
  <c r="F22" i="12"/>
  <c r="X21" i="12"/>
  <c r="T21" i="12"/>
  <c r="L21" i="12"/>
  <c r="H21" i="12"/>
  <c r="W20" i="12"/>
  <c r="W42" i="12" s="1"/>
  <c r="V20" i="12"/>
  <c r="V42" i="12" s="1"/>
  <c r="U20" i="12"/>
  <c r="U42" i="12" s="1"/>
  <c r="S20" i="12"/>
  <c r="S42" i="12" s="1"/>
  <c r="R20" i="12"/>
  <c r="H20" i="12"/>
  <c r="L20" i="12" s="1"/>
  <c r="T19" i="12"/>
  <c r="X19" i="12" s="1"/>
  <c r="X18" i="12"/>
  <c r="T18" i="12"/>
  <c r="K18" i="12"/>
  <c r="J18" i="12"/>
  <c r="I18" i="12"/>
  <c r="G18" i="12"/>
  <c r="F18" i="12"/>
  <c r="H18" i="12" s="1"/>
  <c r="L18" i="12" s="1"/>
  <c r="T17" i="12"/>
  <c r="X17" i="12" s="1"/>
  <c r="H17" i="12"/>
  <c r="L17" i="12" s="1"/>
  <c r="W16" i="12"/>
  <c r="U16" i="12"/>
  <c r="S16" i="12"/>
  <c r="L16" i="12"/>
  <c r="H16" i="12"/>
  <c r="W15" i="12"/>
  <c r="V15" i="12"/>
  <c r="U15" i="12"/>
  <c r="T15" i="12"/>
  <c r="X15" i="12" s="1"/>
  <c r="S15" i="12"/>
  <c r="R15" i="12"/>
  <c r="H15" i="12"/>
  <c r="L15" i="12" s="1"/>
  <c r="T14" i="12"/>
  <c r="X14" i="12" s="1"/>
  <c r="K14" i="12"/>
  <c r="J14" i="12"/>
  <c r="I14" i="12"/>
  <c r="G14" i="12"/>
  <c r="F14" i="12"/>
  <c r="H14" i="12" s="1"/>
  <c r="L14" i="12" s="1"/>
  <c r="X13" i="12"/>
  <c r="T13" i="12"/>
  <c r="L13" i="12"/>
  <c r="H13" i="12"/>
  <c r="X12" i="12"/>
  <c r="T12" i="12"/>
  <c r="L12" i="12"/>
  <c r="H12" i="12"/>
  <c r="W11" i="12"/>
  <c r="V11" i="12"/>
  <c r="U11" i="12"/>
  <c r="S11" i="12"/>
  <c r="R11" i="12"/>
  <c r="K11" i="12"/>
  <c r="K19" i="12" s="1"/>
  <c r="J11" i="12"/>
  <c r="I11" i="12"/>
  <c r="I19" i="12" s="1"/>
  <c r="G11" i="12"/>
  <c r="H11" i="12" s="1"/>
  <c r="L11" i="12" s="1"/>
  <c r="F11" i="12"/>
  <c r="F19" i="12" s="1"/>
  <c r="X10" i="12"/>
  <c r="T10" i="12"/>
  <c r="L10" i="12"/>
  <c r="H10" i="12"/>
  <c r="X9" i="12"/>
  <c r="T9" i="12"/>
  <c r="L9" i="12"/>
  <c r="H9" i="12"/>
  <c r="X8" i="12"/>
  <c r="T8" i="12"/>
  <c r="L8" i="12"/>
  <c r="H8" i="12"/>
  <c r="W7" i="12"/>
  <c r="V7" i="12"/>
  <c r="U7" i="12"/>
  <c r="S7" i="12"/>
  <c r="R7" i="12"/>
  <c r="T7" i="12" s="1"/>
  <c r="X7" i="12" s="1"/>
  <c r="H7" i="12"/>
  <c r="L7" i="12" s="1"/>
  <c r="T6" i="12"/>
  <c r="X6" i="12" s="1"/>
  <c r="H6" i="12"/>
  <c r="L6" i="12" s="1"/>
  <c r="T5" i="12"/>
  <c r="X5" i="12" s="1"/>
  <c r="T4" i="12"/>
  <c r="X4" i="12" s="1"/>
  <c r="R16" i="12" l="1"/>
  <c r="T16" i="12" s="1"/>
  <c r="G40" i="12"/>
  <c r="H22" i="12"/>
  <c r="L22" i="12" s="1"/>
  <c r="G19" i="12"/>
  <c r="H19" i="12" s="1"/>
  <c r="L19" i="12" s="1"/>
  <c r="U95" i="12"/>
  <c r="X41" i="12"/>
  <c r="L44" i="12"/>
  <c r="S56" i="12"/>
  <c r="T52" i="12"/>
  <c r="X52" i="12" s="1"/>
  <c r="S69" i="12"/>
  <c r="J19" i="12"/>
  <c r="V95" i="12" s="1"/>
  <c r="T11" i="12"/>
  <c r="X11" i="12" s="1"/>
  <c r="R42" i="12"/>
  <c r="T42" i="12" s="1"/>
  <c r="X42" i="12" s="1"/>
  <c r="T20" i="12"/>
  <c r="X20" i="12" s="1"/>
  <c r="X49" i="12"/>
  <c r="V16" i="12"/>
  <c r="W69" i="12"/>
  <c r="W95" i="12" s="1"/>
  <c r="R56" i="12"/>
  <c r="T56" i="12" s="1"/>
  <c r="X56" i="12" s="1"/>
  <c r="R69" i="12"/>
  <c r="T73" i="12"/>
  <c r="X73" i="12" s="1"/>
  <c r="F98" i="12"/>
  <c r="H98" i="12" s="1"/>
  <c r="L98" i="12" s="1"/>
  <c r="X101" i="12"/>
  <c r="T69" i="12" l="1"/>
  <c r="X69" i="12" s="1"/>
  <c r="R95" i="12"/>
  <c r="T95" i="12" s="1"/>
  <c r="X95" i="12" s="1"/>
  <c r="S95" i="12"/>
  <c r="H40" i="12"/>
  <c r="L40" i="12" s="1"/>
  <c r="X16" i="12"/>
  <c r="T102" i="11" l="1"/>
  <c r="X102" i="11" s="1"/>
  <c r="T101" i="11"/>
  <c r="T89" i="11" s="1"/>
  <c r="X89" i="11" s="1"/>
  <c r="L97" i="11"/>
  <c r="K97" i="11"/>
  <c r="J97" i="11"/>
  <c r="I97" i="11"/>
  <c r="H97" i="11"/>
  <c r="G97" i="11"/>
  <c r="F97" i="11"/>
  <c r="H96" i="11"/>
  <c r="L96" i="11" s="1"/>
  <c r="L95" i="11"/>
  <c r="H95" i="11"/>
  <c r="W94" i="11"/>
  <c r="V94" i="11"/>
  <c r="U94" i="11"/>
  <c r="S94" i="11"/>
  <c r="R94" i="11"/>
  <c r="T94" i="11" s="1"/>
  <c r="X94" i="11" s="1"/>
  <c r="H94" i="11"/>
  <c r="L94" i="11" s="1"/>
  <c r="T93" i="11"/>
  <c r="X93" i="11" s="1"/>
  <c r="H93" i="11"/>
  <c r="L93" i="11" s="1"/>
  <c r="T92" i="11"/>
  <c r="X92" i="11" s="1"/>
  <c r="K92" i="11"/>
  <c r="J92" i="11"/>
  <c r="I92" i="11"/>
  <c r="G92" i="11"/>
  <c r="F92" i="11"/>
  <c r="H92" i="11" s="1"/>
  <c r="L92" i="11" s="1"/>
  <c r="X91" i="11"/>
  <c r="T91" i="11"/>
  <c r="H91" i="11"/>
  <c r="L91" i="11" s="1"/>
  <c r="H90" i="11"/>
  <c r="L90" i="11" s="1"/>
  <c r="W89" i="11"/>
  <c r="W90" i="11" s="1"/>
  <c r="V89" i="11"/>
  <c r="V90" i="11" s="1"/>
  <c r="U89" i="11"/>
  <c r="U90" i="11" s="1"/>
  <c r="S89" i="11"/>
  <c r="S90" i="11" s="1"/>
  <c r="R89" i="11"/>
  <c r="R90" i="11" s="1"/>
  <c r="L89" i="11"/>
  <c r="H89" i="11"/>
  <c r="T88" i="11"/>
  <c r="X88" i="11" s="1"/>
  <c r="L88" i="11"/>
  <c r="H88" i="11"/>
  <c r="T87" i="11"/>
  <c r="X87" i="11" s="1"/>
  <c r="K87" i="11"/>
  <c r="J87" i="11"/>
  <c r="I87" i="11"/>
  <c r="H87" i="11"/>
  <c r="L87" i="11" s="1"/>
  <c r="G87" i="11"/>
  <c r="F87" i="11"/>
  <c r="T86" i="11"/>
  <c r="X86" i="11" s="1"/>
  <c r="H86" i="11"/>
  <c r="L86" i="11" s="1"/>
  <c r="T85" i="11"/>
  <c r="X85" i="11" s="1"/>
  <c r="H85" i="11"/>
  <c r="L85" i="11" s="1"/>
  <c r="T84" i="11"/>
  <c r="X84" i="11" s="1"/>
  <c r="H84" i="11"/>
  <c r="L84" i="11" s="1"/>
  <c r="T83" i="11"/>
  <c r="X83" i="11" s="1"/>
  <c r="K83" i="11"/>
  <c r="J83" i="11"/>
  <c r="I83" i="11"/>
  <c r="G83" i="11"/>
  <c r="F83" i="11"/>
  <c r="H83" i="11" s="1"/>
  <c r="L83" i="11" s="1"/>
  <c r="X82" i="11"/>
  <c r="T82" i="11"/>
  <c r="L82" i="11"/>
  <c r="H82" i="11"/>
  <c r="X81" i="11"/>
  <c r="T81" i="11"/>
  <c r="L81" i="11"/>
  <c r="H81" i="11"/>
  <c r="X80" i="11"/>
  <c r="T80" i="11"/>
  <c r="L80" i="11"/>
  <c r="H80" i="11"/>
  <c r="X79" i="11"/>
  <c r="T79" i="11"/>
  <c r="K79" i="11"/>
  <c r="J79" i="11"/>
  <c r="I79" i="11"/>
  <c r="G79" i="11"/>
  <c r="F79" i="11"/>
  <c r="H79" i="11" s="1"/>
  <c r="T78" i="11"/>
  <c r="X78" i="11" s="1"/>
  <c r="H78" i="11"/>
  <c r="L78" i="11" s="1"/>
  <c r="T77" i="11"/>
  <c r="X77" i="11" s="1"/>
  <c r="H77" i="11"/>
  <c r="L77" i="11" s="1"/>
  <c r="V76" i="11"/>
  <c r="U76" i="11"/>
  <c r="R76" i="11"/>
  <c r="K76" i="11"/>
  <c r="J76" i="11"/>
  <c r="I76" i="11"/>
  <c r="H76" i="11"/>
  <c r="L76" i="11" s="1"/>
  <c r="G76" i="11"/>
  <c r="F76" i="11"/>
  <c r="T75" i="11"/>
  <c r="X75" i="11" s="1"/>
  <c r="H75" i="11"/>
  <c r="L75" i="11" s="1"/>
  <c r="T74" i="11"/>
  <c r="X74" i="11" s="1"/>
  <c r="H74" i="11"/>
  <c r="L74" i="11" s="1"/>
  <c r="W73" i="11"/>
  <c r="W76" i="11" s="1"/>
  <c r="V73" i="11"/>
  <c r="U73" i="11"/>
  <c r="S73" i="11"/>
  <c r="R73" i="11"/>
  <c r="H73" i="11"/>
  <c r="L73" i="11" s="1"/>
  <c r="X72" i="11"/>
  <c r="T72" i="11"/>
  <c r="K72" i="11"/>
  <c r="J72" i="11"/>
  <c r="I72" i="11"/>
  <c r="G72" i="11"/>
  <c r="F72" i="11"/>
  <c r="H72" i="11" s="1"/>
  <c r="L72" i="11" s="1"/>
  <c r="T71" i="11"/>
  <c r="X71" i="11" s="1"/>
  <c r="H71" i="11"/>
  <c r="L71" i="11" s="1"/>
  <c r="T70" i="11"/>
  <c r="X70" i="11" s="1"/>
  <c r="H70" i="11"/>
  <c r="L70" i="11" s="1"/>
  <c r="K69" i="11"/>
  <c r="J69" i="11"/>
  <c r="I69" i="11"/>
  <c r="H69" i="11"/>
  <c r="L69" i="11" s="1"/>
  <c r="G69" i="11"/>
  <c r="F69" i="11"/>
  <c r="W68" i="11"/>
  <c r="V68" i="11"/>
  <c r="U68" i="11"/>
  <c r="S68" i="11"/>
  <c r="T68" i="11" s="1"/>
  <c r="X68" i="11" s="1"/>
  <c r="R68" i="11"/>
  <c r="H68" i="11"/>
  <c r="L68" i="11" s="1"/>
  <c r="X67" i="11"/>
  <c r="T67" i="11"/>
  <c r="H67" i="11"/>
  <c r="L67" i="11" s="1"/>
  <c r="X66" i="11"/>
  <c r="T66" i="11"/>
  <c r="H66" i="11"/>
  <c r="L66" i="11" s="1"/>
  <c r="X65" i="11"/>
  <c r="T65" i="11"/>
  <c r="K65" i="11"/>
  <c r="J65" i="11"/>
  <c r="I65" i="11"/>
  <c r="G65" i="11"/>
  <c r="F65" i="11"/>
  <c r="H65" i="11" s="1"/>
  <c r="T64" i="11"/>
  <c r="X64" i="11" s="1"/>
  <c r="H64" i="11"/>
  <c r="L64" i="11" s="1"/>
  <c r="W63" i="11"/>
  <c r="W69" i="11" s="1"/>
  <c r="V63" i="11"/>
  <c r="V69" i="11" s="1"/>
  <c r="U63" i="11"/>
  <c r="U69" i="11" s="1"/>
  <c r="S63" i="11"/>
  <c r="R63" i="11"/>
  <c r="T63" i="11" s="1"/>
  <c r="X63" i="11" s="1"/>
  <c r="L63" i="11"/>
  <c r="H63" i="11"/>
  <c r="T62" i="11"/>
  <c r="X62" i="11" s="1"/>
  <c r="L62" i="11"/>
  <c r="H62" i="11"/>
  <c r="T61" i="11"/>
  <c r="X61" i="11" s="1"/>
  <c r="K61" i="11"/>
  <c r="J61" i="11"/>
  <c r="I61" i="11"/>
  <c r="H61" i="11"/>
  <c r="L61" i="11" s="1"/>
  <c r="G61" i="11"/>
  <c r="F61" i="11"/>
  <c r="W60" i="11"/>
  <c r="V60" i="11"/>
  <c r="U60" i="11"/>
  <c r="S60" i="11"/>
  <c r="T60" i="11" s="1"/>
  <c r="X60" i="11" s="1"/>
  <c r="R60" i="11"/>
  <c r="H60" i="11"/>
  <c r="L60" i="11" s="1"/>
  <c r="X59" i="11"/>
  <c r="T59" i="11"/>
  <c r="H59" i="11"/>
  <c r="L59" i="11" s="1"/>
  <c r="X58" i="11"/>
  <c r="T58" i="11"/>
  <c r="K58" i="11"/>
  <c r="J58" i="11"/>
  <c r="I58" i="11"/>
  <c r="G58" i="11"/>
  <c r="F58" i="11"/>
  <c r="H58" i="11" s="1"/>
  <c r="L58" i="11" s="1"/>
  <c r="T57" i="11"/>
  <c r="X57" i="11" s="1"/>
  <c r="H57" i="11"/>
  <c r="L57" i="11" s="1"/>
  <c r="U56" i="11"/>
  <c r="L56" i="11"/>
  <c r="H56" i="11"/>
  <c r="T55" i="11"/>
  <c r="X55" i="11" s="1"/>
  <c r="K55" i="11"/>
  <c r="J55" i="11"/>
  <c r="I55" i="11"/>
  <c r="H55" i="11"/>
  <c r="L55" i="11" s="1"/>
  <c r="G55" i="11"/>
  <c r="F55" i="11"/>
  <c r="T54" i="11"/>
  <c r="X54" i="11" s="1"/>
  <c r="H54" i="11"/>
  <c r="L54" i="11" s="1"/>
  <c r="T53" i="11"/>
  <c r="X53" i="11" s="1"/>
  <c r="H53" i="11"/>
  <c r="L53" i="11" s="1"/>
  <c r="W52" i="11"/>
  <c r="W56" i="11" s="1"/>
  <c r="V52" i="11"/>
  <c r="U52" i="11"/>
  <c r="S52" i="11"/>
  <c r="R52" i="11"/>
  <c r="K52" i="11"/>
  <c r="J52" i="11"/>
  <c r="I52" i="11"/>
  <c r="G52" i="11"/>
  <c r="F52" i="11"/>
  <c r="H52" i="11" s="1"/>
  <c r="L52" i="11" s="1"/>
  <c r="T51" i="11"/>
  <c r="X51" i="11" s="1"/>
  <c r="H51" i="11"/>
  <c r="L51" i="11" s="1"/>
  <c r="T50" i="11"/>
  <c r="X50" i="11" s="1"/>
  <c r="H50" i="11"/>
  <c r="L50" i="11" s="1"/>
  <c r="W49" i="11"/>
  <c r="V49" i="11"/>
  <c r="V56" i="11" s="1"/>
  <c r="U49" i="11"/>
  <c r="S49" i="11"/>
  <c r="R49" i="11"/>
  <c r="T49" i="11" s="1"/>
  <c r="X49" i="11" s="1"/>
  <c r="L49" i="11"/>
  <c r="H49" i="11"/>
  <c r="T48" i="11"/>
  <c r="X48" i="11" s="1"/>
  <c r="L48" i="11"/>
  <c r="H48" i="11"/>
  <c r="T47" i="11"/>
  <c r="X47" i="11" s="1"/>
  <c r="K47" i="11"/>
  <c r="J47" i="11"/>
  <c r="I47" i="11"/>
  <c r="H47" i="11"/>
  <c r="L47" i="11" s="1"/>
  <c r="G47" i="11"/>
  <c r="F47" i="11"/>
  <c r="T46" i="11"/>
  <c r="X46" i="11" s="1"/>
  <c r="H46" i="11"/>
  <c r="L46" i="11" s="1"/>
  <c r="T45" i="11"/>
  <c r="X45" i="11" s="1"/>
  <c r="H45" i="11"/>
  <c r="L45" i="11" s="1"/>
  <c r="T44" i="11"/>
  <c r="X44" i="11" s="1"/>
  <c r="K44" i="11"/>
  <c r="K98" i="11" s="1"/>
  <c r="J44" i="11"/>
  <c r="I44" i="11"/>
  <c r="I98" i="11" s="1"/>
  <c r="G44" i="11"/>
  <c r="G98" i="11" s="1"/>
  <c r="F44" i="11"/>
  <c r="H44" i="11" s="1"/>
  <c r="L44" i="11" s="1"/>
  <c r="X43" i="11"/>
  <c r="T43" i="11"/>
  <c r="H43" i="11"/>
  <c r="L43" i="11" s="1"/>
  <c r="H42" i="11"/>
  <c r="L42" i="11" s="1"/>
  <c r="W41" i="11"/>
  <c r="V41" i="11"/>
  <c r="U41" i="11"/>
  <c r="S41" i="11"/>
  <c r="R41" i="11"/>
  <c r="T41" i="11" s="1"/>
  <c r="L41" i="11"/>
  <c r="H41" i="11"/>
  <c r="T40" i="11"/>
  <c r="X40" i="11" s="1"/>
  <c r="T39" i="11"/>
  <c r="X39" i="11" s="1"/>
  <c r="H39" i="11"/>
  <c r="L39" i="11" s="1"/>
  <c r="T38" i="11"/>
  <c r="X38" i="11" s="1"/>
  <c r="K38" i="11"/>
  <c r="J38" i="11"/>
  <c r="I38" i="11"/>
  <c r="G38" i="11"/>
  <c r="F38" i="11"/>
  <c r="H38" i="11" s="1"/>
  <c r="L38" i="11" s="1"/>
  <c r="X37" i="11"/>
  <c r="T37" i="11"/>
  <c r="L37" i="11"/>
  <c r="H37" i="11"/>
  <c r="W36" i="11"/>
  <c r="V36" i="11"/>
  <c r="U36" i="11"/>
  <c r="T36" i="11"/>
  <c r="X36" i="11" s="1"/>
  <c r="S36" i="11"/>
  <c r="R36" i="11"/>
  <c r="H36" i="11"/>
  <c r="L36" i="11" s="1"/>
  <c r="T35" i="11"/>
  <c r="X35" i="11" s="1"/>
  <c r="H35" i="11"/>
  <c r="L35" i="11" s="1"/>
  <c r="T34" i="11"/>
  <c r="X34" i="11" s="1"/>
  <c r="H34" i="11"/>
  <c r="L34" i="11" s="1"/>
  <c r="T33" i="11"/>
  <c r="X33" i="11" s="1"/>
  <c r="H33" i="11"/>
  <c r="L33" i="11" s="1"/>
  <c r="W32" i="11"/>
  <c r="V32" i="11"/>
  <c r="U32" i="11"/>
  <c r="S32" i="11"/>
  <c r="R32" i="11"/>
  <c r="T32" i="11" s="1"/>
  <c r="L32" i="11"/>
  <c r="H32" i="11"/>
  <c r="X31" i="11"/>
  <c r="T31" i="11"/>
  <c r="L31" i="11"/>
  <c r="H31" i="11"/>
  <c r="X30" i="11"/>
  <c r="T30" i="11"/>
  <c r="K30" i="11"/>
  <c r="J30" i="11"/>
  <c r="I30" i="11"/>
  <c r="H30" i="11"/>
  <c r="L30" i="11" s="1"/>
  <c r="G30" i="11"/>
  <c r="F30" i="11"/>
  <c r="T29" i="11"/>
  <c r="X29" i="11" s="1"/>
  <c r="H29" i="11"/>
  <c r="L29" i="11" s="1"/>
  <c r="T28" i="11"/>
  <c r="X28" i="11" s="1"/>
  <c r="H28" i="11"/>
  <c r="L28" i="11" s="1"/>
  <c r="T27" i="11"/>
  <c r="X27" i="11" s="1"/>
  <c r="K27" i="11"/>
  <c r="J27" i="11"/>
  <c r="I27" i="11"/>
  <c r="G27" i="11"/>
  <c r="F27" i="11"/>
  <c r="H27" i="11" s="1"/>
  <c r="L27" i="11" s="1"/>
  <c r="W26" i="11"/>
  <c r="V26" i="11"/>
  <c r="U26" i="11"/>
  <c r="T26" i="11"/>
  <c r="X26" i="11" s="1"/>
  <c r="S26" i="11"/>
  <c r="R26" i="11"/>
  <c r="H26" i="11"/>
  <c r="L26" i="11" s="1"/>
  <c r="T25" i="11"/>
  <c r="X25" i="11" s="1"/>
  <c r="H25" i="11"/>
  <c r="L25" i="11" s="1"/>
  <c r="T24" i="11"/>
  <c r="X24" i="11" s="1"/>
  <c r="H24" i="11"/>
  <c r="L24" i="11" s="1"/>
  <c r="T23" i="11"/>
  <c r="X23" i="11" s="1"/>
  <c r="H23" i="11"/>
  <c r="L23" i="11" s="1"/>
  <c r="T22" i="11"/>
  <c r="X22" i="11" s="1"/>
  <c r="K22" i="11"/>
  <c r="K40" i="11" s="1"/>
  <c r="J22" i="11"/>
  <c r="J40" i="11" s="1"/>
  <c r="I22" i="11"/>
  <c r="I40" i="11" s="1"/>
  <c r="G22" i="11"/>
  <c r="F22" i="11"/>
  <c r="F40" i="11" s="1"/>
  <c r="T21" i="11"/>
  <c r="X21" i="11" s="1"/>
  <c r="L21" i="11"/>
  <c r="H21" i="11"/>
  <c r="W20" i="11"/>
  <c r="W42" i="11" s="1"/>
  <c r="V20" i="11"/>
  <c r="V42" i="11" s="1"/>
  <c r="U20" i="11"/>
  <c r="U42" i="11" s="1"/>
  <c r="S20" i="11"/>
  <c r="S42" i="11" s="1"/>
  <c r="R20" i="11"/>
  <c r="H20" i="11"/>
  <c r="L20" i="11" s="1"/>
  <c r="T19" i="11"/>
  <c r="X19" i="11" s="1"/>
  <c r="X18" i="11"/>
  <c r="T18" i="11"/>
  <c r="K18" i="11"/>
  <c r="J18" i="11"/>
  <c r="I18" i="11"/>
  <c r="G18" i="11"/>
  <c r="F18" i="11"/>
  <c r="H18" i="11" s="1"/>
  <c r="L18" i="11" s="1"/>
  <c r="T17" i="11"/>
  <c r="X17" i="11" s="1"/>
  <c r="H17" i="11"/>
  <c r="L17" i="11" s="1"/>
  <c r="U16" i="11"/>
  <c r="L16" i="11"/>
  <c r="H16" i="11"/>
  <c r="W15" i="11"/>
  <c r="W16" i="11" s="1"/>
  <c r="V15" i="11"/>
  <c r="U15" i="11"/>
  <c r="S15" i="11"/>
  <c r="S16" i="11" s="1"/>
  <c r="R15" i="11"/>
  <c r="T15" i="11" s="1"/>
  <c r="X15" i="11" s="1"/>
  <c r="H15" i="11"/>
  <c r="L15" i="11" s="1"/>
  <c r="T14" i="11"/>
  <c r="X14" i="11" s="1"/>
  <c r="K14" i="11"/>
  <c r="J14" i="11"/>
  <c r="I14" i="11"/>
  <c r="I19" i="11" s="1"/>
  <c r="G14" i="11"/>
  <c r="F14" i="11"/>
  <c r="H14" i="11" s="1"/>
  <c r="X13" i="11"/>
  <c r="T13" i="11"/>
  <c r="H13" i="11"/>
  <c r="L13" i="11" s="1"/>
  <c r="X12" i="11"/>
  <c r="T12" i="11"/>
  <c r="H12" i="11"/>
  <c r="L12" i="11" s="1"/>
  <c r="W11" i="11"/>
  <c r="V11" i="11"/>
  <c r="U11" i="11"/>
  <c r="T11" i="11"/>
  <c r="X11" i="11" s="1"/>
  <c r="S11" i="11"/>
  <c r="R11" i="11"/>
  <c r="R16" i="11" s="1"/>
  <c r="T16" i="11" s="1"/>
  <c r="K11" i="11"/>
  <c r="K19" i="11" s="1"/>
  <c r="J11" i="11"/>
  <c r="J19" i="11" s="1"/>
  <c r="I11" i="11"/>
  <c r="G11" i="11"/>
  <c r="F11" i="11"/>
  <c r="T10" i="11"/>
  <c r="X10" i="11" s="1"/>
  <c r="L10" i="11"/>
  <c r="H10" i="11"/>
  <c r="T9" i="11"/>
  <c r="X9" i="11" s="1"/>
  <c r="L9" i="11"/>
  <c r="H9" i="11"/>
  <c r="T8" i="11"/>
  <c r="X8" i="11" s="1"/>
  <c r="L8" i="11"/>
  <c r="H8" i="11"/>
  <c r="W7" i="11"/>
  <c r="V7" i="11"/>
  <c r="U7" i="11"/>
  <c r="S7" i="11"/>
  <c r="R7" i="11"/>
  <c r="T7" i="11" s="1"/>
  <c r="H7" i="11"/>
  <c r="L7" i="11" s="1"/>
  <c r="T6" i="11"/>
  <c r="X6" i="11" s="1"/>
  <c r="H6" i="11"/>
  <c r="L6" i="11" s="1"/>
  <c r="T5" i="11"/>
  <c r="X5" i="11" s="1"/>
  <c r="T4" i="11"/>
  <c r="X4" i="11" s="1"/>
  <c r="V16" i="11" l="1"/>
  <c r="W95" i="11"/>
  <c r="X7" i="11"/>
  <c r="L14" i="11"/>
  <c r="G40" i="11"/>
  <c r="H22" i="11"/>
  <c r="L22" i="11" s="1"/>
  <c r="X32" i="11"/>
  <c r="X41" i="11"/>
  <c r="S69" i="11"/>
  <c r="L79" i="11"/>
  <c r="T90" i="11"/>
  <c r="X90" i="11" s="1"/>
  <c r="X16" i="11"/>
  <c r="U95" i="11"/>
  <c r="S56" i="11"/>
  <c r="T52" i="11"/>
  <c r="X52" i="11" s="1"/>
  <c r="G19" i="11"/>
  <c r="H11" i="11"/>
  <c r="L11" i="11" s="1"/>
  <c r="R42" i="11"/>
  <c r="T42" i="11" s="1"/>
  <c r="X42" i="11" s="1"/>
  <c r="T20" i="11"/>
  <c r="X20" i="11" s="1"/>
  <c r="H40" i="11"/>
  <c r="L40" i="11" s="1"/>
  <c r="J98" i="11"/>
  <c r="V95" i="11" s="1"/>
  <c r="L65" i="11"/>
  <c r="S76" i="11"/>
  <c r="T76" i="11" s="1"/>
  <c r="X76" i="11" s="1"/>
  <c r="T73" i="11"/>
  <c r="X73" i="11" s="1"/>
  <c r="F19" i="11"/>
  <c r="H19" i="11" s="1"/>
  <c r="L19" i="11" s="1"/>
  <c r="R56" i="11"/>
  <c r="T56" i="11" s="1"/>
  <c r="X56" i="11" s="1"/>
  <c r="R69" i="11"/>
  <c r="T69" i="11" s="1"/>
  <c r="X69" i="11" s="1"/>
  <c r="F98" i="11"/>
  <c r="H98" i="11" s="1"/>
  <c r="X101" i="11"/>
  <c r="L98" i="11" l="1"/>
  <c r="R95" i="11"/>
  <c r="T95" i="11" s="1"/>
  <c r="X95" i="11" s="1"/>
  <c r="S95" i="11"/>
  <c r="T102" i="10" l="1"/>
  <c r="X102" i="10" s="1"/>
  <c r="T101" i="10"/>
  <c r="T89" i="10" s="1"/>
  <c r="X89" i="10" s="1"/>
  <c r="K97" i="10"/>
  <c r="J97" i="10"/>
  <c r="I97" i="10"/>
  <c r="H97" i="10"/>
  <c r="L97" i="10" s="1"/>
  <c r="G97" i="10"/>
  <c r="F97" i="10"/>
  <c r="H96" i="10"/>
  <c r="L96" i="10" s="1"/>
  <c r="L95" i="10"/>
  <c r="H95" i="10"/>
  <c r="W94" i="10"/>
  <c r="V94" i="10"/>
  <c r="U94" i="10"/>
  <c r="S94" i="10"/>
  <c r="R94" i="10"/>
  <c r="T94" i="10" s="1"/>
  <c r="X94" i="10" s="1"/>
  <c r="H94" i="10"/>
  <c r="L94" i="10" s="1"/>
  <c r="T93" i="10"/>
  <c r="X93" i="10" s="1"/>
  <c r="H93" i="10"/>
  <c r="L93" i="10" s="1"/>
  <c r="T92" i="10"/>
  <c r="X92" i="10" s="1"/>
  <c r="K92" i="10"/>
  <c r="J92" i="10"/>
  <c r="I92" i="10"/>
  <c r="G92" i="10"/>
  <c r="F92" i="10"/>
  <c r="H92" i="10" s="1"/>
  <c r="L92" i="10" s="1"/>
  <c r="X91" i="10"/>
  <c r="T91" i="10"/>
  <c r="L91" i="10"/>
  <c r="H91" i="10"/>
  <c r="V90" i="10"/>
  <c r="R90" i="10"/>
  <c r="H90" i="10"/>
  <c r="L90" i="10" s="1"/>
  <c r="W89" i="10"/>
  <c r="W90" i="10" s="1"/>
  <c r="V89" i="10"/>
  <c r="U89" i="10"/>
  <c r="U90" i="10" s="1"/>
  <c r="S89" i="10"/>
  <c r="S90" i="10" s="1"/>
  <c r="T90" i="10" s="1"/>
  <c r="X90" i="10" s="1"/>
  <c r="R89" i="10"/>
  <c r="L89" i="10"/>
  <c r="H89" i="10"/>
  <c r="X88" i="10"/>
  <c r="T88" i="10"/>
  <c r="L88" i="10"/>
  <c r="H88" i="10"/>
  <c r="X87" i="10"/>
  <c r="T87" i="10"/>
  <c r="K87" i="10"/>
  <c r="J87" i="10"/>
  <c r="I87" i="10"/>
  <c r="H87" i="10"/>
  <c r="L87" i="10" s="1"/>
  <c r="G87" i="10"/>
  <c r="F87" i="10"/>
  <c r="T86" i="10"/>
  <c r="X86" i="10" s="1"/>
  <c r="H86" i="10"/>
  <c r="L86" i="10" s="1"/>
  <c r="T85" i="10"/>
  <c r="X85" i="10" s="1"/>
  <c r="H85" i="10"/>
  <c r="L85" i="10" s="1"/>
  <c r="T84" i="10"/>
  <c r="X84" i="10" s="1"/>
  <c r="H84" i="10"/>
  <c r="L84" i="10" s="1"/>
  <c r="T83" i="10"/>
  <c r="X83" i="10" s="1"/>
  <c r="K83" i="10"/>
  <c r="J83" i="10"/>
  <c r="I83" i="10"/>
  <c r="G83" i="10"/>
  <c r="F83" i="10"/>
  <c r="H83" i="10" s="1"/>
  <c r="L83" i="10" s="1"/>
  <c r="X82" i="10"/>
  <c r="T82" i="10"/>
  <c r="L82" i="10"/>
  <c r="H82" i="10"/>
  <c r="X81" i="10"/>
  <c r="T81" i="10"/>
  <c r="L81" i="10"/>
  <c r="H81" i="10"/>
  <c r="X80" i="10"/>
  <c r="T80" i="10"/>
  <c r="L80" i="10"/>
  <c r="H80" i="10"/>
  <c r="X79" i="10"/>
  <c r="T79" i="10"/>
  <c r="K79" i="10"/>
  <c r="J79" i="10"/>
  <c r="I79" i="10"/>
  <c r="G79" i="10"/>
  <c r="F79" i="10"/>
  <c r="H79" i="10" s="1"/>
  <c r="L79" i="10" s="1"/>
  <c r="T78" i="10"/>
  <c r="X78" i="10" s="1"/>
  <c r="H78" i="10"/>
  <c r="L78" i="10" s="1"/>
  <c r="T77" i="10"/>
  <c r="X77" i="10" s="1"/>
  <c r="H77" i="10"/>
  <c r="L77" i="10" s="1"/>
  <c r="V76" i="10"/>
  <c r="U76" i="10"/>
  <c r="R76" i="10"/>
  <c r="K76" i="10"/>
  <c r="J76" i="10"/>
  <c r="I76" i="10"/>
  <c r="H76" i="10"/>
  <c r="L76" i="10" s="1"/>
  <c r="G76" i="10"/>
  <c r="F76" i="10"/>
  <c r="T75" i="10"/>
  <c r="X75" i="10" s="1"/>
  <c r="H75" i="10"/>
  <c r="L75" i="10" s="1"/>
  <c r="T74" i="10"/>
  <c r="X74" i="10" s="1"/>
  <c r="H74" i="10"/>
  <c r="L74" i="10" s="1"/>
  <c r="W73" i="10"/>
  <c r="W76" i="10" s="1"/>
  <c r="V73" i="10"/>
  <c r="U73" i="10"/>
  <c r="S73" i="10"/>
  <c r="R73" i="10"/>
  <c r="L73" i="10"/>
  <c r="H73" i="10"/>
  <c r="X72" i="10"/>
  <c r="T72" i="10"/>
  <c r="K72" i="10"/>
  <c r="J72" i="10"/>
  <c r="I72" i="10"/>
  <c r="G72" i="10"/>
  <c r="F72" i="10"/>
  <c r="H72" i="10" s="1"/>
  <c r="L72" i="10" s="1"/>
  <c r="T71" i="10"/>
  <c r="X71" i="10" s="1"/>
  <c r="H71" i="10"/>
  <c r="L71" i="10" s="1"/>
  <c r="T70" i="10"/>
  <c r="X70" i="10" s="1"/>
  <c r="H70" i="10"/>
  <c r="L70" i="10" s="1"/>
  <c r="K69" i="10"/>
  <c r="J69" i="10"/>
  <c r="I69" i="10"/>
  <c r="H69" i="10"/>
  <c r="L69" i="10" s="1"/>
  <c r="G69" i="10"/>
  <c r="F69" i="10"/>
  <c r="W68" i="10"/>
  <c r="V68" i="10"/>
  <c r="U68" i="10"/>
  <c r="S68" i="10"/>
  <c r="T68" i="10" s="1"/>
  <c r="X68" i="10" s="1"/>
  <c r="R68" i="10"/>
  <c r="L68" i="10"/>
  <c r="H68" i="10"/>
  <c r="X67" i="10"/>
  <c r="T67" i="10"/>
  <c r="L67" i="10"/>
  <c r="H67" i="10"/>
  <c r="X66" i="10"/>
  <c r="T66" i="10"/>
  <c r="L66" i="10"/>
  <c r="H66" i="10"/>
  <c r="X65" i="10"/>
  <c r="T65" i="10"/>
  <c r="K65" i="10"/>
  <c r="J65" i="10"/>
  <c r="I65" i="10"/>
  <c r="G65" i="10"/>
  <c r="F65" i="10"/>
  <c r="H65" i="10" s="1"/>
  <c r="L65" i="10" s="1"/>
  <c r="T64" i="10"/>
  <c r="X64" i="10" s="1"/>
  <c r="H64" i="10"/>
  <c r="L64" i="10" s="1"/>
  <c r="W63" i="10"/>
  <c r="V63" i="10"/>
  <c r="V69" i="10" s="1"/>
  <c r="U63" i="10"/>
  <c r="U69" i="10" s="1"/>
  <c r="S63" i="10"/>
  <c r="R63" i="10"/>
  <c r="T63" i="10" s="1"/>
  <c r="X63" i="10" s="1"/>
  <c r="L63" i="10"/>
  <c r="H63" i="10"/>
  <c r="X62" i="10"/>
  <c r="T62" i="10"/>
  <c r="L62" i="10"/>
  <c r="H62" i="10"/>
  <c r="X61" i="10"/>
  <c r="T61" i="10"/>
  <c r="K61" i="10"/>
  <c r="J61" i="10"/>
  <c r="I61" i="10"/>
  <c r="H61" i="10"/>
  <c r="L61" i="10" s="1"/>
  <c r="G61" i="10"/>
  <c r="F61" i="10"/>
  <c r="W60" i="10"/>
  <c r="V60" i="10"/>
  <c r="U60" i="10"/>
  <c r="S60" i="10"/>
  <c r="T60" i="10" s="1"/>
  <c r="X60" i="10" s="1"/>
  <c r="R60" i="10"/>
  <c r="L60" i="10"/>
  <c r="H60" i="10"/>
  <c r="X59" i="10"/>
  <c r="T59" i="10"/>
  <c r="L59" i="10"/>
  <c r="H59" i="10"/>
  <c r="X58" i="10"/>
  <c r="T58" i="10"/>
  <c r="K58" i="10"/>
  <c r="J58" i="10"/>
  <c r="I58" i="10"/>
  <c r="G58" i="10"/>
  <c r="F58" i="10"/>
  <c r="H58" i="10" s="1"/>
  <c r="L58" i="10" s="1"/>
  <c r="T57" i="10"/>
  <c r="X57" i="10" s="1"/>
  <c r="H57" i="10"/>
  <c r="L57" i="10" s="1"/>
  <c r="L56" i="10"/>
  <c r="H56" i="10"/>
  <c r="X55" i="10"/>
  <c r="T55" i="10"/>
  <c r="K55" i="10"/>
  <c r="J55" i="10"/>
  <c r="I55" i="10"/>
  <c r="H55" i="10"/>
  <c r="L55" i="10" s="1"/>
  <c r="G55" i="10"/>
  <c r="F55" i="10"/>
  <c r="T54" i="10"/>
  <c r="X54" i="10" s="1"/>
  <c r="H54" i="10"/>
  <c r="L54" i="10" s="1"/>
  <c r="T53" i="10"/>
  <c r="X53" i="10" s="1"/>
  <c r="H53" i="10"/>
  <c r="L53" i="10" s="1"/>
  <c r="W52" i="10"/>
  <c r="W56" i="10" s="1"/>
  <c r="V52" i="10"/>
  <c r="U52" i="10"/>
  <c r="S52" i="10"/>
  <c r="R52" i="10"/>
  <c r="K52" i="10"/>
  <c r="J52" i="10"/>
  <c r="I52" i="10"/>
  <c r="G52" i="10"/>
  <c r="F52" i="10"/>
  <c r="H52" i="10" s="1"/>
  <c r="L52" i="10" s="1"/>
  <c r="T51" i="10"/>
  <c r="X51" i="10" s="1"/>
  <c r="H51" i="10"/>
  <c r="L51" i="10" s="1"/>
  <c r="T50" i="10"/>
  <c r="X50" i="10" s="1"/>
  <c r="H50" i="10"/>
  <c r="L50" i="10" s="1"/>
  <c r="W49" i="10"/>
  <c r="V49" i="10"/>
  <c r="V56" i="10" s="1"/>
  <c r="U49" i="10"/>
  <c r="U56" i="10" s="1"/>
  <c r="S49" i="10"/>
  <c r="R49" i="10"/>
  <c r="T49" i="10" s="1"/>
  <c r="L49" i="10"/>
  <c r="H49" i="10"/>
  <c r="X48" i="10"/>
  <c r="T48" i="10"/>
  <c r="L48" i="10"/>
  <c r="H48" i="10"/>
  <c r="X47" i="10"/>
  <c r="T47" i="10"/>
  <c r="K47" i="10"/>
  <c r="J47" i="10"/>
  <c r="I47" i="10"/>
  <c r="H47" i="10"/>
  <c r="L47" i="10" s="1"/>
  <c r="G47" i="10"/>
  <c r="F47" i="10"/>
  <c r="T46" i="10"/>
  <c r="X46" i="10" s="1"/>
  <c r="H46" i="10"/>
  <c r="L46" i="10" s="1"/>
  <c r="T45" i="10"/>
  <c r="X45" i="10" s="1"/>
  <c r="H45" i="10"/>
  <c r="L45" i="10" s="1"/>
  <c r="T44" i="10"/>
  <c r="X44" i="10" s="1"/>
  <c r="K44" i="10"/>
  <c r="K98" i="10" s="1"/>
  <c r="J44" i="10"/>
  <c r="J98" i="10" s="1"/>
  <c r="I44" i="10"/>
  <c r="I98" i="10" s="1"/>
  <c r="G44" i="10"/>
  <c r="G98" i="10" s="1"/>
  <c r="F44" i="10"/>
  <c r="H44" i="10" s="1"/>
  <c r="X43" i="10"/>
  <c r="T43" i="10"/>
  <c r="L43" i="10"/>
  <c r="H43" i="10"/>
  <c r="H42" i="10"/>
  <c r="L42" i="10" s="1"/>
  <c r="W41" i="10"/>
  <c r="V41" i="10"/>
  <c r="U41" i="10"/>
  <c r="S41" i="10"/>
  <c r="R41" i="10"/>
  <c r="T41" i="10" s="1"/>
  <c r="L41" i="10"/>
  <c r="H41" i="10"/>
  <c r="X40" i="10"/>
  <c r="T40" i="10"/>
  <c r="H40" i="10"/>
  <c r="L40" i="10" s="1"/>
  <c r="T39" i="10"/>
  <c r="X39" i="10" s="1"/>
  <c r="H39" i="10"/>
  <c r="L39" i="10" s="1"/>
  <c r="T38" i="10"/>
  <c r="X38" i="10" s="1"/>
  <c r="K38" i="10"/>
  <c r="J38" i="10"/>
  <c r="I38" i="10"/>
  <c r="G38" i="10"/>
  <c r="F38" i="10"/>
  <c r="H38" i="10" s="1"/>
  <c r="L38" i="10" s="1"/>
  <c r="X37" i="10"/>
  <c r="T37" i="10"/>
  <c r="L37" i="10"/>
  <c r="H37" i="10"/>
  <c r="W36" i="10"/>
  <c r="V36" i="10"/>
  <c r="U36" i="10"/>
  <c r="T36" i="10"/>
  <c r="X36" i="10" s="1"/>
  <c r="S36" i="10"/>
  <c r="R36" i="10"/>
  <c r="H36" i="10"/>
  <c r="L36" i="10" s="1"/>
  <c r="T35" i="10"/>
  <c r="X35" i="10" s="1"/>
  <c r="H35" i="10"/>
  <c r="L35" i="10" s="1"/>
  <c r="T34" i="10"/>
  <c r="X34" i="10" s="1"/>
  <c r="H34" i="10"/>
  <c r="L34" i="10" s="1"/>
  <c r="T33" i="10"/>
  <c r="X33" i="10" s="1"/>
  <c r="H33" i="10"/>
  <c r="L33" i="10" s="1"/>
  <c r="W32" i="10"/>
  <c r="V32" i="10"/>
  <c r="U32" i="10"/>
  <c r="S32" i="10"/>
  <c r="R32" i="10"/>
  <c r="T32" i="10" s="1"/>
  <c r="X32" i="10" s="1"/>
  <c r="L32" i="10"/>
  <c r="H32" i="10"/>
  <c r="X31" i="10"/>
  <c r="T31" i="10"/>
  <c r="L31" i="10"/>
  <c r="H31" i="10"/>
  <c r="X30" i="10"/>
  <c r="T30" i="10"/>
  <c r="K30" i="10"/>
  <c r="J30" i="10"/>
  <c r="J40" i="10" s="1"/>
  <c r="I30" i="10"/>
  <c r="H30" i="10"/>
  <c r="L30" i="10" s="1"/>
  <c r="G30" i="10"/>
  <c r="F30" i="10"/>
  <c r="F40" i="10" s="1"/>
  <c r="T29" i="10"/>
  <c r="X29" i="10" s="1"/>
  <c r="H29" i="10"/>
  <c r="L29" i="10" s="1"/>
  <c r="T28" i="10"/>
  <c r="X28" i="10" s="1"/>
  <c r="H28" i="10"/>
  <c r="L28" i="10" s="1"/>
  <c r="T27" i="10"/>
  <c r="X27" i="10" s="1"/>
  <c r="K27" i="10"/>
  <c r="J27" i="10"/>
  <c r="I27" i="10"/>
  <c r="G27" i="10"/>
  <c r="F27" i="10"/>
  <c r="H27" i="10" s="1"/>
  <c r="L27" i="10" s="1"/>
  <c r="W26" i="10"/>
  <c r="V26" i="10"/>
  <c r="U26" i="10"/>
  <c r="T26" i="10"/>
  <c r="X26" i="10" s="1"/>
  <c r="S26" i="10"/>
  <c r="R26" i="10"/>
  <c r="H26" i="10"/>
  <c r="L26" i="10" s="1"/>
  <c r="T25" i="10"/>
  <c r="X25" i="10" s="1"/>
  <c r="H25" i="10"/>
  <c r="L25" i="10" s="1"/>
  <c r="T24" i="10"/>
  <c r="X24" i="10" s="1"/>
  <c r="H24" i="10"/>
  <c r="L24" i="10" s="1"/>
  <c r="T23" i="10"/>
  <c r="X23" i="10" s="1"/>
  <c r="H23" i="10"/>
  <c r="L23" i="10" s="1"/>
  <c r="T22" i="10"/>
  <c r="X22" i="10" s="1"/>
  <c r="K22" i="10"/>
  <c r="K40" i="10" s="1"/>
  <c r="J22" i="10"/>
  <c r="I22" i="10"/>
  <c r="I40" i="10" s="1"/>
  <c r="G22" i="10"/>
  <c r="G40" i="10" s="1"/>
  <c r="F22" i="10"/>
  <c r="H22" i="10" s="1"/>
  <c r="L22" i="10" s="1"/>
  <c r="X21" i="10"/>
  <c r="T21" i="10"/>
  <c r="L21" i="10"/>
  <c r="H21" i="10"/>
  <c r="W20" i="10"/>
  <c r="W42" i="10" s="1"/>
  <c r="V20" i="10"/>
  <c r="V42" i="10" s="1"/>
  <c r="U20" i="10"/>
  <c r="S20" i="10"/>
  <c r="S42" i="10" s="1"/>
  <c r="R20" i="10"/>
  <c r="H20" i="10"/>
  <c r="L20" i="10" s="1"/>
  <c r="T19" i="10"/>
  <c r="X19" i="10" s="1"/>
  <c r="I19" i="10"/>
  <c r="X18" i="10"/>
  <c r="T18" i="10"/>
  <c r="K18" i="10"/>
  <c r="J18" i="10"/>
  <c r="I18" i="10"/>
  <c r="G18" i="10"/>
  <c r="F18" i="10"/>
  <c r="H18" i="10" s="1"/>
  <c r="T17" i="10"/>
  <c r="X17" i="10" s="1"/>
  <c r="H17" i="10"/>
  <c r="L17" i="10" s="1"/>
  <c r="W16" i="10"/>
  <c r="U16" i="10"/>
  <c r="S16" i="10"/>
  <c r="L16" i="10"/>
  <c r="H16" i="10"/>
  <c r="W15" i="10"/>
  <c r="V15" i="10"/>
  <c r="U15" i="10"/>
  <c r="S15" i="10"/>
  <c r="R15" i="10"/>
  <c r="T15" i="10" s="1"/>
  <c r="X15" i="10" s="1"/>
  <c r="H15" i="10"/>
  <c r="L15" i="10" s="1"/>
  <c r="T14" i="10"/>
  <c r="X14" i="10" s="1"/>
  <c r="K14" i="10"/>
  <c r="J14" i="10"/>
  <c r="I14" i="10"/>
  <c r="G14" i="10"/>
  <c r="F14" i="10"/>
  <c r="X13" i="10"/>
  <c r="T13" i="10"/>
  <c r="L13" i="10"/>
  <c r="H13" i="10"/>
  <c r="X12" i="10"/>
  <c r="T12" i="10"/>
  <c r="L12" i="10"/>
  <c r="H12" i="10"/>
  <c r="W11" i="10"/>
  <c r="V11" i="10"/>
  <c r="U11" i="10"/>
  <c r="T11" i="10"/>
  <c r="X11" i="10" s="1"/>
  <c r="S11" i="10"/>
  <c r="R11" i="10"/>
  <c r="K11" i="10"/>
  <c r="K19" i="10" s="1"/>
  <c r="J11" i="10"/>
  <c r="J19" i="10" s="1"/>
  <c r="I11" i="10"/>
  <c r="G11" i="10"/>
  <c r="F11" i="10"/>
  <c r="F19" i="10" s="1"/>
  <c r="X10" i="10"/>
  <c r="T10" i="10"/>
  <c r="L10" i="10"/>
  <c r="H10" i="10"/>
  <c r="X9" i="10"/>
  <c r="T9" i="10"/>
  <c r="L9" i="10"/>
  <c r="H9" i="10"/>
  <c r="X8" i="10"/>
  <c r="T8" i="10"/>
  <c r="L8" i="10"/>
  <c r="H8" i="10"/>
  <c r="W7" i="10"/>
  <c r="V7" i="10"/>
  <c r="U7" i="10"/>
  <c r="T7" i="10"/>
  <c r="X7" i="10" s="1"/>
  <c r="S7" i="10"/>
  <c r="R7" i="10"/>
  <c r="H7" i="10"/>
  <c r="L7" i="10" s="1"/>
  <c r="T6" i="10"/>
  <c r="X6" i="10" s="1"/>
  <c r="H6" i="10"/>
  <c r="L6" i="10" s="1"/>
  <c r="T5" i="10"/>
  <c r="X5" i="10" s="1"/>
  <c r="T4" i="10"/>
  <c r="X4" i="10" s="1"/>
  <c r="H14" i="10" l="1"/>
  <c r="L14" i="10" s="1"/>
  <c r="L18" i="10"/>
  <c r="U42" i="10"/>
  <c r="U95" i="10" s="1"/>
  <c r="W69" i="10"/>
  <c r="W95" i="10" s="1"/>
  <c r="R16" i="10"/>
  <c r="T16" i="10" s="1"/>
  <c r="X41" i="10"/>
  <c r="L44" i="10"/>
  <c r="S56" i="10"/>
  <c r="T52" i="10"/>
  <c r="X52" i="10" s="1"/>
  <c r="S69" i="10"/>
  <c r="S76" i="10"/>
  <c r="T76" i="10" s="1"/>
  <c r="X76" i="10" s="1"/>
  <c r="T73" i="10"/>
  <c r="X73" i="10" s="1"/>
  <c r="G19" i="10"/>
  <c r="H19" i="10" s="1"/>
  <c r="L19" i="10" s="1"/>
  <c r="H11" i="10"/>
  <c r="L11" i="10" s="1"/>
  <c r="V16" i="10"/>
  <c r="V95" i="10" s="1"/>
  <c r="R42" i="10"/>
  <c r="T42" i="10" s="1"/>
  <c r="T20" i="10"/>
  <c r="X20" i="10" s="1"/>
  <c r="X49" i="10"/>
  <c r="R56" i="10"/>
  <c r="T56" i="10" s="1"/>
  <c r="X56" i="10" s="1"/>
  <c r="R69" i="10"/>
  <c r="T69" i="10" s="1"/>
  <c r="X69" i="10" s="1"/>
  <c r="F98" i="10"/>
  <c r="H98" i="10" s="1"/>
  <c r="L98" i="10" s="1"/>
  <c r="X101" i="10"/>
  <c r="X16" i="10" l="1"/>
  <c r="X42" i="10"/>
  <c r="R95" i="10"/>
  <c r="T95" i="10" s="1"/>
  <c r="X95" i="10" s="1"/>
  <c r="S95" i="10"/>
  <c r="T102" i="9" l="1"/>
  <c r="X102" i="9" s="1"/>
  <c r="T101" i="9"/>
  <c r="T89" i="9" s="1"/>
  <c r="K97" i="9"/>
  <c r="J97" i="9"/>
  <c r="I97" i="9"/>
  <c r="H97" i="9"/>
  <c r="L97" i="9" s="1"/>
  <c r="G97" i="9"/>
  <c r="F97" i="9"/>
  <c r="H96" i="9"/>
  <c r="L96" i="9" s="1"/>
  <c r="L95" i="9"/>
  <c r="H95" i="9"/>
  <c r="W94" i="9"/>
  <c r="V94" i="9"/>
  <c r="U94" i="9"/>
  <c r="S94" i="9"/>
  <c r="R94" i="9"/>
  <c r="T94" i="9" s="1"/>
  <c r="X94" i="9" s="1"/>
  <c r="H94" i="9"/>
  <c r="L94" i="9" s="1"/>
  <c r="T93" i="9"/>
  <c r="X93" i="9" s="1"/>
  <c r="H93" i="9"/>
  <c r="L93" i="9" s="1"/>
  <c r="T92" i="9"/>
  <c r="X92" i="9" s="1"/>
  <c r="K92" i="9"/>
  <c r="J92" i="9"/>
  <c r="I92" i="9"/>
  <c r="G92" i="9"/>
  <c r="F92" i="9"/>
  <c r="H92" i="9" s="1"/>
  <c r="X91" i="9"/>
  <c r="T91" i="9"/>
  <c r="H91" i="9"/>
  <c r="L91" i="9" s="1"/>
  <c r="H90" i="9"/>
  <c r="L90" i="9" s="1"/>
  <c r="W89" i="9"/>
  <c r="W90" i="9" s="1"/>
  <c r="V89" i="9"/>
  <c r="V90" i="9" s="1"/>
  <c r="U89" i="9"/>
  <c r="U90" i="9" s="1"/>
  <c r="S89" i="9"/>
  <c r="S90" i="9" s="1"/>
  <c r="R89" i="9"/>
  <c r="R90" i="9" s="1"/>
  <c r="T90" i="9" s="1"/>
  <c r="X90" i="9" s="1"/>
  <c r="L89" i="9"/>
  <c r="H89" i="9"/>
  <c r="T88" i="9"/>
  <c r="X88" i="9" s="1"/>
  <c r="L88" i="9"/>
  <c r="H88" i="9"/>
  <c r="T87" i="9"/>
  <c r="X87" i="9" s="1"/>
  <c r="K87" i="9"/>
  <c r="J87" i="9"/>
  <c r="I87" i="9"/>
  <c r="H87" i="9"/>
  <c r="L87" i="9" s="1"/>
  <c r="G87" i="9"/>
  <c r="F87" i="9"/>
  <c r="T86" i="9"/>
  <c r="X86" i="9" s="1"/>
  <c r="H86" i="9"/>
  <c r="L86" i="9" s="1"/>
  <c r="T85" i="9"/>
  <c r="X85" i="9" s="1"/>
  <c r="H85" i="9"/>
  <c r="L85" i="9" s="1"/>
  <c r="T84" i="9"/>
  <c r="X84" i="9" s="1"/>
  <c r="H84" i="9"/>
  <c r="L84" i="9" s="1"/>
  <c r="T83" i="9"/>
  <c r="X83" i="9" s="1"/>
  <c r="K83" i="9"/>
  <c r="J83" i="9"/>
  <c r="I83" i="9"/>
  <c r="G83" i="9"/>
  <c r="F83" i="9"/>
  <c r="H83" i="9" s="1"/>
  <c r="X82" i="9"/>
  <c r="T82" i="9"/>
  <c r="H82" i="9"/>
  <c r="L82" i="9" s="1"/>
  <c r="X81" i="9"/>
  <c r="T81" i="9"/>
  <c r="H81" i="9"/>
  <c r="L81" i="9" s="1"/>
  <c r="X80" i="9"/>
  <c r="T80" i="9"/>
  <c r="H80" i="9"/>
  <c r="L80" i="9" s="1"/>
  <c r="X79" i="9"/>
  <c r="T79" i="9"/>
  <c r="K79" i="9"/>
  <c r="J79" i="9"/>
  <c r="I79" i="9"/>
  <c r="G79" i="9"/>
  <c r="F79" i="9"/>
  <c r="H79" i="9" s="1"/>
  <c r="T78" i="9"/>
  <c r="X78" i="9" s="1"/>
  <c r="H78" i="9"/>
  <c r="L78" i="9" s="1"/>
  <c r="T77" i="9"/>
  <c r="X77" i="9" s="1"/>
  <c r="H77" i="9"/>
  <c r="L77" i="9" s="1"/>
  <c r="V76" i="9"/>
  <c r="U76" i="9"/>
  <c r="R76" i="9"/>
  <c r="K76" i="9"/>
  <c r="J76" i="9"/>
  <c r="I76" i="9"/>
  <c r="H76" i="9"/>
  <c r="L76" i="9" s="1"/>
  <c r="G76" i="9"/>
  <c r="F76" i="9"/>
  <c r="T75" i="9"/>
  <c r="X75" i="9" s="1"/>
  <c r="H75" i="9"/>
  <c r="L75" i="9" s="1"/>
  <c r="T74" i="9"/>
  <c r="X74" i="9" s="1"/>
  <c r="H74" i="9"/>
  <c r="L74" i="9" s="1"/>
  <c r="W73" i="9"/>
  <c r="W76" i="9" s="1"/>
  <c r="V73" i="9"/>
  <c r="U73" i="9"/>
  <c r="S73" i="9"/>
  <c r="R73" i="9"/>
  <c r="H73" i="9"/>
  <c r="L73" i="9" s="1"/>
  <c r="X72" i="9"/>
  <c r="T72" i="9"/>
  <c r="K72" i="9"/>
  <c r="J72" i="9"/>
  <c r="I72" i="9"/>
  <c r="G72" i="9"/>
  <c r="F72" i="9"/>
  <c r="H72" i="9" s="1"/>
  <c r="L72" i="9" s="1"/>
  <c r="T71" i="9"/>
  <c r="X71" i="9" s="1"/>
  <c r="H71" i="9"/>
  <c r="L71" i="9" s="1"/>
  <c r="T70" i="9"/>
  <c r="X70" i="9" s="1"/>
  <c r="H70" i="9"/>
  <c r="L70" i="9" s="1"/>
  <c r="K69" i="9"/>
  <c r="J69" i="9"/>
  <c r="I69" i="9"/>
  <c r="H69" i="9"/>
  <c r="L69" i="9" s="1"/>
  <c r="G69" i="9"/>
  <c r="F69" i="9"/>
  <c r="W68" i="9"/>
  <c r="V68" i="9"/>
  <c r="U68" i="9"/>
  <c r="S68" i="9"/>
  <c r="T68" i="9" s="1"/>
  <c r="X68" i="9" s="1"/>
  <c r="R68" i="9"/>
  <c r="H68" i="9"/>
  <c r="L68" i="9" s="1"/>
  <c r="X67" i="9"/>
  <c r="T67" i="9"/>
  <c r="H67" i="9"/>
  <c r="L67" i="9" s="1"/>
  <c r="X66" i="9"/>
  <c r="T66" i="9"/>
  <c r="H66" i="9"/>
  <c r="L66" i="9" s="1"/>
  <c r="X65" i="9"/>
  <c r="T65" i="9"/>
  <c r="K65" i="9"/>
  <c r="J65" i="9"/>
  <c r="I65" i="9"/>
  <c r="G65" i="9"/>
  <c r="F65" i="9"/>
  <c r="H65" i="9" s="1"/>
  <c r="T64" i="9"/>
  <c r="X64" i="9" s="1"/>
  <c r="H64" i="9"/>
  <c r="L64" i="9" s="1"/>
  <c r="W63" i="9"/>
  <c r="V63" i="9"/>
  <c r="V69" i="9" s="1"/>
  <c r="U63" i="9"/>
  <c r="U69" i="9" s="1"/>
  <c r="S63" i="9"/>
  <c r="R63" i="9"/>
  <c r="T63" i="9" s="1"/>
  <c r="L63" i="9"/>
  <c r="H63" i="9"/>
  <c r="T62" i="9"/>
  <c r="X62" i="9" s="1"/>
  <c r="L62" i="9"/>
  <c r="H62" i="9"/>
  <c r="T61" i="9"/>
  <c r="X61" i="9" s="1"/>
  <c r="K61" i="9"/>
  <c r="J61" i="9"/>
  <c r="I61" i="9"/>
  <c r="H61" i="9"/>
  <c r="L61" i="9" s="1"/>
  <c r="G61" i="9"/>
  <c r="F61" i="9"/>
  <c r="W60" i="9"/>
  <c r="V60" i="9"/>
  <c r="U60" i="9"/>
  <c r="S60" i="9"/>
  <c r="T60" i="9" s="1"/>
  <c r="X60" i="9" s="1"/>
  <c r="R60" i="9"/>
  <c r="H60" i="9"/>
  <c r="L60" i="9" s="1"/>
  <c r="X59" i="9"/>
  <c r="T59" i="9"/>
  <c r="H59" i="9"/>
  <c r="L59" i="9" s="1"/>
  <c r="X58" i="9"/>
  <c r="T58" i="9"/>
  <c r="K58" i="9"/>
  <c r="J58" i="9"/>
  <c r="I58" i="9"/>
  <c r="G58" i="9"/>
  <c r="F58" i="9"/>
  <c r="H58" i="9" s="1"/>
  <c r="T57" i="9"/>
  <c r="X57" i="9" s="1"/>
  <c r="H57" i="9"/>
  <c r="L57" i="9" s="1"/>
  <c r="L56" i="9"/>
  <c r="H56" i="9"/>
  <c r="T55" i="9"/>
  <c r="X55" i="9" s="1"/>
  <c r="K55" i="9"/>
  <c r="J55" i="9"/>
  <c r="I55" i="9"/>
  <c r="H55" i="9"/>
  <c r="L55" i="9" s="1"/>
  <c r="G55" i="9"/>
  <c r="F55" i="9"/>
  <c r="T54" i="9"/>
  <c r="X54" i="9" s="1"/>
  <c r="H54" i="9"/>
  <c r="L54" i="9" s="1"/>
  <c r="T53" i="9"/>
  <c r="X53" i="9" s="1"/>
  <c r="H53" i="9"/>
  <c r="L53" i="9" s="1"/>
  <c r="W52" i="9"/>
  <c r="W56" i="9" s="1"/>
  <c r="V52" i="9"/>
  <c r="U52" i="9"/>
  <c r="S52" i="9"/>
  <c r="R52" i="9"/>
  <c r="K52" i="9"/>
  <c r="J52" i="9"/>
  <c r="I52" i="9"/>
  <c r="G52" i="9"/>
  <c r="F52" i="9"/>
  <c r="H52" i="9" s="1"/>
  <c r="L52" i="9" s="1"/>
  <c r="T51" i="9"/>
  <c r="X51" i="9" s="1"/>
  <c r="H51" i="9"/>
  <c r="L51" i="9" s="1"/>
  <c r="T50" i="9"/>
  <c r="X50" i="9" s="1"/>
  <c r="H50" i="9"/>
  <c r="L50" i="9" s="1"/>
  <c r="W49" i="9"/>
  <c r="V49" i="9"/>
  <c r="V56" i="9" s="1"/>
  <c r="U49" i="9"/>
  <c r="U56" i="9" s="1"/>
  <c r="S49" i="9"/>
  <c r="R49" i="9"/>
  <c r="T49" i="9" s="1"/>
  <c r="L49" i="9"/>
  <c r="H49" i="9"/>
  <c r="T48" i="9"/>
  <c r="X48" i="9" s="1"/>
  <c r="L48" i="9"/>
  <c r="H48" i="9"/>
  <c r="T47" i="9"/>
  <c r="X47" i="9" s="1"/>
  <c r="K47" i="9"/>
  <c r="J47" i="9"/>
  <c r="I47" i="9"/>
  <c r="H47" i="9"/>
  <c r="L47" i="9" s="1"/>
  <c r="G47" i="9"/>
  <c r="F47" i="9"/>
  <c r="T46" i="9"/>
  <c r="X46" i="9" s="1"/>
  <c r="H46" i="9"/>
  <c r="L46" i="9" s="1"/>
  <c r="T45" i="9"/>
  <c r="X45" i="9" s="1"/>
  <c r="H45" i="9"/>
  <c r="L45" i="9" s="1"/>
  <c r="T44" i="9"/>
  <c r="X44" i="9" s="1"/>
  <c r="K44" i="9"/>
  <c r="K98" i="9" s="1"/>
  <c r="J44" i="9"/>
  <c r="I44" i="9"/>
  <c r="I98" i="9" s="1"/>
  <c r="G44" i="9"/>
  <c r="G98" i="9" s="1"/>
  <c r="F44" i="9"/>
  <c r="H44" i="9" s="1"/>
  <c r="X43" i="9"/>
  <c r="T43" i="9"/>
  <c r="H43" i="9"/>
  <c r="L43" i="9" s="1"/>
  <c r="H42" i="9"/>
  <c r="L42" i="9" s="1"/>
  <c r="W41" i="9"/>
  <c r="V41" i="9"/>
  <c r="U41" i="9"/>
  <c r="S41" i="9"/>
  <c r="R41" i="9"/>
  <c r="T41" i="9" s="1"/>
  <c r="X41" i="9" s="1"/>
  <c r="L41" i="9"/>
  <c r="H41" i="9"/>
  <c r="T40" i="9"/>
  <c r="X40" i="9" s="1"/>
  <c r="T39" i="9"/>
  <c r="X39" i="9" s="1"/>
  <c r="H39" i="9"/>
  <c r="L39" i="9" s="1"/>
  <c r="T38" i="9"/>
  <c r="X38" i="9" s="1"/>
  <c r="K38" i="9"/>
  <c r="J38" i="9"/>
  <c r="I38" i="9"/>
  <c r="G38" i="9"/>
  <c r="F38" i="9"/>
  <c r="H38" i="9" s="1"/>
  <c r="X37" i="9"/>
  <c r="T37" i="9"/>
  <c r="H37" i="9"/>
  <c r="L37" i="9" s="1"/>
  <c r="W36" i="9"/>
  <c r="V36" i="9"/>
  <c r="U36" i="9"/>
  <c r="T36" i="9"/>
  <c r="X36" i="9" s="1"/>
  <c r="S36" i="9"/>
  <c r="R36" i="9"/>
  <c r="H36" i="9"/>
  <c r="L36" i="9" s="1"/>
  <c r="T35" i="9"/>
  <c r="X35" i="9" s="1"/>
  <c r="H35" i="9"/>
  <c r="L35" i="9" s="1"/>
  <c r="T34" i="9"/>
  <c r="X34" i="9" s="1"/>
  <c r="H34" i="9"/>
  <c r="L34" i="9" s="1"/>
  <c r="T33" i="9"/>
  <c r="X33" i="9" s="1"/>
  <c r="H33" i="9"/>
  <c r="L33" i="9" s="1"/>
  <c r="W32" i="9"/>
  <c r="V32" i="9"/>
  <c r="U32" i="9"/>
  <c r="S32" i="9"/>
  <c r="R32" i="9"/>
  <c r="T32" i="9" s="1"/>
  <c r="X32" i="9" s="1"/>
  <c r="L32" i="9"/>
  <c r="H32" i="9"/>
  <c r="T31" i="9"/>
  <c r="X31" i="9" s="1"/>
  <c r="L31" i="9"/>
  <c r="H31" i="9"/>
  <c r="T30" i="9"/>
  <c r="X30" i="9" s="1"/>
  <c r="K30" i="9"/>
  <c r="J30" i="9"/>
  <c r="I30" i="9"/>
  <c r="H30" i="9"/>
  <c r="L30" i="9" s="1"/>
  <c r="G30" i="9"/>
  <c r="F30" i="9"/>
  <c r="T29" i="9"/>
  <c r="X29" i="9" s="1"/>
  <c r="H29" i="9"/>
  <c r="L29" i="9" s="1"/>
  <c r="T28" i="9"/>
  <c r="X28" i="9" s="1"/>
  <c r="H28" i="9"/>
  <c r="L28" i="9" s="1"/>
  <c r="T27" i="9"/>
  <c r="X27" i="9" s="1"/>
  <c r="K27" i="9"/>
  <c r="J27" i="9"/>
  <c r="I27" i="9"/>
  <c r="G27" i="9"/>
  <c r="F27" i="9"/>
  <c r="H27" i="9" s="1"/>
  <c r="W26" i="9"/>
  <c r="V26" i="9"/>
  <c r="U26" i="9"/>
  <c r="T26" i="9"/>
  <c r="X26" i="9" s="1"/>
  <c r="S26" i="9"/>
  <c r="R26" i="9"/>
  <c r="H26" i="9"/>
  <c r="L26" i="9" s="1"/>
  <c r="T25" i="9"/>
  <c r="X25" i="9" s="1"/>
  <c r="H25" i="9"/>
  <c r="L25" i="9" s="1"/>
  <c r="T24" i="9"/>
  <c r="X24" i="9" s="1"/>
  <c r="H24" i="9"/>
  <c r="L24" i="9" s="1"/>
  <c r="T23" i="9"/>
  <c r="X23" i="9" s="1"/>
  <c r="H23" i="9"/>
  <c r="L23" i="9" s="1"/>
  <c r="T22" i="9"/>
  <c r="X22" i="9" s="1"/>
  <c r="K22" i="9"/>
  <c r="K40" i="9" s="1"/>
  <c r="J22" i="9"/>
  <c r="J40" i="9" s="1"/>
  <c r="I22" i="9"/>
  <c r="G22" i="9"/>
  <c r="F22" i="9"/>
  <c r="F40" i="9" s="1"/>
  <c r="T21" i="9"/>
  <c r="X21" i="9" s="1"/>
  <c r="L21" i="9"/>
  <c r="H21" i="9"/>
  <c r="W20" i="9"/>
  <c r="W42" i="9" s="1"/>
  <c r="V20" i="9"/>
  <c r="V42" i="9" s="1"/>
  <c r="U20" i="9"/>
  <c r="U42" i="9" s="1"/>
  <c r="S20" i="9"/>
  <c r="S42" i="9" s="1"/>
  <c r="R20" i="9"/>
  <c r="H20" i="9"/>
  <c r="L20" i="9" s="1"/>
  <c r="T19" i="9"/>
  <c r="X19" i="9" s="1"/>
  <c r="X18" i="9"/>
  <c r="T18" i="9"/>
  <c r="K18" i="9"/>
  <c r="J18" i="9"/>
  <c r="I18" i="9"/>
  <c r="G18" i="9"/>
  <c r="F18" i="9"/>
  <c r="H18" i="9" s="1"/>
  <c r="T17" i="9"/>
  <c r="X17" i="9" s="1"/>
  <c r="H17" i="9"/>
  <c r="L17" i="9" s="1"/>
  <c r="U16" i="9"/>
  <c r="L16" i="9"/>
  <c r="H16" i="9"/>
  <c r="W15" i="9"/>
  <c r="W16" i="9" s="1"/>
  <c r="V15" i="9"/>
  <c r="U15" i="9"/>
  <c r="S15" i="9"/>
  <c r="S16" i="9" s="1"/>
  <c r="R15" i="9"/>
  <c r="T15" i="9" s="1"/>
  <c r="H15" i="9"/>
  <c r="L15" i="9" s="1"/>
  <c r="T14" i="9"/>
  <c r="X14" i="9" s="1"/>
  <c r="K14" i="9"/>
  <c r="J14" i="9"/>
  <c r="I14" i="9"/>
  <c r="I19" i="9" s="1"/>
  <c r="G14" i="9"/>
  <c r="F14" i="9"/>
  <c r="H14" i="9" s="1"/>
  <c r="X13" i="9"/>
  <c r="T13" i="9"/>
  <c r="H13" i="9"/>
  <c r="L13" i="9" s="1"/>
  <c r="X12" i="9"/>
  <c r="T12" i="9"/>
  <c r="H12" i="9"/>
  <c r="L12" i="9" s="1"/>
  <c r="W11" i="9"/>
  <c r="V11" i="9"/>
  <c r="U11" i="9"/>
  <c r="T11" i="9"/>
  <c r="X11" i="9" s="1"/>
  <c r="S11" i="9"/>
  <c r="R11" i="9"/>
  <c r="K11" i="9"/>
  <c r="K19" i="9" s="1"/>
  <c r="J11" i="9"/>
  <c r="I11" i="9"/>
  <c r="G11" i="9"/>
  <c r="F11" i="9"/>
  <c r="T10" i="9"/>
  <c r="X10" i="9" s="1"/>
  <c r="L10" i="9"/>
  <c r="H10" i="9"/>
  <c r="T9" i="9"/>
  <c r="X9" i="9" s="1"/>
  <c r="L9" i="9"/>
  <c r="H9" i="9"/>
  <c r="T8" i="9"/>
  <c r="X8" i="9" s="1"/>
  <c r="L8" i="9"/>
  <c r="H8" i="9"/>
  <c r="W7" i="9"/>
  <c r="V7" i="9"/>
  <c r="U7" i="9"/>
  <c r="S7" i="9"/>
  <c r="R7" i="9"/>
  <c r="T7" i="9" s="1"/>
  <c r="X7" i="9" s="1"/>
  <c r="H7" i="9"/>
  <c r="L7" i="9" s="1"/>
  <c r="T6" i="9"/>
  <c r="X6" i="9" s="1"/>
  <c r="H6" i="9"/>
  <c r="L6" i="9" s="1"/>
  <c r="T5" i="9"/>
  <c r="X5" i="9" s="1"/>
  <c r="T4" i="9"/>
  <c r="X4" i="9" s="1"/>
  <c r="H11" i="9" l="1"/>
  <c r="L11" i="9" s="1"/>
  <c r="G19" i="9"/>
  <c r="R16" i="9"/>
  <c r="T16" i="9" s="1"/>
  <c r="V16" i="9"/>
  <c r="X15" i="9"/>
  <c r="R42" i="9"/>
  <c r="T42" i="9" s="1"/>
  <c r="X42" i="9" s="1"/>
  <c r="T20" i="9"/>
  <c r="X20" i="9" s="1"/>
  <c r="L27" i="9"/>
  <c r="J98" i="9"/>
  <c r="X49" i="9"/>
  <c r="L58" i="9"/>
  <c r="L65" i="9"/>
  <c r="S76" i="9"/>
  <c r="T73" i="9"/>
  <c r="X73" i="9" s="1"/>
  <c r="S56" i="9"/>
  <c r="T52" i="9"/>
  <c r="X52" i="9" s="1"/>
  <c r="G40" i="9"/>
  <c r="S95" i="9" s="1"/>
  <c r="H22" i="9"/>
  <c r="L22" i="9" s="1"/>
  <c r="L38" i="9"/>
  <c r="L44" i="9"/>
  <c r="X63" i="9"/>
  <c r="W69" i="9"/>
  <c r="W95" i="9" s="1"/>
  <c r="X89" i="9"/>
  <c r="T76" i="9"/>
  <c r="X76" i="9" s="1"/>
  <c r="L14" i="9"/>
  <c r="J19" i="9"/>
  <c r="V95" i="9" s="1"/>
  <c r="L18" i="9"/>
  <c r="I40" i="9"/>
  <c r="U95" i="9" s="1"/>
  <c r="S69" i="9"/>
  <c r="L79" i="9"/>
  <c r="L83" i="9"/>
  <c r="L92" i="9"/>
  <c r="F19" i="9"/>
  <c r="H19" i="9" s="1"/>
  <c r="R56" i="9"/>
  <c r="T56" i="9" s="1"/>
  <c r="X56" i="9" s="1"/>
  <c r="R69" i="9"/>
  <c r="T69" i="9" s="1"/>
  <c r="X69" i="9" s="1"/>
  <c r="F98" i="9"/>
  <c r="H98" i="9" s="1"/>
  <c r="L98" i="9" s="1"/>
  <c r="X101" i="9"/>
  <c r="H40" i="9" l="1"/>
  <c r="L40" i="9" s="1"/>
  <c r="X16" i="9"/>
  <c r="R95" i="9"/>
  <c r="T95" i="9" s="1"/>
  <c r="X95" i="9" s="1"/>
  <c r="L19" i="9"/>
  <c r="T102" i="8" l="1"/>
  <c r="X102" i="8" s="1"/>
  <c r="T101" i="8"/>
  <c r="T89" i="8" s="1"/>
  <c r="X89" i="8" s="1"/>
  <c r="L97" i="8"/>
  <c r="K97" i="8"/>
  <c r="J97" i="8"/>
  <c r="I97" i="8"/>
  <c r="H97" i="8"/>
  <c r="G97" i="8"/>
  <c r="F97" i="8"/>
  <c r="H96" i="8"/>
  <c r="L96" i="8" s="1"/>
  <c r="L95" i="8"/>
  <c r="H95" i="8"/>
  <c r="W94" i="8"/>
  <c r="V94" i="8"/>
  <c r="U94" i="8"/>
  <c r="S94" i="8"/>
  <c r="R94" i="8"/>
  <c r="T94" i="8" s="1"/>
  <c r="X94" i="8" s="1"/>
  <c r="H94" i="8"/>
  <c r="L94" i="8" s="1"/>
  <c r="T93" i="8"/>
  <c r="X93" i="8" s="1"/>
  <c r="H93" i="8"/>
  <c r="L93" i="8" s="1"/>
  <c r="T92" i="8"/>
  <c r="X92" i="8" s="1"/>
  <c r="K92" i="8"/>
  <c r="J92" i="8"/>
  <c r="I92" i="8"/>
  <c r="G92" i="8"/>
  <c r="F92" i="8"/>
  <c r="H92" i="8" s="1"/>
  <c r="L92" i="8" s="1"/>
  <c r="X91" i="8"/>
  <c r="T91" i="8"/>
  <c r="L91" i="8"/>
  <c r="H91" i="8"/>
  <c r="V90" i="8"/>
  <c r="R90" i="8"/>
  <c r="H90" i="8"/>
  <c r="L90" i="8" s="1"/>
  <c r="W89" i="8"/>
  <c r="W90" i="8" s="1"/>
  <c r="V89" i="8"/>
  <c r="U89" i="8"/>
  <c r="U90" i="8" s="1"/>
  <c r="S89" i="8"/>
  <c r="S90" i="8" s="1"/>
  <c r="T90" i="8" s="1"/>
  <c r="R89" i="8"/>
  <c r="L89" i="8"/>
  <c r="H89" i="8"/>
  <c r="X88" i="8"/>
  <c r="T88" i="8"/>
  <c r="L88" i="8"/>
  <c r="H88" i="8"/>
  <c r="X87" i="8"/>
  <c r="T87" i="8"/>
  <c r="K87" i="8"/>
  <c r="J87" i="8"/>
  <c r="I87" i="8"/>
  <c r="H87" i="8"/>
  <c r="L87" i="8" s="1"/>
  <c r="G87" i="8"/>
  <c r="F87" i="8"/>
  <c r="T86" i="8"/>
  <c r="X86" i="8" s="1"/>
  <c r="H86" i="8"/>
  <c r="L86" i="8" s="1"/>
  <c r="T85" i="8"/>
  <c r="X85" i="8" s="1"/>
  <c r="H85" i="8"/>
  <c r="L85" i="8" s="1"/>
  <c r="T84" i="8"/>
  <c r="X84" i="8" s="1"/>
  <c r="H84" i="8"/>
  <c r="L84" i="8" s="1"/>
  <c r="T83" i="8"/>
  <c r="X83" i="8" s="1"/>
  <c r="K83" i="8"/>
  <c r="J83" i="8"/>
  <c r="I83" i="8"/>
  <c r="G83" i="8"/>
  <c r="F83" i="8"/>
  <c r="H83" i="8" s="1"/>
  <c r="L83" i="8" s="1"/>
  <c r="X82" i="8"/>
  <c r="T82" i="8"/>
  <c r="L82" i="8"/>
  <c r="H82" i="8"/>
  <c r="X81" i="8"/>
  <c r="T81" i="8"/>
  <c r="L81" i="8"/>
  <c r="H81" i="8"/>
  <c r="X80" i="8"/>
  <c r="T80" i="8"/>
  <c r="L80" i="8"/>
  <c r="H80" i="8"/>
  <c r="X79" i="8"/>
  <c r="T79" i="8"/>
  <c r="K79" i="8"/>
  <c r="J79" i="8"/>
  <c r="I79" i="8"/>
  <c r="G79" i="8"/>
  <c r="F79" i="8"/>
  <c r="H79" i="8" s="1"/>
  <c r="L79" i="8" s="1"/>
  <c r="T78" i="8"/>
  <c r="X78" i="8" s="1"/>
  <c r="H78" i="8"/>
  <c r="L78" i="8" s="1"/>
  <c r="T77" i="8"/>
  <c r="X77" i="8" s="1"/>
  <c r="H77" i="8"/>
  <c r="L77" i="8" s="1"/>
  <c r="V76" i="8"/>
  <c r="U76" i="8"/>
  <c r="R76" i="8"/>
  <c r="L76" i="8"/>
  <c r="K76" i="8"/>
  <c r="J76" i="8"/>
  <c r="I76" i="8"/>
  <c r="H76" i="8"/>
  <c r="G76" i="8"/>
  <c r="F76" i="8"/>
  <c r="T75" i="8"/>
  <c r="X75" i="8" s="1"/>
  <c r="H75" i="8"/>
  <c r="L75" i="8" s="1"/>
  <c r="T74" i="8"/>
  <c r="X74" i="8" s="1"/>
  <c r="H74" i="8"/>
  <c r="L74" i="8" s="1"/>
  <c r="W73" i="8"/>
  <c r="W76" i="8" s="1"/>
  <c r="V73" i="8"/>
  <c r="U73" i="8"/>
  <c r="S73" i="8"/>
  <c r="S76" i="8" s="1"/>
  <c r="R73" i="8"/>
  <c r="L73" i="8"/>
  <c r="H73" i="8"/>
  <c r="X72" i="8"/>
  <c r="T72" i="8"/>
  <c r="K72" i="8"/>
  <c r="J72" i="8"/>
  <c r="I72" i="8"/>
  <c r="G72" i="8"/>
  <c r="F72" i="8"/>
  <c r="H72" i="8" s="1"/>
  <c r="L72" i="8" s="1"/>
  <c r="T71" i="8"/>
  <c r="X71" i="8" s="1"/>
  <c r="H71" i="8"/>
  <c r="L71" i="8" s="1"/>
  <c r="T70" i="8"/>
  <c r="X70" i="8" s="1"/>
  <c r="H70" i="8"/>
  <c r="L70" i="8" s="1"/>
  <c r="K69" i="8"/>
  <c r="J69" i="8"/>
  <c r="I69" i="8"/>
  <c r="H69" i="8"/>
  <c r="L69" i="8" s="1"/>
  <c r="G69" i="8"/>
  <c r="F69" i="8"/>
  <c r="W68" i="8"/>
  <c r="V68" i="8"/>
  <c r="U68" i="8"/>
  <c r="S68" i="8"/>
  <c r="T68" i="8" s="1"/>
  <c r="X68" i="8" s="1"/>
  <c r="R68" i="8"/>
  <c r="L68" i="8"/>
  <c r="H68" i="8"/>
  <c r="X67" i="8"/>
  <c r="T67" i="8"/>
  <c r="L67" i="8"/>
  <c r="H67" i="8"/>
  <c r="X66" i="8"/>
  <c r="T66" i="8"/>
  <c r="L66" i="8"/>
  <c r="H66" i="8"/>
  <c r="X65" i="8"/>
  <c r="T65" i="8"/>
  <c r="K65" i="8"/>
  <c r="J65" i="8"/>
  <c r="I65" i="8"/>
  <c r="G65" i="8"/>
  <c r="F65" i="8"/>
  <c r="H65" i="8" s="1"/>
  <c r="L65" i="8" s="1"/>
  <c r="T64" i="8"/>
  <c r="X64" i="8" s="1"/>
  <c r="H64" i="8"/>
  <c r="L64" i="8" s="1"/>
  <c r="W63" i="8"/>
  <c r="W69" i="8" s="1"/>
  <c r="V63" i="8"/>
  <c r="V69" i="8" s="1"/>
  <c r="U63" i="8"/>
  <c r="U69" i="8" s="1"/>
  <c r="S63" i="8"/>
  <c r="S69" i="8" s="1"/>
  <c r="R63" i="8"/>
  <c r="T63" i="8" s="1"/>
  <c r="X63" i="8" s="1"/>
  <c r="L63" i="8"/>
  <c r="H63" i="8"/>
  <c r="X62" i="8"/>
  <c r="T62" i="8"/>
  <c r="L62" i="8"/>
  <c r="H62" i="8"/>
  <c r="X61" i="8"/>
  <c r="T61" i="8"/>
  <c r="K61" i="8"/>
  <c r="J61" i="8"/>
  <c r="I61" i="8"/>
  <c r="H61" i="8"/>
  <c r="L61" i="8" s="1"/>
  <c r="G61" i="8"/>
  <c r="F61" i="8"/>
  <c r="W60" i="8"/>
  <c r="V60" i="8"/>
  <c r="U60" i="8"/>
  <c r="S60" i="8"/>
  <c r="T60" i="8" s="1"/>
  <c r="X60" i="8" s="1"/>
  <c r="R60" i="8"/>
  <c r="L60" i="8"/>
  <c r="H60" i="8"/>
  <c r="X59" i="8"/>
  <c r="T59" i="8"/>
  <c r="L59" i="8"/>
  <c r="H59" i="8"/>
  <c r="X58" i="8"/>
  <c r="T58" i="8"/>
  <c r="K58" i="8"/>
  <c r="J58" i="8"/>
  <c r="I58" i="8"/>
  <c r="G58" i="8"/>
  <c r="F58" i="8"/>
  <c r="H58" i="8" s="1"/>
  <c r="L58" i="8" s="1"/>
  <c r="T57" i="8"/>
  <c r="X57" i="8" s="1"/>
  <c r="H57" i="8"/>
  <c r="L57" i="8" s="1"/>
  <c r="L56" i="8"/>
  <c r="H56" i="8"/>
  <c r="X55" i="8"/>
  <c r="T55" i="8"/>
  <c r="K55" i="8"/>
  <c r="J55" i="8"/>
  <c r="I55" i="8"/>
  <c r="H55" i="8"/>
  <c r="L55" i="8" s="1"/>
  <c r="G55" i="8"/>
  <c r="F55" i="8"/>
  <c r="T54" i="8"/>
  <c r="X54" i="8" s="1"/>
  <c r="H54" i="8"/>
  <c r="L54" i="8" s="1"/>
  <c r="T53" i="8"/>
  <c r="X53" i="8" s="1"/>
  <c r="H53" i="8"/>
  <c r="L53" i="8" s="1"/>
  <c r="W52" i="8"/>
  <c r="W56" i="8" s="1"/>
  <c r="V52" i="8"/>
  <c r="U52" i="8"/>
  <c r="S52" i="8"/>
  <c r="S56" i="8" s="1"/>
  <c r="R52" i="8"/>
  <c r="K52" i="8"/>
  <c r="J52" i="8"/>
  <c r="I52" i="8"/>
  <c r="G52" i="8"/>
  <c r="F52" i="8"/>
  <c r="H52" i="8" s="1"/>
  <c r="L52" i="8" s="1"/>
  <c r="T51" i="8"/>
  <c r="X51" i="8" s="1"/>
  <c r="H51" i="8"/>
  <c r="L51" i="8" s="1"/>
  <c r="T50" i="8"/>
  <c r="X50" i="8" s="1"/>
  <c r="H50" i="8"/>
  <c r="L50" i="8" s="1"/>
  <c r="W49" i="8"/>
  <c r="V49" i="8"/>
  <c r="V56" i="8" s="1"/>
  <c r="U49" i="8"/>
  <c r="U56" i="8" s="1"/>
  <c r="S49" i="8"/>
  <c r="R49" i="8"/>
  <c r="T49" i="8" s="1"/>
  <c r="X49" i="8" s="1"/>
  <c r="L49" i="8"/>
  <c r="H49" i="8"/>
  <c r="X48" i="8"/>
  <c r="T48" i="8"/>
  <c r="L48" i="8"/>
  <c r="H48" i="8"/>
  <c r="X47" i="8"/>
  <c r="T47" i="8"/>
  <c r="K47" i="8"/>
  <c r="J47" i="8"/>
  <c r="I47" i="8"/>
  <c r="H47" i="8"/>
  <c r="L47" i="8" s="1"/>
  <c r="G47" i="8"/>
  <c r="F47" i="8"/>
  <c r="T46" i="8"/>
  <c r="X46" i="8" s="1"/>
  <c r="H46" i="8"/>
  <c r="L46" i="8" s="1"/>
  <c r="T45" i="8"/>
  <c r="X45" i="8" s="1"/>
  <c r="H45" i="8"/>
  <c r="L45" i="8" s="1"/>
  <c r="T44" i="8"/>
  <c r="X44" i="8" s="1"/>
  <c r="K44" i="8"/>
  <c r="K98" i="8" s="1"/>
  <c r="J44" i="8"/>
  <c r="J98" i="8" s="1"/>
  <c r="I44" i="8"/>
  <c r="I98" i="8" s="1"/>
  <c r="G44" i="8"/>
  <c r="G98" i="8" s="1"/>
  <c r="F44" i="8"/>
  <c r="H44" i="8" s="1"/>
  <c r="L44" i="8" s="1"/>
  <c r="X43" i="8"/>
  <c r="T43" i="8"/>
  <c r="L43" i="8"/>
  <c r="H43" i="8"/>
  <c r="H42" i="8"/>
  <c r="L42" i="8" s="1"/>
  <c r="W41" i="8"/>
  <c r="V41" i="8"/>
  <c r="U41" i="8"/>
  <c r="S41" i="8"/>
  <c r="R41" i="8"/>
  <c r="T41" i="8" s="1"/>
  <c r="X41" i="8" s="1"/>
  <c r="L41" i="8"/>
  <c r="H41" i="8"/>
  <c r="X40" i="8"/>
  <c r="T40" i="8"/>
  <c r="T39" i="8"/>
  <c r="X39" i="8" s="1"/>
  <c r="H39" i="8"/>
  <c r="L39" i="8" s="1"/>
  <c r="T38" i="8"/>
  <c r="X38" i="8" s="1"/>
  <c r="K38" i="8"/>
  <c r="J38" i="8"/>
  <c r="I38" i="8"/>
  <c r="G38" i="8"/>
  <c r="F38" i="8"/>
  <c r="H38" i="8" s="1"/>
  <c r="L38" i="8" s="1"/>
  <c r="X37" i="8"/>
  <c r="T37" i="8"/>
  <c r="L37" i="8"/>
  <c r="H37" i="8"/>
  <c r="W36" i="8"/>
  <c r="V36" i="8"/>
  <c r="U36" i="8"/>
  <c r="T36" i="8"/>
  <c r="X36" i="8" s="1"/>
  <c r="S36" i="8"/>
  <c r="R36" i="8"/>
  <c r="H36" i="8"/>
  <c r="L36" i="8" s="1"/>
  <c r="T35" i="8"/>
  <c r="X35" i="8" s="1"/>
  <c r="H35" i="8"/>
  <c r="L35" i="8" s="1"/>
  <c r="T34" i="8"/>
  <c r="X34" i="8" s="1"/>
  <c r="H34" i="8"/>
  <c r="L34" i="8" s="1"/>
  <c r="T33" i="8"/>
  <c r="X33" i="8" s="1"/>
  <c r="H33" i="8"/>
  <c r="L33" i="8" s="1"/>
  <c r="W32" i="8"/>
  <c r="V32" i="8"/>
  <c r="U32" i="8"/>
  <c r="S32" i="8"/>
  <c r="R32" i="8"/>
  <c r="T32" i="8" s="1"/>
  <c r="X32" i="8" s="1"/>
  <c r="L32" i="8"/>
  <c r="H32" i="8"/>
  <c r="X31" i="8"/>
  <c r="T31" i="8"/>
  <c r="L31" i="8"/>
  <c r="H31" i="8"/>
  <c r="X30" i="8"/>
  <c r="T30" i="8"/>
  <c r="K30" i="8"/>
  <c r="J30" i="8"/>
  <c r="I30" i="8"/>
  <c r="H30" i="8"/>
  <c r="L30" i="8" s="1"/>
  <c r="G30" i="8"/>
  <c r="F30" i="8"/>
  <c r="T29" i="8"/>
  <c r="X29" i="8" s="1"/>
  <c r="H29" i="8"/>
  <c r="L29" i="8" s="1"/>
  <c r="T28" i="8"/>
  <c r="X28" i="8" s="1"/>
  <c r="H28" i="8"/>
  <c r="L28" i="8" s="1"/>
  <c r="T27" i="8"/>
  <c r="X27" i="8" s="1"/>
  <c r="K27" i="8"/>
  <c r="J27" i="8"/>
  <c r="I27" i="8"/>
  <c r="G27" i="8"/>
  <c r="F27" i="8"/>
  <c r="H27" i="8" s="1"/>
  <c r="L27" i="8" s="1"/>
  <c r="W26" i="8"/>
  <c r="V26" i="8"/>
  <c r="U26" i="8"/>
  <c r="T26" i="8"/>
  <c r="X26" i="8" s="1"/>
  <c r="S26" i="8"/>
  <c r="R26" i="8"/>
  <c r="H26" i="8"/>
  <c r="L26" i="8" s="1"/>
  <c r="T25" i="8"/>
  <c r="X25" i="8" s="1"/>
  <c r="H25" i="8"/>
  <c r="L25" i="8" s="1"/>
  <c r="T24" i="8"/>
  <c r="X24" i="8" s="1"/>
  <c r="H24" i="8"/>
  <c r="L24" i="8" s="1"/>
  <c r="T23" i="8"/>
  <c r="X23" i="8" s="1"/>
  <c r="H23" i="8"/>
  <c r="L23" i="8" s="1"/>
  <c r="T22" i="8"/>
  <c r="X22" i="8" s="1"/>
  <c r="K22" i="8"/>
  <c r="K40" i="8" s="1"/>
  <c r="J22" i="8"/>
  <c r="J40" i="8" s="1"/>
  <c r="I22" i="8"/>
  <c r="I40" i="8" s="1"/>
  <c r="G22" i="8"/>
  <c r="G40" i="8" s="1"/>
  <c r="F22" i="8"/>
  <c r="F40" i="8" s="1"/>
  <c r="X21" i="8"/>
  <c r="T21" i="8"/>
  <c r="L21" i="8"/>
  <c r="H21" i="8"/>
  <c r="W20" i="8"/>
  <c r="W42" i="8" s="1"/>
  <c r="V20" i="8"/>
  <c r="V42" i="8" s="1"/>
  <c r="U20" i="8"/>
  <c r="U42" i="8" s="1"/>
  <c r="S20" i="8"/>
  <c r="S42" i="8" s="1"/>
  <c r="R20" i="8"/>
  <c r="R42" i="8" s="1"/>
  <c r="H20" i="8"/>
  <c r="L20" i="8" s="1"/>
  <c r="T19" i="8"/>
  <c r="X19" i="8" s="1"/>
  <c r="X18" i="8"/>
  <c r="T18" i="8"/>
  <c r="K18" i="8"/>
  <c r="J18" i="8"/>
  <c r="I18" i="8"/>
  <c r="G18" i="8"/>
  <c r="F18" i="8"/>
  <c r="H18" i="8" s="1"/>
  <c r="L18" i="8" s="1"/>
  <c r="T17" i="8"/>
  <c r="X17" i="8" s="1"/>
  <c r="H17" i="8"/>
  <c r="L17" i="8" s="1"/>
  <c r="U16" i="8"/>
  <c r="S16" i="8"/>
  <c r="L16" i="8"/>
  <c r="H16" i="8"/>
  <c r="W15" i="8"/>
  <c r="V15" i="8"/>
  <c r="U15" i="8"/>
  <c r="S15" i="8"/>
  <c r="R15" i="8"/>
  <c r="T15" i="8" s="1"/>
  <c r="X15" i="8" s="1"/>
  <c r="H15" i="8"/>
  <c r="L15" i="8" s="1"/>
  <c r="T14" i="8"/>
  <c r="X14" i="8" s="1"/>
  <c r="K14" i="8"/>
  <c r="J14" i="8"/>
  <c r="I14" i="8"/>
  <c r="I19" i="8" s="1"/>
  <c r="G14" i="8"/>
  <c r="F14" i="8"/>
  <c r="H14" i="8" s="1"/>
  <c r="L14" i="8" s="1"/>
  <c r="X13" i="8"/>
  <c r="T13" i="8"/>
  <c r="L13" i="8"/>
  <c r="H13" i="8"/>
  <c r="X12" i="8"/>
  <c r="T12" i="8"/>
  <c r="L12" i="8"/>
  <c r="H12" i="8"/>
  <c r="W11" i="8"/>
  <c r="V11" i="8"/>
  <c r="V16" i="8" s="1"/>
  <c r="U11" i="8"/>
  <c r="T11" i="8"/>
  <c r="X11" i="8" s="1"/>
  <c r="S11" i="8"/>
  <c r="R11" i="8"/>
  <c r="R16" i="8" s="1"/>
  <c r="T16" i="8" s="1"/>
  <c r="X16" i="8" s="1"/>
  <c r="K11" i="8"/>
  <c r="K19" i="8" s="1"/>
  <c r="J11" i="8"/>
  <c r="J19" i="8" s="1"/>
  <c r="I11" i="8"/>
  <c r="G11" i="8"/>
  <c r="G19" i="8" s="1"/>
  <c r="F11" i="8"/>
  <c r="F19" i="8" s="1"/>
  <c r="X10" i="8"/>
  <c r="T10" i="8"/>
  <c r="L10" i="8"/>
  <c r="H10" i="8"/>
  <c r="X9" i="8"/>
  <c r="T9" i="8"/>
  <c r="L9" i="8"/>
  <c r="H9" i="8"/>
  <c r="X8" i="8"/>
  <c r="T8" i="8"/>
  <c r="L8" i="8"/>
  <c r="H8" i="8"/>
  <c r="W7" i="8"/>
  <c r="W16" i="8" s="1"/>
  <c r="V7" i="8"/>
  <c r="U7" i="8"/>
  <c r="S7" i="8"/>
  <c r="R7" i="8"/>
  <c r="T7" i="8" s="1"/>
  <c r="X7" i="8" s="1"/>
  <c r="H7" i="8"/>
  <c r="L7" i="8" s="1"/>
  <c r="T6" i="8"/>
  <c r="X6" i="8" s="1"/>
  <c r="H6" i="8"/>
  <c r="L6" i="8" s="1"/>
  <c r="T5" i="8"/>
  <c r="X5" i="8" s="1"/>
  <c r="T4" i="8"/>
  <c r="X4" i="8" s="1"/>
  <c r="W95" i="8" l="1"/>
  <c r="H19" i="8"/>
  <c r="L19" i="8" s="1"/>
  <c r="S95" i="8"/>
  <c r="H40" i="8"/>
  <c r="L40" i="8" s="1"/>
  <c r="U95" i="8"/>
  <c r="T76" i="8"/>
  <c r="X76" i="8" s="1"/>
  <c r="T42" i="8"/>
  <c r="X42" i="8" s="1"/>
  <c r="V95" i="8"/>
  <c r="X90" i="8"/>
  <c r="H11" i="8"/>
  <c r="L11" i="8" s="1"/>
  <c r="H22" i="8"/>
  <c r="L22" i="8" s="1"/>
  <c r="T52" i="8"/>
  <c r="X52" i="8" s="1"/>
  <c r="R56" i="8"/>
  <c r="T56" i="8" s="1"/>
  <c r="X56" i="8" s="1"/>
  <c r="R69" i="8"/>
  <c r="T69" i="8" s="1"/>
  <c r="X69" i="8" s="1"/>
  <c r="T73" i="8"/>
  <c r="X73" i="8" s="1"/>
  <c r="F98" i="8"/>
  <c r="H98" i="8" s="1"/>
  <c r="L98" i="8" s="1"/>
  <c r="X101" i="8"/>
  <c r="T20" i="8"/>
  <c r="X20" i="8" s="1"/>
  <c r="R95" i="8" l="1"/>
  <c r="T95" i="8" s="1"/>
  <c r="X95" i="8" s="1"/>
  <c r="T102" i="7" l="1"/>
  <c r="X102" i="7" s="1"/>
  <c r="T101" i="7"/>
  <c r="T89" i="7" s="1"/>
  <c r="X89" i="7" s="1"/>
  <c r="K97" i="7"/>
  <c r="J97" i="7"/>
  <c r="I97" i="7"/>
  <c r="H97" i="7"/>
  <c r="L97" i="7" s="1"/>
  <c r="G97" i="7"/>
  <c r="F97" i="7"/>
  <c r="H96" i="7"/>
  <c r="L96" i="7" s="1"/>
  <c r="L95" i="7"/>
  <c r="H95" i="7"/>
  <c r="W94" i="7"/>
  <c r="V94" i="7"/>
  <c r="U94" i="7"/>
  <c r="S94" i="7"/>
  <c r="R94" i="7"/>
  <c r="T94" i="7" s="1"/>
  <c r="X94" i="7" s="1"/>
  <c r="H94" i="7"/>
  <c r="L94" i="7" s="1"/>
  <c r="T93" i="7"/>
  <c r="X93" i="7" s="1"/>
  <c r="H93" i="7"/>
  <c r="L93" i="7" s="1"/>
  <c r="T92" i="7"/>
  <c r="X92" i="7" s="1"/>
  <c r="K92" i="7"/>
  <c r="J92" i="7"/>
  <c r="I92" i="7"/>
  <c r="G92" i="7"/>
  <c r="F92" i="7"/>
  <c r="H92" i="7" s="1"/>
  <c r="L92" i="7" s="1"/>
  <c r="X91" i="7"/>
  <c r="T91" i="7"/>
  <c r="L91" i="7"/>
  <c r="H91" i="7"/>
  <c r="V90" i="7"/>
  <c r="R90" i="7"/>
  <c r="H90" i="7"/>
  <c r="L90" i="7" s="1"/>
  <c r="W89" i="7"/>
  <c r="W90" i="7" s="1"/>
  <c r="V89" i="7"/>
  <c r="U89" i="7"/>
  <c r="U90" i="7" s="1"/>
  <c r="S89" i="7"/>
  <c r="S90" i="7" s="1"/>
  <c r="T90" i="7" s="1"/>
  <c r="X90" i="7" s="1"/>
  <c r="R89" i="7"/>
  <c r="L89" i="7"/>
  <c r="H89" i="7"/>
  <c r="X88" i="7"/>
  <c r="T88" i="7"/>
  <c r="L88" i="7"/>
  <c r="H88" i="7"/>
  <c r="X87" i="7"/>
  <c r="T87" i="7"/>
  <c r="K87" i="7"/>
  <c r="J87" i="7"/>
  <c r="I87" i="7"/>
  <c r="H87" i="7"/>
  <c r="L87" i="7" s="1"/>
  <c r="G87" i="7"/>
  <c r="F87" i="7"/>
  <c r="T86" i="7"/>
  <c r="X86" i="7" s="1"/>
  <c r="H86" i="7"/>
  <c r="L86" i="7" s="1"/>
  <c r="T85" i="7"/>
  <c r="X85" i="7" s="1"/>
  <c r="H85" i="7"/>
  <c r="L85" i="7" s="1"/>
  <c r="T84" i="7"/>
  <c r="X84" i="7" s="1"/>
  <c r="H84" i="7"/>
  <c r="L84" i="7" s="1"/>
  <c r="T83" i="7"/>
  <c r="X83" i="7" s="1"/>
  <c r="K83" i="7"/>
  <c r="J83" i="7"/>
  <c r="I83" i="7"/>
  <c r="G83" i="7"/>
  <c r="F83" i="7"/>
  <c r="H83" i="7" s="1"/>
  <c r="L83" i="7" s="1"/>
  <c r="X82" i="7"/>
  <c r="T82" i="7"/>
  <c r="L82" i="7"/>
  <c r="H82" i="7"/>
  <c r="X81" i="7"/>
  <c r="T81" i="7"/>
  <c r="L81" i="7"/>
  <c r="H81" i="7"/>
  <c r="X80" i="7"/>
  <c r="T80" i="7"/>
  <c r="L80" i="7"/>
  <c r="H80" i="7"/>
  <c r="X79" i="7"/>
  <c r="T79" i="7"/>
  <c r="K79" i="7"/>
  <c r="J79" i="7"/>
  <c r="I79" i="7"/>
  <c r="G79" i="7"/>
  <c r="F79" i="7"/>
  <c r="H79" i="7" s="1"/>
  <c r="L79" i="7" s="1"/>
  <c r="T78" i="7"/>
  <c r="X78" i="7" s="1"/>
  <c r="H78" i="7"/>
  <c r="L78" i="7" s="1"/>
  <c r="T77" i="7"/>
  <c r="X77" i="7" s="1"/>
  <c r="H77" i="7"/>
  <c r="L77" i="7" s="1"/>
  <c r="V76" i="7"/>
  <c r="U76" i="7"/>
  <c r="R76" i="7"/>
  <c r="K76" i="7"/>
  <c r="J76" i="7"/>
  <c r="I76" i="7"/>
  <c r="H76" i="7"/>
  <c r="L76" i="7" s="1"/>
  <c r="G76" i="7"/>
  <c r="F76" i="7"/>
  <c r="T75" i="7"/>
  <c r="X75" i="7" s="1"/>
  <c r="H75" i="7"/>
  <c r="L75" i="7" s="1"/>
  <c r="T74" i="7"/>
  <c r="X74" i="7" s="1"/>
  <c r="H74" i="7"/>
  <c r="L74" i="7" s="1"/>
  <c r="W73" i="7"/>
  <c r="W76" i="7" s="1"/>
  <c r="V73" i="7"/>
  <c r="U73" i="7"/>
  <c r="S73" i="7"/>
  <c r="S76" i="7" s="1"/>
  <c r="R73" i="7"/>
  <c r="L73" i="7"/>
  <c r="H73" i="7"/>
  <c r="X72" i="7"/>
  <c r="T72" i="7"/>
  <c r="K72" i="7"/>
  <c r="J72" i="7"/>
  <c r="I72" i="7"/>
  <c r="G72" i="7"/>
  <c r="F72" i="7"/>
  <c r="H72" i="7" s="1"/>
  <c r="L72" i="7" s="1"/>
  <c r="T71" i="7"/>
  <c r="X71" i="7" s="1"/>
  <c r="H71" i="7"/>
  <c r="L71" i="7" s="1"/>
  <c r="T70" i="7"/>
  <c r="X70" i="7" s="1"/>
  <c r="H70" i="7"/>
  <c r="L70" i="7" s="1"/>
  <c r="K69" i="7"/>
  <c r="J69" i="7"/>
  <c r="I69" i="7"/>
  <c r="H69" i="7"/>
  <c r="L69" i="7" s="1"/>
  <c r="G69" i="7"/>
  <c r="F69" i="7"/>
  <c r="W68" i="7"/>
  <c r="V68" i="7"/>
  <c r="U68" i="7"/>
  <c r="S68" i="7"/>
  <c r="T68" i="7" s="1"/>
  <c r="X68" i="7" s="1"/>
  <c r="R68" i="7"/>
  <c r="L68" i="7"/>
  <c r="H68" i="7"/>
  <c r="X67" i="7"/>
  <c r="T67" i="7"/>
  <c r="L67" i="7"/>
  <c r="H67" i="7"/>
  <c r="X66" i="7"/>
  <c r="T66" i="7"/>
  <c r="L66" i="7"/>
  <c r="H66" i="7"/>
  <c r="X65" i="7"/>
  <c r="T65" i="7"/>
  <c r="K65" i="7"/>
  <c r="J65" i="7"/>
  <c r="I65" i="7"/>
  <c r="G65" i="7"/>
  <c r="F65" i="7"/>
  <c r="H65" i="7" s="1"/>
  <c r="L65" i="7" s="1"/>
  <c r="T64" i="7"/>
  <c r="X64" i="7" s="1"/>
  <c r="H64" i="7"/>
  <c r="L64" i="7" s="1"/>
  <c r="W63" i="7"/>
  <c r="W69" i="7" s="1"/>
  <c r="V63" i="7"/>
  <c r="V69" i="7" s="1"/>
  <c r="U63" i="7"/>
  <c r="U69" i="7" s="1"/>
  <c r="S63" i="7"/>
  <c r="R63" i="7"/>
  <c r="T63" i="7" s="1"/>
  <c r="X63" i="7" s="1"/>
  <c r="L63" i="7"/>
  <c r="H63" i="7"/>
  <c r="X62" i="7"/>
  <c r="T62" i="7"/>
  <c r="L62" i="7"/>
  <c r="H62" i="7"/>
  <c r="X61" i="7"/>
  <c r="T61" i="7"/>
  <c r="K61" i="7"/>
  <c r="J61" i="7"/>
  <c r="I61" i="7"/>
  <c r="H61" i="7"/>
  <c r="L61" i="7" s="1"/>
  <c r="G61" i="7"/>
  <c r="F61" i="7"/>
  <c r="W60" i="7"/>
  <c r="V60" i="7"/>
  <c r="U60" i="7"/>
  <c r="S60" i="7"/>
  <c r="T60" i="7" s="1"/>
  <c r="X60" i="7" s="1"/>
  <c r="R60" i="7"/>
  <c r="L60" i="7"/>
  <c r="H60" i="7"/>
  <c r="X59" i="7"/>
  <c r="T59" i="7"/>
  <c r="L59" i="7"/>
  <c r="H59" i="7"/>
  <c r="X58" i="7"/>
  <c r="T58" i="7"/>
  <c r="K58" i="7"/>
  <c r="J58" i="7"/>
  <c r="I58" i="7"/>
  <c r="G58" i="7"/>
  <c r="F58" i="7"/>
  <c r="H58" i="7" s="1"/>
  <c r="L58" i="7" s="1"/>
  <c r="T57" i="7"/>
  <c r="X57" i="7" s="1"/>
  <c r="H57" i="7"/>
  <c r="L57" i="7" s="1"/>
  <c r="L56" i="7"/>
  <c r="H56" i="7"/>
  <c r="X55" i="7"/>
  <c r="T55" i="7"/>
  <c r="K55" i="7"/>
  <c r="J55" i="7"/>
  <c r="I55" i="7"/>
  <c r="H55" i="7"/>
  <c r="L55" i="7" s="1"/>
  <c r="G55" i="7"/>
  <c r="F55" i="7"/>
  <c r="T54" i="7"/>
  <c r="X54" i="7" s="1"/>
  <c r="H54" i="7"/>
  <c r="L54" i="7" s="1"/>
  <c r="T53" i="7"/>
  <c r="X53" i="7" s="1"/>
  <c r="H53" i="7"/>
  <c r="L53" i="7" s="1"/>
  <c r="W52" i="7"/>
  <c r="W56" i="7" s="1"/>
  <c r="V52" i="7"/>
  <c r="U52" i="7"/>
  <c r="S52" i="7"/>
  <c r="R52" i="7"/>
  <c r="K52" i="7"/>
  <c r="J52" i="7"/>
  <c r="I52" i="7"/>
  <c r="G52" i="7"/>
  <c r="F52" i="7"/>
  <c r="H52" i="7" s="1"/>
  <c r="L52" i="7" s="1"/>
  <c r="T51" i="7"/>
  <c r="X51" i="7" s="1"/>
  <c r="H51" i="7"/>
  <c r="L51" i="7" s="1"/>
  <c r="T50" i="7"/>
  <c r="X50" i="7" s="1"/>
  <c r="H50" i="7"/>
  <c r="L50" i="7" s="1"/>
  <c r="W49" i="7"/>
  <c r="V49" i="7"/>
  <c r="V56" i="7" s="1"/>
  <c r="U49" i="7"/>
  <c r="U56" i="7" s="1"/>
  <c r="S49" i="7"/>
  <c r="R49" i="7"/>
  <c r="T49" i="7" s="1"/>
  <c r="L49" i="7"/>
  <c r="H49" i="7"/>
  <c r="X48" i="7"/>
  <c r="T48" i="7"/>
  <c r="L48" i="7"/>
  <c r="H48" i="7"/>
  <c r="X47" i="7"/>
  <c r="T47" i="7"/>
  <c r="K47" i="7"/>
  <c r="J47" i="7"/>
  <c r="I47" i="7"/>
  <c r="H47" i="7"/>
  <c r="L47" i="7" s="1"/>
  <c r="G47" i="7"/>
  <c r="F47" i="7"/>
  <c r="T46" i="7"/>
  <c r="X46" i="7" s="1"/>
  <c r="H46" i="7"/>
  <c r="L46" i="7" s="1"/>
  <c r="T45" i="7"/>
  <c r="X45" i="7" s="1"/>
  <c r="H45" i="7"/>
  <c r="L45" i="7" s="1"/>
  <c r="T44" i="7"/>
  <c r="X44" i="7" s="1"/>
  <c r="K44" i="7"/>
  <c r="K98" i="7" s="1"/>
  <c r="J44" i="7"/>
  <c r="J98" i="7" s="1"/>
  <c r="I44" i="7"/>
  <c r="I98" i="7" s="1"/>
  <c r="G44" i="7"/>
  <c r="G98" i="7" s="1"/>
  <c r="F44" i="7"/>
  <c r="H44" i="7" s="1"/>
  <c r="L44" i="7" s="1"/>
  <c r="X43" i="7"/>
  <c r="T43" i="7"/>
  <c r="L43" i="7"/>
  <c r="H43" i="7"/>
  <c r="H42" i="7"/>
  <c r="L42" i="7" s="1"/>
  <c r="W41" i="7"/>
  <c r="V41" i="7"/>
  <c r="U41" i="7"/>
  <c r="S41" i="7"/>
  <c r="R41" i="7"/>
  <c r="T41" i="7" s="1"/>
  <c r="X41" i="7" s="1"/>
  <c r="L41" i="7"/>
  <c r="H41" i="7"/>
  <c r="X40" i="7"/>
  <c r="T40" i="7"/>
  <c r="T39" i="7"/>
  <c r="X39" i="7" s="1"/>
  <c r="H39" i="7"/>
  <c r="L39" i="7" s="1"/>
  <c r="T38" i="7"/>
  <c r="X38" i="7" s="1"/>
  <c r="K38" i="7"/>
  <c r="J38" i="7"/>
  <c r="I38" i="7"/>
  <c r="G38" i="7"/>
  <c r="F38" i="7"/>
  <c r="H38" i="7" s="1"/>
  <c r="X37" i="7"/>
  <c r="T37" i="7"/>
  <c r="L37" i="7"/>
  <c r="H37" i="7"/>
  <c r="W36" i="7"/>
  <c r="V36" i="7"/>
  <c r="U36" i="7"/>
  <c r="T36" i="7"/>
  <c r="X36" i="7" s="1"/>
  <c r="S36" i="7"/>
  <c r="R36" i="7"/>
  <c r="H36" i="7"/>
  <c r="L36" i="7" s="1"/>
  <c r="T35" i="7"/>
  <c r="X35" i="7" s="1"/>
  <c r="H35" i="7"/>
  <c r="L35" i="7" s="1"/>
  <c r="T34" i="7"/>
  <c r="X34" i="7" s="1"/>
  <c r="H34" i="7"/>
  <c r="L34" i="7" s="1"/>
  <c r="T33" i="7"/>
  <c r="X33" i="7" s="1"/>
  <c r="H33" i="7"/>
  <c r="L33" i="7" s="1"/>
  <c r="W32" i="7"/>
  <c r="V32" i="7"/>
  <c r="U32" i="7"/>
  <c r="S32" i="7"/>
  <c r="R32" i="7"/>
  <c r="T32" i="7" s="1"/>
  <c r="X32" i="7" s="1"/>
  <c r="L32" i="7"/>
  <c r="H32" i="7"/>
  <c r="X31" i="7"/>
  <c r="T31" i="7"/>
  <c r="L31" i="7"/>
  <c r="H31" i="7"/>
  <c r="X30" i="7"/>
  <c r="T30" i="7"/>
  <c r="K30" i="7"/>
  <c r="J30" i="7"/>
  <c r="J40" i="7" s="1"/>
  <c r="I30" i="7"/>
  <c r="H30" i="7"/>
  <c r="L30" i="7" s="1"/>
  <c r="G30" i="7"/>
  <c r="F30" i="7"/>
  <c r="F40" i="7" s="1"/>
  <c r="T29" i="7"/>
  <c r="X29" i="7" s="1"/>
  <c r="H29" i="7"/>
  <c r="L29" i="7" s="1"/>
  <c r="T28" i="7"/>
  <c r="X28" i="7" s="1"/>
  <c r="H28" i="7"/>
  <c r="L28" i="7" s="1"/>
  <c r="T27" i="7"/>
  <c r="X27" i="7" s="1"/>
  <c r="K27" i="7"/>
  <c r="J27" i="7"/>
  <c r="I27" i="7"/>
  <c r="G27" i="7"/>
  <c r="F27" i="7"/>
  <c r="H27" i="7" s="1"/>
  <c r="W26" i="7"/>
  <c r="V26" i="7"/>
  <c r="U26" i="7"/>
  <c r="T26" i="7"/>
  <c r="X26" i="7" s="1"/>
  <c r="S26" i="7"/>
  <c r="R26" i="7"/>
  <c r="H26" i="7"/>
  <c r="L26" i="7" s="1"/>
  <c r="T25" i="7"/>
  <c r="X25" i="7" s="1"/>
  <c r="H25" i="7"/>
  <c r="L25" i="7" s="1"/>
  <c r="T24" i="7"/>
  <c r="X24" i="7" s="1"/>
  <c r="H24" i="7"/>
  <c r="L24" i="7" s="1"/>
  <c r="T23" i="7"/>
  <c r="X23" i="7" s="1"/>
  <c r="H23" i="7"/>
  <c r="L23" i="7" s="1"/>
  <c r="T22" i="7"/>
  <c r="X22" i="7" s="1"/>
  <c r="K22" i="7"/>
  <c r="K40" i="7" s="1"/>
  <c r="J22" i="7"/>
  <c r="I22" i="7"/>
  <c r="I40" i="7" s="1"/>
  <c r="G22" i="7"/>
  <c r="F22" i="7"/>
  <c r="X21" i="7"/>
  <c r="T21" i="7"/>
  <c r="L21" i="7"/>
  <c r="H21" i="7"/>
  <c r="W20" i="7"/>
  <c r="W42" i="7" s="1"/>
  <c r="V20" i="7"/>
  <c r="V42" i="7" s="1"/>
  <c r="U20" i="7"/>
  <c r="U42" i="7" s="1"/>
  <c r="S20" i="7"/>
  <c r="S42" i="7" s="1"/>
  <c r="R20" i="7"/>
  <c r="H20" i="7"/>
  <c r="L20" i="7" s="1"/>
  <c r="T19" i="7"/>
  <c r="X19" i="7" s="1"/>
  <c r="X18" i="7"/>
  <c r="T18" i="7"/>
  <c r="K18" i="7"/>
  <c r="J18" i="7"/>
  <c r="I18" i="7"/>
  <c r="G18" i="7"/>
  <c r="F18" i="7"/>
  <c r="H18" i="7" s="1"/>
  <c r="L18" i="7" s="1"/>
  <c r="T17" i="7"/>
  <c r="X17" i="7" s="1"/>
  <c r="H17" i="7"/>
  <c r="L17" i="7" s="1"/>
  <c r="W16" i="7"/>
  <c r="U16" i="7"/>
  <c r="S16" i="7"/>
  <c r="L16" i="7"/>
  <c r="H16" i="7"/>
  <c r="W15" i="7"/>
  <c r="V15" i="7"/>
  <c r="U15" i="7"/>
  <c r="S15" i="7"/>
  <c r="R15" i="7"/>
  <c r="T15" i="7" s="1"/>
  <c r="X15" i="7" s="1"/>
  <c r="H15" i="7"/>
  <c r="L15" i="7" s="1"/>
  <c r="T14" i="7"/>
  <c r="X14" i="7" s="1"/>
  <c r="K14" i="7"/>
  <c r="J14" i="7"/>
  <c r="I14" i="7"/>
  <c r="I19" i="7" s="1"/>
  <c r="G14" i="7"/>
  <c r="F14" i="7"/>
  <c r="H14" i="7" s="1"/>
  <c r="X13" i="7"/>
  <c r="T13" i="7"/>
  <c r="L13" i="7"/>
  <c r="H13" i="7"/>
  <c r="X12" i="7"/>
  <c r="T12" i="7"/>
  <c r="L12" i="7"/>
  <c r="H12" i="7"/>
  <c r="W11" i="7"/>
  <c r="V11" i="7"/>
  <c r="U11" i="7"/>
  <c r="T11" i="7"/>
  <c r="X11" i="7" s="1"/>
  <c r="S11" i="7"/>
  <c r="R11" i="7"/>
  <c r="K11" i="7"/>
  <c r="K19" i="7" s="1"/>
  <c r="J11" i="7"/>
  <c r="J19" i="7" s="1"/>
  <c r="I11" i="7"/>
  <c r="G11" i="7"/>
  <c r="F11" i="7"/>
  <c r="X10" i="7"/>
  <c r="T10" i="7"/>
  <c r="L10" i="7"/>
  <c r="H10" i="7"/>
  <c r="X9" i="7"/>
  <c r="T9" i="7"/>
  <c r="L9" i="7"/>
  <c r="H9" i="7"/>
  <c r="X8" i="7"/>
  <c r="T8" i="7"/>
  <c r="L8" i="7"/>
  <c r="H8" i="7"/>
  <c r="W7" i="7"/>
  <c r="V7" i="7"/>
  <c r="U7" i="7"/>
  <c r="S7" i="7"/>
  <c r="R7" i="7"/>
  <c r="T7" i="7" s="1"/>
  <c r="X7" i="7" s="1"/>
  <c r="H7" i="7"/>
  <c r="L7" i="7" s="1"/>
  <c r="T6" i="7"/>
  <c r="X6" i="7" s="1"/>
  <c r="H6" i="7"/>
  <c r="L6" i="7" s="1"/>
  <c r="T5" i="7"/>
  <c r="X5" i="7" s="1"/>
  <c r="T4" i="7"/>
  <c r="X4" i="7" s="1"/>
  <c r="G40" i="7" l="1"/>
  <c r="H22" i="7"/>
  <c r="L22" i="7" s="1"/>
  <c r="L14" i="7"/>
  <c r="U95" i="7"/>
  <c r="S56" i="7"/>
  <c r="T52" i="7"/>
  <c r="X52" i="7" s="1"/>
  <c r="S69" i="7"/>
  <c r="F19" i="7"/>
  <c r="H19" i="7" s="1"/>
  <c r="L19" i="7" s="1"/>
  <c r="G19" i="7"/>
  <c r="H11" i="7"/>
  <c r="L11" i="7" s="1"/>
  <c r="R16" i="7"/>
  <c r="T16" i="7" s="1"/>
  <c r="V16" i="7"/>
  <c r="V95" i="7" s="1"/>
  <c r="R42" i="7"/>
  <c r="T42" i="7" s="1"/>
  <c r="X42" i="7" s="1"/>
  <c r="T20" i="7"/>
  <c r="X20" i="7" s="1"/>
  <c r="X49" i="7"/>
  <c r="W95" i="7"/>
  <c r="L27" i="7"/>
  <c r="L38" i="7"/>
  <c r="H40" i="7"/>
  <c r="L40" i="7" s="1"/>
  <c r="T76" i="7"/>
  <c r="X76" i="7" s="1"/>
  <c r="R56" i="7"/>
  <c r="T56" i="7" s="1"/>
  <c r="X56" i="7" s="1"/>
  <c r="R69" i="7"/>
  <c r="T69" i="7" s="1"/>
  <c r="X69" i="7" s="1"/>
  <c r="T73" i="7"/>
  <c r="X73" i="7" s="1"/>
  <c r="F98" i="7"/>
  <c r="H98" i="7" s="1"/>
  <c r="L98" i="7" s="1"/>
  <c r="X101" i="7"/>
  <c r="X16" i="7" l="1"/>
  <c r="R95" i="7"/>
  <c r="T95" i="7" s="1"/>
  <c r="X95" i="7" s="1"/>
  <c r="S95" i="7"/>
  <c r="T102" i="6" l="1"/>
  <c r="X102" i="6" s="1"/>
  <c r="T101" i="6"/>
  <c r="T89" i="6" s="1"/>
  <c r="X89" i="6" s="1"/>
  <c r="K97" i="6"/>
  <c r="J97" i="6"/>
  <c r="I97" i="6"/>
  <c r="H97" i="6"/>
  <c r="L97" i="6" s="1"/>
  <c r="G97" i="6"/>
  <c r="F97" i="6"/>
  <c r="H96" i="6"/>
  <c r="L96" i="6" s="1"/>
  <c r="L95" i="6"/>
  <c r="H95" i="6"/>
  <c r="W94" i="6"/>
  <c r="V94" i="6"/>
  <c r="U94" i="6"/>
  <c r="S94" i="6"/>
  <c r="R94" i="6"/>
  <c r="T94" i="6" s="1"/>
  <c r="X94" i="6" s="1"/>
  <c r="H94" i="6"/>
  <c r="L94" i="6" s="1"/>
  <c r="T93" i="6"/>
  <c r="X93" i="6" s="1"/>
  <c r="H93" i="6"/>
  <c r="L93" i="6" s="1"/>
  <c r="T92" i="6"/>
  <c r="X92" i="6" s="1"/>
  <c r="K92" i="6"/>
  <c r="J92" i="6"/>
  <c r="I92" i="6"/>
  <c r="G92" i="6"/>
  <c r="F92" i="6"/>
  <c r="H92" i="6" s="1"/>
  <c r="L92" i="6" s="1"/>
  <c r="X91" i="6"/>
  <c r="T91" i="6"/>
  <c r="L91" i="6"/>
  <c r="H91" i="6"/>
  <c r="V90" i="6"/>
  <c r="R90" i="6"/>
  <c r="H90" i="6"/>
  <c r="L90" i="6" s="1"/>
  <c r="W89" i="6"/>
  <c r="W90" i="6" s="1"/>
  <c r="V89" i="6"/>
  <c r="U89" i="6"/>
  <c r="U90" i="6" s="1"/>
  <c r="S89" i="6"/>
  <c r="S90" i="6" s="1"/>
  <c r="T90" i="6" s="1"/>
  <c r="X90" i="6" s="1"/>
  <c r="R89" i="6"/>
  <c r="L89" i="6"/>
  <c r="H89" i="6"/>
  <c r="X88" i="6"/>
  <c r="T88" i="6"/>
  <c r="L88" i="6"/>
  <c r="H88" i="6"/>
  <c r="X87" i="6"/>
  <c r="T87" i="6"/>
  <c r="K87" i="6"/>
  <c r="J87" i="6"/>
  <c r="I87" i="6"/>
  <c r="H87" i="6"/>
  <c r="L87" i="6" s="1"/>
  <c r="G87" i="6"/>
  <c r="F87" i="6"/>
  <c r="T86" i="6"/>
  <c r="X86" i="6" s="1"/>
  <c r="H86" i="6"/>
  <c r="L86" i="6" s="1"/>
  <c r="T85" i="6"/>
  <c r="X85" i="6" s="1"/>
  <c r="H85" i="6"/>
  <c r="L85" i="6" s="1"/>
  <c r="T84" i="6"/>
  <c r="X84" i="6" s="1"/>
  <c r="H84" i="6"/>
  <c r="L84" i="6" s="1"/>
  <c r="T83" i="6"/>
  <c r="X83" i="6" s="1"/>
  <c r="K83" i="6"/>
  <c r="J83" i="6"/>
  <c r="I83" i="6"/>
  <c r="G83" i="6"/>
  <c r="F83" i="6"/>
  <c r="H83" i="6" s="1"/>
  <c r="L83" i="6" s="1"/>
  <c r="X82" i="6"/>
  <c r="T82" i="6"/>
  <c r="L82" i="6"/>
  <c r="H82" i="6"/>
  <c r="X81" i="6"/>
  <c r="T81" i="6"/>
  <c r="L81" i="6"/>
  <c r="H81" i="6"/>
  <c r="X80" i="6"/>
  <c r="T80" i="6"/>
  <c r="L80" i="6"/>
  <c r="H80" i="6"/>
  <c r="X79" i="6"/>
  <c r="T79" i="6"/>
  <c r="K79" i="6"/>
  <c r="J79" i="6"/>
  <c r="I79" i="6"/>
  <c r="G79" i="6"/>
  <c r="F79" i="6"/>
  <c r="H79" i="6" s="1"/>
  <c r="T78" i="6"/>
  <c r="X78" i="6" s="1"/>
  <c r="H78" i="6"/>
  <c r="L78" i="6" s="1"/>
  <c r="T77" i="6"/>
  <c r="X77" i="6" s="1"/>
  <c r="H77" i="6"/>
  <c r="L77" i="6" s="1"/>
  <c r="V76" i="6"/>
  <c r="U76" i="6"/>
  <c r="R76" i="6"/>
  <c r="K76" i="6"/>
  <c r="J76" i="6"/>
  <c r="I76" i="6"/>
  <c r="H76" i="6"/>
  <c r="L76" i="6" s="1"/>
  <c r="G76" i="6"/>
  <c r="F76" i="6"/>
  <c r="T75" i="6"/>
  <c r="X75" i="6" s="1"/>
  <c r="H75" i="6"/>
  <c r="L75" i="6" s="1"/>
  <c r="T74" i="6"/>
  <c r="X74" i="6" s="1"/>
  <c r="H74" i="6"/>
  <c r="L74" i="6" s="1"/>
  <c r="W73" i="6"/>
  <c r="W76" i="6" s="1"/>
  <c r="V73" i="6"/>
  <c r="U73" i="6"/>
  <c r="S73" i="6"/>
  <c r="R73" i="6"/>
  <c r="L73" i="6"/>
  <c r="H73" i="6"/>
  <c r="X72" i="6"/>
  <c r="T72" i="6"/>
  <c r="K72" i="6"/>
  <c r="J72" i="6"/>
  <c r="I72" i="6"/>
  <c r="G72" i="6"/>
  <c r="F72" i="6"/>
  <c r="H72" i="6" s="1"/>
  <c r="T71" i="6"/>
  <c r="X71" i="6" s="1"/>
  <c r="H71" i="6"/>
  <c r="L71" i="6" s="1"/>
  <c r="T70" i="6"/>
  <c r="X70" i="6" s="1"/>
  <c r="H70" i="6"/>
  <c r="L70" i="6" s="1"/>
  <c r="U69" i="6"/>
  <c r="K69" i="6"/>
  <c r="J69" i="6"/>
  <c r="I69" i="6"/>
  <c r="H69" i="6"/>
  <c r="L69" i="6" s="1"/>
  <c r="G69" i="6"/>
  <c r="F69" i="6"/>
  <c r="W68" i="6"/>
  <c r="V68" i="6"/>
  <c r="U68" i="6"/>
  <c r="S68" i="6"/>
  <c r="T68" i="6" s="1"/>
  <c r="X68" i="6" s="1"/>
  <c r="R68" i="6"/>
  <c r="L68" i="6"/>
  <c r="H68" i="6"/>
  <c r="X67" i="6"/>
  <c r="T67" i="6"/>
  <c r="L67" i="6"/>
  <c r="H67" i="6"/>
  <c r="X66" i="6"/>
  <c r="T66" i="6"/>
  <c r="L66" i="6"/>
  <c r="H66" i="6"/>
  <c r="X65" i="6"/>
  <c r="T65" i="6"/>
  <c r="K65" i="6"/>
  <c r="J65" i="6"/>
  <c r="I65" i="6"/>
  <c r="G65" i="6"/>
  <c r="F65" i="6"/>
  <c r="H65" i="6" s="1"/>
  <c r="T64" i="6"/>
  <c r="X64" i="6" s="1"/>
  <c r="H64" i="6"/>
  <c r="L64" i="6" s="1"/>
  <c r="W63" i="6"/>
  <c r="W69" i="6" s="1"/>
  <c r="V63" i="6"/>
  <c r="V69" i="6" s="1"/>
  <c r="U63" i="6"/>
  <c r="S63" i="6"/>
  <c r="R63" i="6"/>
  <c r="T63" i="6" s="1"/>
  <c r="X63" i="6" s="1"/>
  <c r="L63" i="6"/>
  <c r="H63" i="6"/>
  <c r="X62" i="6"/>
  <c r="T62" i="6"/>
  <c r="L62" i="6"/>
  <c r="H62" i="6"/>
  <c r="X61" i="6"/>
  <c r="T61" i="6"/>
  <c r="K61" i="6"/>
  <c r="J61" i="6"/>
  <c r="I61" i="6"/>
  <c r="H61" i="6"/>
  <c r="L61" i="6" s="1"/>
  <c r="G61" i="6"/>
  <c r="F61" i="6"/>
  <c r="W60" i="6"/>
  <c r="V60" i="6"/>
  <c r="U60" i="6"/>
  <c r="S60" i="6"/>
  <c r="T60" i="6" s="1"/>
  <c r="X60" i="6" s="1"/>
  <c r="R60" i="6"/>
  <c r="L60" i="6"/>
  <c r="H60" i="6"/>
  <c r="X59" i="6"/>
  <c r="T59" i="6"/>
  <c r="L59" i="6"/>
  <c r="H59" i="6"/>
  <c r="X58" i="6"/>
  <c r="T58" i="6"/>
  <c r="K58" i="6"/>
  <c r="J58" i="6"/>
  <c r="I58" i="6"/>
  <c r="G58" i="6"/>
  <c r="F58" i="6"/>
  <c r="H58" i="6" s="1"/>
  <c r="L58" i="6" s="1"/>
  <c r="T57" i="6"/>
  <c r="X57" i="6" s="1"/>
  <c r="H57" i="6"/>
  <c r="L57" i="6" s="1"/>
  <c r="L56" i="6"/>
  <c r="H56" i="6"/>
  <c r="X55" i="6"/>
  <c r="T55" i="6"/>
  <c r="K55" i="6"/>
  <c r="J55" i="6"/>
  <c r="I55" i="6"/>
  <c r="H55" i="6"/>
  <c r="L55" i="6" s="1"/>
  <c r="G55" i="6"/>
  <c r="F55" i="6"/>
  <c r="T54" i="6"/>
  <c r="X54" i="6" s="1"/>
  <c r="H54" i="6"/>
  <c r="L54" i="6" s="1"/>
  <c r="T53" i="6"/>
  <c r="X53" i="6" s="1"/>
  <c r="H53" i="6"/>
  <c r="L53" i="6" s="1"/>
  <c r="W52" i="6"/>
  <c r="W56" i="6" s="1"/>
  <c r="V52" i="6"/>
  <c r="U52" i="6"/>
  <c r="S52" i="6"/>
  <c r="R52" i="6"/>
  <c r="K52" i="6"/>
  <c r="J52" i="6"/>
  <c r="I52" i="6"/>
  <c r="G52" i="6"/>
  <c r="F52" i="6"/>
  <c r="H52" i="6" s="1"/>
  <c r="L52" i="6" s="1"/>
  <c r="T51" i="6"/>
  <c r="X51" i="6" s="1"/>
  <c r="H51" i="6"/>
  <c r="L51" i="6" s="1"/>
  <c r="T50" i="6"/>
  <c r="X50" i="6" s="1"/>
  <c r="H50" i="6"/>
  <c r="L50" i="6" s="1"/>
  <c r="W49" i="6"/>
  <c r="V49" i="6"/>
  <c r="V56" i="6" s="1"/>
  <c r="U49" i="6"/>
  <c r="U56" i="6" s="1"/>
  <c r="S49" i="6"/>
  <c r="R49" i="6"/>
  <c r="T49" i="6" s="1"/>
  <c r="L49" i="6"/>
  <c r="H49" i="6"/>
  <c r="X48" i="6"/>
  <c r="T48" i="6"/>
  <c r="L48" i="6"/>
  <c r="H48" i="6"/>
  <c r="X47" i="6"/>
  <c r="T47" i="6"/>
  <c r="K47" i="6"/>
  <c r="J47" i="6"/>
  <c r="I47" i="6"/>
  <c r="H47" i="6"/>
  <c r="L47" i="6" s="1"/>
  <c r="G47" i="6"/>
  <c r="F47" i="6"/>
  <c r="T46" i="6"/>
  <c r="X46" i="6" s="1"/>
  <c r="H46" i="6"/>
  <c r="L46" i="6" s="1"/>
  <c r="T45" i="6"/>
  <c r="X45" i="6" s="1"/>
  <c r="H45" i="6"/>
  <c r="L45" i="6" s="1"/>
  <c r="T44" i="6"/>
  <c r="X44" i="6" s="1"/>
  <c r="K44" i="6"/>
  <c r="K98" i="6" s="1"/>
  <c r="J44" i="6"/>
  <c r="J98" i="6" s="1"/>
  <c r="I44" i="6"/>
  <c r="I98" i="6" s="1"/>
  <c r="G44" i="6"/>
  <c r="G98" i="6" s="1"/>
  <c r="F44" i="6"/>
  <c r="H44" i="6" s="1"/>
  <c r="L44" i="6" s="1"/>
  <c r="X43" i="6"/>
  <c r="T43" i="6"/>
  <c r="L43" i="6"/>
  <c r="H43" i="6"/>
  <c r="H42" i="6"/>
  <c r="L42" i="6" s="1"/>
  <c r="W41" i="6"/>
  <c r="V41" i="6"/>
  <c r="U41" i="6"/>
  <c r="S41" i="6"/>
  <c r="R41" i="6"/>
  <c r="T41" i="6" s="1"/>
  <c r="X41" i="6" s="1"/>
  <c r="L41" i="6"/>
  <c r="H41" i="6"/>
  <c r="X40" i="6"/>
  <c r="T40" i="6"/>
  <c r="T39" i="6"/>
  <c r="X39" i="6" s="1"/>
  <c r="H39" i="6"/>
  <c r="L39" i="6" s="1"/>
  <c r="T38" i="6"/>
  <c r="X38" i="6" s="1"/>
  <c r="K38" i="6"/>
  <c r="J38" i="6"/>
  <c r="I38" i="6"/>
  <c r="G38" i="6"/>
  <c r="F38" i="6"/>
  <c r="H38" i="6" s="1"/>
  <c r="X37" i="6"/>
  <c r="T37" i="6"/>
  <c r="L37" i="6"/>
  <c r="H37" i="6"/>
  <c r="W36" i="6"/>
  <c r="V36" i="6"/>
  <c r="U36" i="6"/>
  <c r="T36" i="6"/>
  <c r="X36" i="6" s="1"/>
  <c r="S36" i="6"/>
  <c r="R36" i="6"/>
  <c r="H36" i="6"/>
  <c r="L36" i="6" s="1"/>
  <c r="T35" i="6"/>
  <c r="X35" i="6" s="1"/>
  <c r="H35" i="6"/>
  <c r="L35" i="6" s="1"/>
  <c r="T34" i="6"/>
  <c r="X34" i="6" s="1"/>
  <c r="H34" i="6"/>
  <c r="L34" i="6" s="1"/>
  <c r="T33" i="6"/>
  <c r="X33" i="6" s="1"/>
  <c r="H33" i="6"/>
  <c r="L33" i="6" s="1"/>
  <c r="W32" i="6"/>
  <c r="V32" i="6"/>
  <c r="U32" i="6"/>
  <c r="S32" i="6"/>
  <c r="T32" i="6" s="1"/>
  <c r="X32" i="6" s="1"/>
  <c r="R32" i="6"/>
  <c r="L32" i="6"/>
  <c r="H32" i="6"/>
  <c r="X31" i="6"/>
  <c r="T31" i="6"/>
  <c r="L31" i="6"/>
  <c r="H31" i="6"/>
  <c r="X30" i="6"/>
  <c r="T30" i="6"/>
  <c r="K30" i="6"/>
  <c r="J30" i="6"/>
  <c r="J40" i="6" s="1"/>
  <c r="I30" i="6"/>
  <c r="H30" i="6"/>
  <c r="L30" i="6" s="1"/>
  <c r="G30" i="6"/>
  <c r="F30" i="6"/>
  <c r="F40" i="6" s="1"/>
  <c r="T29" i="6"/>
  <c r="X29" i="6" s="1"/>
  <c r="H29" i="6"/>
  <c r="L29" i="6" s="1"/>
  <c r="T28" i="6"/>
  <c r="X28" i="6" s="1"/>
  <c r="H28" i="6"/>
  <c r="L28" i="6" s="1"/>
  <c r="T27" i="6"/>
  <c r="X27" i="6" s="1"/>
  <c r="K27" i="6"/>
  <c r="J27" i="6"/>
  <c r="I27" i="6"/>
  <c r="G27" i="6"/>
  <c r="H27" i="6" s="1"/>
  <c r="L27" i="6" s="1"/>
  <c r="F27" i="6"/>
  <c r="W26" i="6"/>
  <c r="V26" i="6"/>
  <c r="U26" i="6"/>
  <c r="T26" i="6"/>
  <c r="X26" i="6" s="1"/>
  <c r="S26" i="6"/>
  <c r="R26" i="6"/>
  <c r="H26" i="6"/>
  <c r="L26" i="6" s="1"/>
  <c r="T25" i="6"/>
  <c r="X25" i="6" s="1"/>
  <c r="H25" i="6"/>
  <c r="L25" i="6" s="1"/>
  <c r="T24" i="6"/>
  <c r="X24" i="6" s="1"/>
  <c r="H24" i="6"/>
  <c r="L24" i="6" s="1"/>
  <c r="T23" i="6"/>
  <c r="X23" i="6" s="1"/>
  <c r="H23" i="6"/>
  <c r="L23" i="6" s="1"/>
  <c r="T22" i="6"/>
  <c r="X22" i="6" s="1"/>
  <c r="K22" i="6"/>
  <c r="K40" i="6" s="1"/>
  <c r="J22" i="6"/>
  <c r="I22" i="6"/>
  <c r="I40" i="6" s="1"/>
  <c r="G22" i="6"/>
  <c r="G40" i="6" s="1"/>
  <c r="F22" i="6"/>
  <c r="X21" i="6"/>
  <c r="T21" i="6"/>
  <c r="L21" i="6"/>
  <c r="H21" i="6"/>
  <c r="W20" i="6"/>
  <c r="W42" i="6" s="1"/>
  <c r="V20" i="6"/>
  <c r="V42" i="6" s="1"/>
  <c r="U20" i="6"/>
  <c r="U42" i="6" s="1"/>
  <c r="S20" i="6"/>
  <c r="S42" i="6" s="1"/>
  <c r="R20" i="6"/>
  <c r="H20" i="6"/>
  <c r="L20" i="6" s="1"/>
  <c r="T19" i="6"/>
  <c r="X19" i="6" s="1"/>
  <c r="X18" i="6"/>
  <c r="T18" i="6"/>
  <c r="K18" i="6"/>
  <c r="J18" i="6"/>
  <c r="I18" i="6"/>
  <c r="G18" i="6"/>
  <c r="F18" i="6"/>
  <c r="H18" i="6" s="1"/>
  <c r="L18" i="6" s="1"/>
  <c r="T17" i="6"/>
  <c r="X17" i="6" s="1"/>
  <c r="H17" i="6"/>
  <c r="L17" i="6" s="1"/>
  <c r="W16" i="6"/>
  <c r="U16" i="6"/>
  <c r="S16" i="6"/>
  <c r="L16" i="6"/>
  <c r="H16" i="6"/>
  <c r="W15" i="6"/>
  <c r="V15" i="6"/>
  <c r="U15" i="6"/>
  <c r="S15" i="6"/>
  <c r="R15" i="6"/>
  <c r="T15" i="6" s="1"/>
  <c r="X15" i="6" s="1"/>
  <c r="H15" i="6"/>
  <c r="L15" i="6" s="1"/>
  <c r="T14" i="6"/>
  <c r="X14" i="6" s="1"/>
  <c r="K14" i="6"/>
  <c r="J14" i="6"/>
  <c r="I14" i="6"/>
  <c r="G14" i="6"/>
  <c r="F14" i="6"/>
  <c r="H14" i="6" s="1"/>
  <c r="L14" i="6" s="1"/>
  <c r="X13" i="6"/>
  <c r="T13" i="6"/>
  <c r="L13" i="6"/>
  <c r="H13" i="6"/>
  <c r="X12" i="6"/>
  <c r="T12" i="6"/>
  <c r="L12" i="6"/>
  <c r="H12" i="6"/>
  <c r="W11" i="6"/>
  <c r="V11" i="6"/>
  <c r="U11" i="6"/>
  <c r="T11" i="6"/>
  <c r="X11" i="6" s="1"/>
  <c r="S11" i="6"/>
  <c r="R11" i="6"/>
  <c r="K11" i="6"/>
  <c r="K19" i="6" s="1"/>
  <c r="J11" i="6"/>
  <c r="J19" i="6" s="1"/>
  <c r="I11" i="6"/>
  <c r="I19" i="6" s="1"/>
  <c r="G11" i="6"/>
  <c r="F11" i="6"/>
  <c r="X10" i="6"/>
  <c r="T10" i="6"/>
  <c r="L10" i="6"/>
  <c r="H10" i="6"/>
  <c r="X9" i="6"/>
  <c r="T9" i="6"/>
  <c r="L9" i="6"/>
  <c r="H9" i="6"/>
  <c r="X8" i="6"/>
  <c r="T8" i="6"/>
  <c r="L8" i="6"/>
  <c r="H8" i="6"/>
  <c r="W7" i="6"/>
  <c r="V7" i="6"/>
  <c r="U7" i="6"/>
  <c r="T7" i="6"/>
  <c r="X7" i="6" s="1"/>
  <c r="S7" i="6"/>
  <c r="R7" i="6"/>
  <c r="H7" i="6"/>
  <c r="L7" i="6" s="1"/>
  <c r="T6" i="6"/>
  <c r="X6" i="6" s="1"/>
  <c r="H6" i="6"/>
  <c r="L6" i="6" s="1"/>
  <c r="T5" i="6"/>
  <c r="X5" i="6" s="1"/>
  <c r="T4" i="6"/>
  <c r="X4" i="6" s="1"/>
  <c r="U95" i="6" l="1"/>
  <c r="S56" i="6"/>
  <c r="T52" i="6"/>
  <c r="X52" i="6" s="1"/>
  <c r="S69" i="6"/>
  <c r="L72" i="6"/>
  <c r="L79" i="6"/>
  <c r="F19" i="6"/>
  <c r="H19" i="6" s="1"/>
  <c r="L19" i="6" s="1"/>
  <c r="G19" i="6"/>
  <c r="S95" i="6" s="1"/>
  <c r="H11" i="6"/>
  <c r="L11" i="6" s="1"/>
  <c r="R16" i="6"/>
  <c r="T16" i="6" s="1"/>
  <c r="V16" i="6"/>
  <c r="V95" i="6" s="1"/>
  <c r="T20" i="6"/>
  <c r="X20" i="6" s="1"/>
  <c r="R42" i="6"/>
  <c r="T42" i="6" s="1"/>
  <c r="X42" i="6" s="1"/>
  <c r="X49" i="6"/>
  <c r="H22" i="6"/>
  <c r="L22" i="6" s="1"/>
  <c r="W95" i="6"/>
  <c r="L38" i="6"/>
  <c r="H40" i="6"/>
  <c r="L40" i="6" s="1"/>
  <c r="L65" i="6"/>
  <c r="S76" i="6"/>
  <c r="T76" i="6" s="1"/>
  <c r="X76" i="6" s="1"/>
  <c r="T73" i="6"/>
  <c r="X73" i="6" s="1"/>
  <c r="R56" i="6"/>
  <c r="R69" i="6"/>
  <c r="T69" i="6" s="1"/>
  <c r="X69" i="6" s="1"/>
  <c r="F98" i="6"/>
  <c r="H98" i="6" s="1"/>
  <c r="L98" i="6" s="1"/>
  <c r="X101" i="6"/>
  <c r="T56" i="6" l="1"/>
  <c r="X56" i="6" s="1"/>
  <c r="R95" i="6"/>
  <c r="T95" i="6" s="1"/>
  <c r="X95" i="6" s="1"/>
  <c r="X16" i="6"/>
  <c r="T102" i="5" l="1"/>
  <c r="X102" i="5" s="1"/>
  <c r="T101" i="5"/>
  <c r="T89" i="5" s="1"/>
  <c r="X89" i="5" s="1"/>
  <c r="L97" i="5"/>
  <c r="K97" i="5"/>
  <c r="J97" i="5"/>
  <c r="I97" i="5"/>
  <c r="H97" i="5"/>
  <c r="G97" i="5"/>
  <c r="F97" i="5"/>
  <c r="H96" i="5"/>
  <c r="L96" i="5" s="1"/>
  <c r="L95" i="5"/>
  <c r="H95" i="5"/>
  <c r="W94" i="5"/>
  <c r="V94" i="5"/>
  <c r="U94" i="5"/>
  <c r="S94" i="5"/>
  <c r="R94" i="5"/>
  <c r="T94" i="5" s="1"/>
  <c r="X94" i="5" s="1"/>
  <c r="H94" i="5"/>
  <c r="L94" i="5" s="1"/>
  <c r="T93" i="5"/>
  <c r="X93" i="5" s="1"/>
  <c r="H93" i="5"/>
  <c r="L93" i="5" s="1"/>
  <c r="T92" i="5"/>
  <c r="X92" i="5" s="1"/>
  <c r="K92" i="5"/>
  <c r="J92" i="5"/>
  <c r="I92" i="5"/>
  <c r="G92" i="5"/>
  <c r="F92" i="5"/>
  <c r="H92" i="5" s="1"/>
  <c r="L92" i="5" s="1"/>
  <c r="X91" i="5"/>
  <c r="T91" i="5"/>
  <c r="H91" i="5"/>
  <c r="L91" i="5" s="1"/>
  <c r="H90" i="5"/>
  <c r="L90" i="5" s="1"/>
  <c r="W89" i="5"/>
  <c r="W90" i="5" s="1"/>
  <c r="V89" i="5"/>
  <c r="V90" i="5" s="1"/>
  <c r="U89" i="5"/>
  <c r="U90" i="5" s="1"/>
  <c r="S89" i="5"/>
  <c r="S90" i="5" s="1"/>
  <c r="R89" i="5"/>
  <c r="R90" i="5" s="1"/>
  <c r="L89" i="5"/>
  <c r="H89" i="5"/>
  <c r="T88" i="5"/>
  <c r="X88" i="5" s="1"/>
  <c r="L88" i="5"/>
  <c r="H88" i="5"/>
  <c r="T87" i="5"/>
  <c r="X87" i="5" s="1"/>
  <c r="K87" i="5"/>
  <c r="J87" i="5"/>
  <c r="I87" i="5"/>
  <c r="H87" i="5"/>
  <c r="L87" i="5" s="1"/>
  <c r="G87" i="5"/>
  <c r="F87" i="5"/>
  <c r="T86" i="5"/>
  <c r="X86" i="5" s="1"/>
  <c r="H86" i="5"/>
  <c r="L86" i="5" s="1"/>
  <c r="T85" i="5"/>
  <c r="X85" i="5" s="1"/>
  <c r="H85" i="5"/>
  <c r="L85" i="5" s="1"/>
  <c r="T84" i="5"/>
  <c r="X84" i="5" s="1"/>
  <c r="H84" i="5"/>
  <c r="L84" i="5" s="1"/>
  <c r="T83" i="5"/>
  <c r="X83" i="5" s="1"/>
  <c r="K83" i="5"/>
  <c r="J83" i="5"/>
  <c r="I83" i="5"/>
  <c r="G83" i="5"/>
  <c r="F83" i="5"/>
  <c r="H83" i="5" s="1"/>
  <c r="L83" i="5" s="1"/>
  <c r="X82" i="5"/>
  <c r="T82" i="5"/>
  <c r="H82" i="5"/>
  <c r="L82" i="5" s="1"/>
  <c r="X81" i="5"/>
  <c r="T81" i="5"/>
  <c r="H81" i="5"/>
  <c r="L81" i="5" s="1"/>
  <c r="X80" i="5"/>
  <c r="T80" i="5"/>
  <c r="H80" i="5"/>
  <c r="L80" i="5" s="1"/>
  <c r="X79" i="5"/>
  <c r="T79" i="5"/>
  <c r="K79" i="5"/>
  <c r="J79" i="5"/>
  <c r="I79" i="5"/>
  <c r="G79" i="5"/>
  <c r="F79" i="5"/>
  <c r="H79" i="5" s="1"/>
  <c r="L79" i="5" s="1"/>
  <c r="T78" i="5"/>
  <c r="X78" i="5" s="1"/>
  <c r="H78" i="5"/>
  <c r="L78" i="5" s="1"/>
  <c r="T77" i="5"/>
  <c r="X77" i="5" s="1"/>
  <c r="H77" i="5"/>
  <c r="L77" i="5" s="1"/>
  <c r="V76" i="5"/>
  <c r="U76" i="5"/>
  <c r="R76" i="5"/>
  <c r="K76" i="5"/>
  <c r="J76" i="5"/>
  <c r="I76" i="5"/>
  <c r="H76" i="5"/>
  <c r="L76" i="5" s="1"/>
  <c r="G76" i="5"/>
  <c r="F76" i="5"/>
  <c r="T75" i="5"/>
  <c r="X75" i="5" s="1"/>
  <c r="H75" i="5"/>
  <c r="L75" i="5" s="1"/>
  <c r="T74" i="5"/>
  <c r="X74" i="5" s="1"/>
  <c r="H74" i="5"/>
  <c r="L74" i="5" s="1"/>
  <c r="W73" i="5"/>
  <c r="W76" i="5" s="1"/>
  <c r="V73" i="5"/>
  <c r="U73" i="5"/>
  <c r="S73" i="5"/>
  <c r="S76" i="5" s="1"/>
  <c r="R73" i="5"/>
  <c r="H73" i="5"/>
  <c r="L73" i="5" s="1"/>
  <c r="X72" i="5"/>
  <c r="T72" i="5"/>
  <c r="K72" i="5"/>
  <c r="J72" i="5"/>
  <c r="I72" i="5"/>
  <c r="G72" i="5"/>
  <c r="F72" i="5"/>
  <c r="H72" i="5" s="1"/>
  <c r="L72" i="5" s="1"/>
  <c r="T71" i="5"/>
  <c r="X71" i="5" s="1"/>
  <c r="H71" i="5"/>
  <c r="L71" i="5" s="1"/>
  <c r="T70" i="5"/>
  <c r="X70" i="5" s="1"/>
  <c r="H70" i="5"/>
  <c r="L70" i="5" s="1"/>
  <c r="K69" i="5"/>
  <c r="J69" i="5"/>
  <c r="I69" i="5"/>
  <c r="H69" i="5"/>
  <c r="L69" i="5" s="1"/>
  <c r="G69" i="5"/>
  <c r="F69" i="5"/>
  <c r="W68" i="5"/>
  <c r="V68" i="5"/>
  <c r="U68" i="5"/>
  <c r="S68" i="5"/>
  <c r="T68" i="5" s="1"/>
  <c r="X68" i="5" s="1"/>
  <c r="R68" i="5"/>
  <c r="H68" i="5"/>
  <c r="L68" i="5" s="1"/>
  <c r="X67" i="5"/>
  <c r="T67" i="5"/>
  <c r="H67" i="5"/>
  <c r="L67" i="5" s="1"/>
  <c r="X66" i="5"/>
  <c r="T66" i="5"/>
  <c r="H66" i="5"/>
  <c r="L66" i="5" s="1"/>
  <c r="X65" i="5"/>
  <c r="T65" i="5"/>
  <c r="K65" i="5"/>
  <c r="J65" i="5"/>
  <c r="I65" i="5"/>
  <c r="G65" i="5"/>
  <c r="F65" i="5"/>
  <c r="H65" i="5" s="1"/>
  <c r="L65" i="5" s="1"/>
  <c r="T64" i="5"/>
  <c r="X64" i="5" s="1"/>
  <c r="H64" i="5"/>
  <c r="L64" i="5" s="1"/>
  <c r="W63" i="5"/>
  <c r="W69" i="5" s="1"/>
  <c r="V63" i="5"/>
  <c r="V69" i="5" s="1"/>
  <c r="U63" i="5"/>
  <c r="U69" i="5" s="1"/>
  <c r="S63" i="5"/>
  <c r="S69" i="5" s="1"/>
  <c r="R63" i="5"/>
  <c r="T63" i="5" s="1"/>
  <c r="X63" i="5" s="1"/>
  <c r="L63" i="5"/>
  <c r="H63" i="5"/>
  <c r="T62" i="5"/>
  <c r="X62" i="5" s="1"/>
  <c r="L62" i="5"/>
  <c r="H62" i="5"/>
  <c r="T61" i="5"/>
  <c r="X61" i="5" s="1"/>
  <c r="K61" i="5"/>
  <c r="J61" i="5"/>
  <c r="I61" i="5"/>
  <c r="H61" i="5"/>
  <c r="L61" i="5" s="1"/>
  <c r="G61" i="5"/>
  <c r="F61" i="5"/>
  <c r="W60" i="5"/>
  <c r="V60" i="5"/>
  <c r="U60" i="5"/>
  <c r="S60" i="5"/>
  <c r="T60" i="5" s="1"/>
  <c r="X60" i="5" s="1"/>
  <c r="R60" i="5"/>
  <c r="H60" i="5"/>
  <c r="L60" i="5" s="1"/>
  <c r="X59" i="5"/>
  <c r="T59" i="5"/>
  <c r="H59" i="5"/>
  <c r="L59" i="5" s="1"/>
  <c r="X58" i="5"/>
  <c r="T58" i="5"/>
  <c r="K58" i="5"/>
  <c r="J58" i="5"/>
  <c r="I58" i="5"/>
  <c r="G58" i="5"/>
  <c r="F58" i="5"/>
  <c r="H58" i="5" s="1"/>
  <c r="L58" i="5" s="1"/>
  <c r="T57" i="5"/>
  <c r="X57" i="5" s="1"/>
  <c r="H57" i="5"/>
  <c r="L57" i="5" s="1"/>
  <c r="L56" i="5"/>
  <c r="H56" i="5"/>
  <c r="T55" i="5"/>
  <c r="X55" i="5" s="1"/>
  <c r="K55" i="5"/>
  <c r="J55" i="5"/>
  <c r="I55" i="5"/>
  <c r="H55" i="5"/>
  <c r="L55" i="5" s="1"/>
  <c r="G55" i="5"/>
  <c r="F55" i="5"/>
  <c r="T54" i="5"/>
  <c r="X54" i="5" s="1"/>
  <c r="H54" i="5"/>
  <c r="L54" i="5" s="1"/>
  <c r="T53" i="5"/>
  <c r="X53" i="5" s="1"/>
  <c r="H53" i="5"/>
  <c r="L53" i="5" s="1"/>
  <c r="W52" i="5"/>
  <c r="W56" i="5" s="1"/>
  <c r="V52" i="5"/>
  <c r="U52" i="5"/>
  <c r="S52" i="5"/>
  <c r="S56" i="5" s="1"/>
  <c r="R52" i="5"/>
  <c r="K52" i="5"/>
  <c r="J52" i="5"/>
  <c r="I52" i="5"/>
  <c r="G52" i="5"/>
  <c r="F52" i="5"/>
  <c r="H52" i="5" s="1"/>
  <c r="L52" i="5" s="1"/>
  <c r="T51" i="5"/>
  <c r="X51" i="5" s="1"/>
  <c r="H51" i="5"/>
  <c r="L51" i="5" s="1"/>
  <c r="T50" i="5"/>
  <c r="X50" i="5" s="1"/>
  <c r="H50" i="5"/>
  <c r="L50" i="5" s="1"/>
  <c r="W49" i="5"/>
  <c r="V49" i="5"/>
  <c r="V56" i="5" s="1"/>
  <c r="U49" i="5"/>
  <c r="U56" i="5" s="1"/>
  <c r="S49" i="5"/>
  <c r="R49" i="5"/>
  <c r="T49" i="5" s="1"/>
  <c r="X49" i="5" s="1"/>
  <c r="L49" i="5"/>
  <c r="H49" i="5"/>
  <c r="T48" i="5"/>
  <c r="X48" i="5" s="1"/>
  <c r="L48" i="5"/>
  <c r="H48" i="5"/>
  <c r="T47" i="5"/>
  <c r="X47" i="5" s="1"/>
  <c r="K47" i="5"/>
  <c r="J47" i="5"/>
  <c r="I47" i="5"/>
  <c r="H47" i="5"/>
  <c r="L47" i="5" s="1"/>
  <c r="G47" i="5"/>
  <c r="F47" i="5"/>
  <c r="T46" i="5"/>
  <c r="X46" i="5" s="1"/>
  <c r="H46" i="5"/>
  <c r="L46" i="5" s="1"/>
  <c r="T45" i="5"/>
  <c r="X45" i="5" s="1"/>
  <c r="H45" i="5"/>
  <c r="L45" i="5" s="1"/>
  <c r="T44" i="5"/>
  <c r="X44" i="5" s="1"/>
  <c r="K44" i="5"/>
  <c r="K98" i="5" s="1"/>
  <c r="J44" i="5"/>
  <c r="J98" i="5" s="1"/>
  <c r="I44" i="5"/>
  <c r="I98" i="5" s="1"/>
  <c r="G44" i="5"/>
  <c r="G98" i="5" s="1"/>
  <c r="F44" i="5"/>
  <c r="H44" i="5" s="1"/>
  <c r="L44" i="5" s="1"/>
  <c r="X43" i="5"/>
  <c r="T43" i="5"/>
  <c r="H43" i="5"/>
  <c r="L43" i="5" s="1"/>
  <c r="H42" i="5"/>
  <c r="L42" i="5" s="1"/>
  <c r="W41" i="5"/>
  <c r="V41" i="5"/>
  <c r="U41" i="5"/>
  <c r="S41" i="5"/>
  <c r="R41" i="5"/>
  <c r="T41" i="5" s="1"/>
  <c r="X41" i="5" s="1"/>
  <c r="L41" i="5"/>
  <c r="H41" i="5"/>
  <c r="T40" i="5"/>
  <c r="X40" i="5" s="1"/>
  <c r="T39" i="5"/>
  <c r="X39" i="5" s="1"/>
  <c r="H39" i="5"/>
  <c r="L39" i="5" s="1"/>
  <c r="T38" i="5"/>
  <c r="X38" i="5" s="1"/>
  <c r="K38" i="5"/>
  <c r="J38" i="5"/>
  <c r="I38" i="5"/>
  <c r="G38" i="5"/>
  <c r="F38" i="5"/>
  <c r="H38" i="5" s="1"/>
  <c r="L38" i="5" s="1"/>
  <c r="X37" i="5"/>
  <c r="T37" i="5"/>
  <c r="H37" i="5"/>
  <c r="L37" i="5" s="1"/>
  <c r="W36" i="5"/>
  <c r="V36" i="5"/>
  <c r="U36" i="5"/>
  <c r="T36" i="5"/>
  <c r="X36" i="5" s="1"/>
  <c r="S36" i="5"/>
  <c r="R36" i="5"/>
  <c r="H36" i="5"/>
  <c r="L36" i="5" s="1"/>
  <c r="T35" i="5"/>
  <c r="X35" i="5" s="1"/>
  <c r="H35" i="5"/>
  <c r="L35" i="5" s="1"/>
  <c r="T34" i="5"/>
  <c r="X34" i="5" s="1"/>
  <c r="H34" i="5"/>
  <c r="L34" i="5" s="1"/>
  <c r="T33" i="5"/>
  <c r="X33" i="5" s="1"/>
  <c r="H33" i="5"/>
  <c r="L33" i="5" s="1"/>
  <c r="W32" i="5"/>
  <c r="V32" i="5"/>
  <c r="U32" i="5"/>
  <c r="S32" i="5"/>
  <c r="R32" i="5"/>
  <c r="T32" i="5" s="1"/>
  <c r="L32" i="5"/>
  <c r="H32" i="5"/>
  <c r="T31" i="5"/>
  <c r="X31" i="5" s="1"/>
  <c r="L31" i="5"/>
  <c r="H31" i="5"/>
  <c r="T30" i="5"/>
  <c r="X30" i="5" s="1"/>
  <c r="K30" i="5"/>
  <c r="J30" i="5"/>
  <c r="I30" i="5"/>
  <c r="H30" i="5"/>
  <c r="L30" i="5" s="1"/>
  <c r="G30" i="5"/>
  <c r="F30" i="5"/>
  <c r="T29" i="5"/>
  <c r="X29" i="5" s="1"/>
  <c r="H29" i="5"/>
  <c r="L29" i="5" s="1"/>
  <c r="T28" i="5"/>
  <c r="X28" i="5" s="1"/>
  <c r="H28" i="5"/>
  <c r="L28" i="5" s="1"/>
  <c r="T27" i="5"/>
  <c r="X27" i="5" s="1"/>
  <c r="K27" i="5"/>
  <c r="J27" i="5"/>
  <c r="I27" i="5"/>
  <c r="G27" i="5"/>
  <c r="F27" i="5"/>
  <c r="H27" i="5" s="1"/>
  <c r="W26" i="5"/>
  <c r="V26" i="5"/>
  <c r="U26" i="5"/>
  <c r="T26" i="5"/>
  <c r="X26" i="5" s="1"/>
  <c r="S26" i="5"/>
  <c r="R26" i="5"/>
  <c r="H26" i="5"/>
  <c r="L26" i="5" s="1"/>
  <c r="T25" i="5"/>
  <c r="X25" i="5" s="1"/>
  <c r="H25" i="5"/>
  <c r="L25" i="5" s="1"/>
  <c r="T24" i="5"/>
  <c r="X24" i="5" s="1"/>
  <c r="H24" i="5"/>
  <c r="L24" i="5" s="1"/>
  <c r="T23" i="5"/>
  <c r="X23" i="5" s="1"/>
  <c r="H23" i="5"/>
  <c r="L23" i="5" s="1"/>
  <c r="T22" i="5"/>
  <c r="X22" i="5" s="1"/>
  <c r="K22" i="5"/>
  <c r="K40" i="5" s="1"/>
  <c r="J22" i="5"/>
  <c r="J40" i="5" s="1"/>
  <c r="I22" i="5"/>
  <c r="I40" i="5" s="1"/>
  <c r="U95" i="5" s="1"/>
  <c r="G22" i="5"/>
  <c r="F22" i="5"/>
  <c r="F40" i="5" s="1"/>
  <c r="T21" i="5"/>
  <c r="X21" i="5" s="1"/>
  <c r="L21" i="5"/>
  <c r="H21" i="5"/>
  <c r="W20" i="5"/>
  <c r="W42" i="5" s="1"/>
  <c r="V20" i="5"/>
  <c r="V42" i="5" s="1"/>
  <c r="U20" i="5"/>
  <c r="U42" i="5" s="1"/>
  <c r="S20" i="5"/>
  <c r="S42" i="5" s="1"/>
  <c r="R20" i="5"/>
  <c r="H20" i="5"/>
  <c r="L20" i="5" s="1"/>
  <c r="T19" i="5"/>
  <c r="X19" i="5" s="1"/>
  <c r="I19" i="5"/>
  <c r="X18" i="5"/>
  <c r="T18" i="5"/>
  <c r="K18" i="5"/>
  <c r="J18" i="5"/>
  <c r="I18" i="5"/>
  <c r="G18" i="5"/>
  <c r="F18" i="5"/>
  <c r="H18" i="5" s="1"/>
  <c r="L18" i="5" s="1"/>
  <c r="T17" i="5"/>
  <c r="X17" i="5" s="1"/>
  <c r="H17" i="5"/>
  <c r="L17" i="5" s="1"/>
  <c r="U16" i="5"/>
  <c r="L16" i="5"/>
  <c r="H16" i="5"/>
  <c r="W15" i="5"/>
  <c r="V15" i="5"/>
  <c r="U15" i="5"/>
  <c r="S15" i="5"/>
  <c r="R15" i="5"/>
  <c r="H15" i="5"/>
  <c r="L15" i="5" s="1"/>
  <c r="T14" i="5"/>
  <c r="X14" i="5" s="1"/>
  <c r="K14" i="5"/>
  <c r="J14" i="5"/>
  <c r="I14" i="5"/>
  <c r="G14" i="5"/>
  <c r="F14" i="5"/>
  <c r="H14" i="5" s="1"/>
  <c r="L14" i="5" s="1"/>
  <c r="X13" i="5"/>
  <c r="T13" i="5"/>
  <c r="H13" i="5"/>
  <c r="L13" i="5" s="1"/>
  <c r="X12" i="5"/>
  <c r="T12" i="5"/>
  <c r="H12" i="5"/>
  <c r="L12" i="5" s="1"/>
  <c r="W11" i="5"/>
  <c r="W16" i="5" s="1"/>
  <c r="V11" i="5"/>
  <c r="U11" i="5"/>
  <c r="T11" i="5"/>
  <c r="X11" i="5" s="1"/>
  <c r="S11" i="5"/>
  <c r="S16" i="5" s="1"/>
  <c r="R11" i="5"/>
  <c r="K11" i="5"/>
  <c r="K19" i="5" s="1"/>
  <c r="J11" i="5"/>
  <c r="J19" i="5" s="1"/>
  <c r="I11" i="5"/>
  <c r="G11" i="5"/>
  <c r="F11" i="5"/>
  <c r="T10" i="5"/>
  <c r="X10" i="5" s="1"/>
  <c r="L10" i="5"/>
  <c r="H10" i="5"/>
  <c r="T9" i="5"/>
  <c r="X9" i="5" s="1"/>
  <c r="L9" i="5"/>
  <c r="H9" i="5"/>
  <c r="T8" i="5"/>
  <c r="X8" i="5" s="1"/>
  <c r="L8" i="5"/>
  <c r="H8" i="5"/>
  <c r="W7" i="5"/>
  <c r="V7" i="5"/>
  <c r="U7" i="5"/>
  <c r="S7" i="5"/>
  <c r="R7" i="5"/>
  <c r="T7" i="5" s="1"/>
  <c r="X7" i="5" s="1"/>
  <c r="H7" i="5"/>
  <c r="L7" i="5" s="1"/>
  <c r="T6" i="5"/>
  <c r="X6" i="5" s="1"/>
  <c r="H6" i="5"/>
  <c r="L6" i="5" s="1"/>
  <c r="T5" i="5"/>
  <c r="X5" i="5" s="1"/>
  <c r="T4" i="5"/>
  <c r="X4" i="5" s="1"/>
  <c r="F19" i="5" l="1"/>
  <c r="X32" i="5"/>
  <c r="T90" i="5"/>
  <c r="X90" i="5" s="1"/>
  <c r="H11" i="5"/>
  <c r="L11" i="5" s="1"/>
  <c r="G19" i="5"/>
  <c r="V16" i="5"/>
  <c r="V95" i="5" s="1"/>
  <c r="T15" i="5"/>
  <c r="X15" i="5" s="1"/>
  <c r="R16" i="5"/>
  <c r="T16" i="5" s="1"/>
  <c r="X16" i="5" s="1"/>
  <c r="R42" i="5"/>
  <c r="T42" i="5" s="1"/>
  <c r="X42" i="5" s="1"/>
  <c r="T20" i="5"/>
  <c r="X20" i="5" s="1"/>
  <c r="W95" i="5"/>
  <c r="L27" i="5"/>
  <c r="T76" i="5"/>
  <c r="X76" i="5" s="1"/>
  <c r="G40" i="5"/>
  <c r="S95" i="5" s="1"/>
  <c r="H22" i="5"/>
  <c r="L22" i="5" s="1"/>
  <c r="T52" i="5"/>
  <c r="X52" i="5" s="1"/>
  <c r="R56" i="5"/>
  <c r="T56" i="5" s="1"/>
  <c r="X56" i="5" s="1"/>
  <c r="R69" i="5"/>
  <c r="T69" i="5" s="1"/>
  <c r="X69" i="5" s="1"/>
  <c r="T73" i="5"/>
  <c r="X73" i="5" s="1"/>
  <c r="F98" i="5"/>
  <c r="H98" i="5" s="1"/>
  <c r="L98" i="5" s="1"/>
  <c r="X101" i="5"/>
  <c r="H40" i="5" l="1"/>
  <c r="L40" i="5" s="1"/>
  <c r="R95" i="5"/>
  <c r="T95" i="5" s="1"/>
  <c r="X95" i="5" s="1"/>
  <c r="H19" i="5"/>
  <c r="L19" i="5" s="1"/>
  <c r="T102" i="4" l="1"/>
  <c r="X102" i="4" s="1"/>
  <c r="T101" i="4"/>
  <c r="T89" i="4" s="1"/>
  <c r="X89" i="4" s="1"/>
  <c r="K97" i="4"/>
  <c r="J97" i="4"/>
  <c r="I97" i="4"/>
  <c r="H97" i="4"/>
  <c r="L97" i="4" s="1"/>
  <c r="G97" i="4"/>
  <c r="F97" i="4"/>
  <c r="H96" i="4"/>
  <c r="L96" i="4" s="1"/>
  <c r="L95" i="4"/>
  <c r="H95" i="4"/>
  <c r="W94" i="4"/>
  <c r="V94" i="4"/>
  <c r="U94" i="4"/>
  <c r="S94" i="4"/>
  <c r="R94" i="4"/>
  <c r="T94" i="4" s="1"/>
  <c r="X94" i="4" s="1"/>
  <c r="H94" i="4"/>
  <c r="L94" i="4" s="1"/>
  <c r="T93" i="4"/>
  <c r="X93" i="4" s="1"/>
  <c r="H93" i="4"/>
  <c r="L93" i="4" s="1"/>
  <c r="T92" i="4"/>
  <c r="X92" i="4" s="1"/>
  <c r="K92" i="4"/>
  <c r="J92" i="4"/>
  <c r="I92" i="4"/>
  <c r="G92" i="4"/>
  <c r="F92" i="4"/>
  <c r="H92" i="4" s="1"/>
  <c r="L92" i="4" s="1"/>
  <c r="X91" i="4"/>
  <c r="T91" i="4"/>
  <c r="L91" i="4"/>
  <c r="H91" i="4"/>
  <c r="V90" i="4"/>
  <c r="R90" i="4"/>
  <c r="H90" i="4"/>
  <c r="L90" i="4" s="1"/>
  <c r="W89" i="4"/>
  <c r="W90" i="4" s="1"/>
  <c r="V89" i="4"/>
  <c r="U89" i="4"/>
  <c r="U90" i="4" s="1"/>
  <c r="S89" i="4"/>
  <c r="S90" i="4" s="1"/>
  <c r="T90" i="4" s="1"/>
  <c r="X90" i="4" s="1"/>
  <c r="R89" i="4"/>
  <c r="L89" i="4"/>
  <c r="H89" i="4"/>
  <c r="X88" i="4"/>
  <c r="T88" i="4"/>
  <c r="L88" i="4"/>
  <c r="H88" i="4"/>
  <c r="X87" i="4"/>
  <c r="T87" i="4"/>
  <c r="K87" i="4"/>
  <c r="J87" i="4"/>
  <c r="I87" i="4"/>
  <c r="H87" i="4"/>
  <c r="L87" i="4" s="1"/>
  <c r="G87" i="4"/>
  <c r="F87" i="4"/>
  <c r="T86" i="4"/>
  <c r="X86" i="4" s="1"/>
  <c r="H86" i="4"/>
  <c r="L86" i="4" s="1"/>
  <c r="T85" i="4"/>
  <c r="X85" i="4" s="1"/>
  <c r="H85" i="4"/>
  <c r="L85" i="4" s="1"/>
  <c r="T84" i="4"/>
  <c r="X84" i="4" s="1"/>
  <c r="H84" i="4"/>
  <c r="L84" i="4" s="1"/>
  <c r="T83" i="4"/>
  <c r="X83" i="4" s="1"/>
  <c r="K83" i="4"/>
  <c r="J83" i="4"/>
  <c r="I83" i="4"/>
  <c r="G83" i="4"/>
  <c r="F83" i="4"/>
  <c r="H83" i="4" s="1"/>
  <c r="L83" i="4" s="1"/>
  <c r="X82" i="4"/>
  <c r="T82" i="4"/>
  <c r="L82" i="4"/>
  <c r="H82" i="4"/>
  <c r="X81" i="4"/>
  <c r="T81" i="4"/>
  <c r="L81" i="4"/>
  <c r="H81" i="4"/>
  <c r="X80" i="4"/>
  <c r="T80" i="4"/>
  <c r="L80" i="4"/>
  <c r="H80" i="4"/>
  <c r="X79" i="4"/>
  <c r="T79" i="4"/>
  <c r="K79" i="4"/>
  <c r="J79" i="4"/>
  <c r="I79" i="4"/>
  <c r="G79" i="4"/>
  <c r="F79" i="4"/>
  <c r="H79" i="4" s="1"/>
  <c r="L79" i="4" s="1"/>
  <c r="T78" i="4"/>
  <c r="X78" i="4" s="1"/>
  <c r="H78" i="4"/>
  <c r="L78" i="4" s="1"/>
  <c r="T77" i="4"/>
  <c r="X77" i="4" s="1"/>
  <c r="H77" i="4"/>
  <c r="L77" i="4" s="1"/>
  <c r="V76" i="4"/>
  <c r="U76" i="4"/>
  <c r="R76" i="4"/>
  <c r="K76" i="4"/>
  <c r="J76" i="4"/>
  <c r="I76" i="4"/>
  <c r="H76" i="4"/>
  <c r="L76" i="4" s="1"/>
  <c r="G76" i="4"/>
  <c r="F76" i="4"/>
  <c r="T75" i="4"/>
  <c r="X75" i="4" s="1"/>
  <c r="H75" i="4"/>
  <c r="L75" i="4" s="1"/>
  <c r="T74" i="4"/>
  <c r="X74" i="4" s="1"/>
  <c r="H74" i="4"/>
  <c r="L74" i="4" s="1"/>
  <c r="W73" i="4"/>
  <c r="W76" i="4" s="1"/>
  <c r="V73" i="4"/>
  <c r="U73" i="4"/>
  <c r="S73" i="4"/>
  <c r="S76" i="4" s="1"/>
  <c r="R73" i="4"/>
  <c r="L73" i="4"/>
  <c r="H73" i="4"/>
  <c r="X72" i="4"/>
  <c r="T72" i="4"/>
  <c r="K72" i="4"/>
  <c r="J72" i="4"/>
  <c r="I72" i="4"/>
  <c r="G72" i="4"/>
  <c r="F72" i="4"/>
  <c r="H72" i="4" s="1"/>
  <c r="L72" i="4" s="1"/>
  <c r="T71" i="4"/>
  <c r="X71" i="4" s="1"/>
  <c r="H71" i="4"/>
  <c r="L71" i="4" s="1"/>
  <c r="T70" i="4"/>
  <c r="X70" i="4" s="1"/>
  <c r="H70" i="4"/>
  <c r="L70" i="4" s="1"/>
  <c r="K69" i="4"/>
  <c r="J69" i="4"/>
  <c r="I69" i="4"/>
  <c r="H69" i="4"/>
  <c r="L69" i="4" s="1"/>
  <c r="G69" i="4"/>
  <c r="F69" i="4"/>
  <c r="W68" i="4"/>
  <c r="V68" i="4"/>
  <c r="U68" i="4"/>
  <c r="S68" i="4"/>
  <c r="T68" i="4" s="1"/>
  <c r="X68" i="4" s="1"/>
  <c r="R68" i="4"/>
  <c r="L68" i="4"/>
  <c r="H68" i="4"/>
  <c r="X67" i="4"/>
  <c r="T67" i="4"/>
  <c r="L67" i="4"/>
  <c r="H67" i="4"/>
  <c r="X66" i="4"/>
  <c r="T66" i="4"/>
  <c r="L66" i="4"/>
  <c r="H66" i="4"/>
  <c r="X65" i="4"/>
  <c r="T65" i="4"/>
  <c r="K65" i="4"/>
  <c r="J65" i="4"/>
  <c r="I65" i="4"/>
  <c r="G65" i="4"/>
  <c r="F65" i="4"/>
  <c r="H65" i="4" s="1"/>
  <c r="L65" i="4" s="1"/>
  <c r="T64" i="4"/>
  <c r="X64" i="4" s="1"/>
  <c r="H64" i="4"/>
  <c r="L64" i="4" s="1"/>
  <c r="W63" i="4"/>
  <c r="W69" i="4" s="1"/>
  <c r="V63" i="4"/>
  <c r="V69" i="4" s="1"/>
  <c r="U63" i="4"/>
  <c r="U69" i="4" s="1"/>
  <c r="S63" i="4"/>
  <c r="S69" i="4" s="1"/>
  <c r="R63" i="4"/>
  <c r="T63" i="4" s="1"/>
  <c r="X63" i="4" s="1"/>
  <c r="L63" i="4"/>
  <c r="H63" i="4"/>
  <c r="X62" i="4"/>
  <c r="T62" i="4"/>
  <c r="L62" i="4"/>
  <c r="H62" i="4"/>
  <c r="X61" i="4"/>
  <c r="T61" i="4"/>
  <c r="K61" i="4"/>
  <c r="J61" i="4"/>
  <c r="I61" i="4"/>
  <c r="H61" i="4"/>
  <c r="L61" i="4" s="1"/>
  <c r="G61" i="4"/>
  <c r="F61" i="4"/>
  <c r="W60" i="4"/>
  <c r="V60" i="4"/>
  <c r="U60" i="4"/>
  <c r="S60" i="4"/>
  <c r="T60" i="4" s="1"/>
  <c r="X60" i="4" s="1"/>
  <c r="R60" i="4"/>
  <c r="L60" i="4"/>
  <c r="H60" i="4"/>
  <c r="X59" i="4"/>
  <c r="T59" i="4"/>
  <c r="L59" i="4"/>
  <c r="H59" i="4"/>
  <c r="X58" i="4"/>
  <c r="T58" i="4"/>
  <c r="K58" i="4"/>
  <c r="J58" i="4"/>
  <c r="I58" i="4"/>
  <c r="G58" i="4"/>
  <c r="F58" i="4"/>
  <c r="H58" i="4" s="1"/>
  <c r="L58" i="4" s="1"/>
  <c r="T57" i="4"/>
  <c r="X57" i="4" s="1"/>
  <c r="H57" i="4"/>
  <c r="L57" i="4" s="1"/>
  <c r="L56" i="4"/>
  <c r="H56" i="4"/>
  <c r="X55" i="4"/>
  <c r="T55" i="4"/>
  <c r="K55" i="4"/>
  <c r="J55" i="4"/>
  <c r="I55" i="4"/>
  <c r="H55" i="4"/>
  <c r="L55" i="4" s="1"/>
  <c r="G55" i="4"/>
  <c r="F55" i="4"/>
  <c r="T54" i="4"/>
  <c r="X54" i="4" s="1"/>
  <c r="H54" i="4"/>
  <c r="L54" i="4" s="1"/>
  <c r="T53" i="4"/>
  <c r="X53" i="4" s="1"/>
  <c r="H53" i="4"/>
  <c r="L53" i="4" s="1"/>
  <c r="W52" i="4"/>
  <c r="W56" i="4" s="1"/>
  <c r="V52" i="4"/>
  <c r="U52" i="4"/>
  <c r="S52" i="4"/>
  <c r="R52" i="4"/>
  <c r="K52" i="4"/>
  <c r="J52" i="4"/>
  <c r="I52" i="4"/>
  <c r="G52" i="4"/>
  <c r="F52" i="4"/>
  <c r="H52" i="4" s="1"/>
  <c r="L52" i="4" s="1"/>
  <c r="T51" i="4"/>
  <c r="X51" i="4" s="1"/>
  <c r="H51" i="4"/>
  <c r="L51" i="4" s="1"/>
  <c r="T50" i="4"/>
  <c r="X50" i="4" s="1"/>
  <c r="H50" i="4"/>
  <c r="L50" i="4" s="1"/>
  <c r="W49" i="4"/>
  <c r="V49" i="4"/>
  <c r="V56" i="4" s="1"/>
  <c r="U49" i="4"/>
  <c r="U56" i="4" s="1"/>
  <c r="S49" i="4"/>
  <c r="R49" i="4"/>
  <c r="T49" i="4" s="1"/>
  <c r="L49" i="4"/>
  <c r="H49" i="4"/>
  <c r="X48" i="4"/>
  <c r="T48" i="4"/>
  <c r="L48" i="4"/>
  <c r="H48" i="4"/>
  <c r="X47" i="4"/>
  <c r="T47" i="4"/>
  <c r="K47" i="4"/>
  <c r="J47" i="4"/>
  <c r="I47" i="4"/>
  <c r="H47" i="4"/>
  <c r="L47" i="4" s="1"/>
  <c r="G47" i="4"/>
  <c r="F47" i="4"/>
  <c r="T46" i="4"/>
  <c r="X46" i="4" s="1"/>
  <c r="H46" i="4"/>
  <c r="L46" i="4" s="1"/>
  <c r="T45" i="4"/>
  <c r="X45" i="4" s="1"/>
  <c r="H45" i="4"/>
  <c r="L45" i="4" s="1"/>
  <c r="T44" i="4"/>
  <c r="X44" i="4" s="1"/>
  <c r="K44" i="4"/>
  <c r="K98" i="4" s="1"/>
  <c r="J44" i="4"/>
  <c r="J98" i="4" s="1"/>
  <c r="I44" i="4"/>
  <c r="I98" i="4" s="1"/>
  <c r="G44" i="4"/>
  <c r="G98" i="4" s="1"/>
  <c r="F44" i="4"/>
  <c r="H44" i="4" s="1"/>
  <c r="L44" i="4" s="1"/>
  <c r="X43" i="4"/>
  <c r="T43" i="4"/>
  <c r="L43" i="4"/>
  <c r="H43" i="4"/>
  <c r="H42" i="4"/>
  <c r="L42" i="4" s="1"/>
  <c r="W41" i="4"/>
  <c r="V41" i="4"/>
  <c r="U41" i="4"/>
  <c r="S41" i="4"/>
  <c r="R41" i="4"/>
  <c r="T41" i="4" s="1"/>
  <c r="X41" i="4" s="1"/>
  <c r="L41" i="4"/>
  <c r="H41" i="4"/>
  <c r="X40" i="4"/>
  <c r="T40" i="4"/>
  <c r="T39" i="4"/>
  <c r="X39" i="4" s="1"/>
  <c r="H39" i="4"/>
  <c r="L39" i="4" s="1"/>
  <c r="T38" i="4"/>
  <c r="X38" i="4" s="1"/>
  <c r="K38" i="4"/>
  <c r="J38" i="4"/>
  <c r="I38" i="4"/>
  <c r="G38" i="4"/>
  <c r="F38" i="4"/>
  <c r="H38" i="4" s="1"/>
  <c r="X37" i="4"/>
  <c r="T37" i="4"/>
  <c r="L37" i="4"/>
  <c r="H37" i="4"/>
  <c r="W36" i="4"/>
  <c r="V36" i="4"/>
  <c r="U36" i="4"/>
  <c r="T36" i="4"/>
  <c r="X36" i="4" s="1"/>
  <c r="S36" i="4"/>
  <c r="R36" i="4"/>
  <c r="H36" i="4"/>
  <c r="L36" i="4" s="1"/>
  <c r="T35" i="4"/>
  <c r="X35" i="4" s="1"/>
  <c r="H35" i="4"/>
  <c r="L35" i="4" s="1"/>
  <c r="T34" i="4"/>
  <c r="X34" i="4" s="1"/>
  <c r="H34" i="4"/>
  <c r="L34" i="4" s="1"/>
  <c r="T33" i="4"/>
  <c r="X33" i="4" s="1"/>
  <c r="H33" i="4"/>
  <c r="L33" i="4" s="1"/>
  <c r="W32" i="4"/>
  <c r="V32" i="4"/>
  <c r="U32" i="4"/>
  <c r="S32" i="4"/>
  <c r="R32" i="4"/>
  <c r="T32" i="4" s="1"/>
  <c r="X32" i="4" s="1"/>
  <c r="L32" i="4"/>
  <c r="H32" i="4"/>
  <c r="X31" i="4"/>
  <c r="T31" i="4"/>
  <c r="L31" i="4"/>
  <c r="H31" i="4"/>
  <c r="X30" i="4"/>
  <c r="T30" i="4"/>
  <c r="K30" i="4"/>
  <c r="J30" i="4"/>
  <c r="J40" i="4" s="1"/>
  <c r="I30" i="4"/>
  <c r="H30" i="4"/>
  <c r="L30" i="4" s="1"/>
  <c r="G30" i="4"/>
  <c r="F30" i="4"/>
  <c r="F40" i="4" s="1"/>
  <c r="T29" i="4"/>
  <c r="X29" i="4" s="1"/>
  <c r="H29" i="4"/>
  <c r="L29" i="4" s="1"/>
  <c r="T28" i="4"/>
  <c r="X28" i="4" s="1"/>
  <c r="H28" i="4"/>
  <c r="L28" i="4" s="1"/>
  <c r="T27" i="4"/>
  <c r="X27" i="4" s="1"/>
  <c r="K27" i="4"/>
  <c r="J27" i="4"/>
  <c r="I27" i="4"/>
  <c r="G27" i="4"/>
  <c r="F27" i="4"/>
  <c r="H27" i="4" s="1"/>
  <c r="W26" i="4"/>
  <c r="V26" i="4"/>
  <c r="U26" i="4"/>
  <c r="T26" i="4"/>
  <c r="X26" i="4" s="1"/>
  <c r="S26" i="4"/>
  <c r="R26" i="4"/>
  <c r="H26" i="4"/>
  <c r="L26" i="4" s="1"/>
  <c r="T25" i="4"/>
  <c r="X25" i="4" s="1"/>
  <c r="H25" i="4"/>
  <c r="L25" i="4" s="1"/>
  <c r="T24" i="4"/>
  <c r="X24" i="4" s="1"/>
  <c r="H24" i="4"/>
  <c r="L24" i="4" s="1"/>
  <c r="T23" i="4"/>
  <c r="X23" i="4" s="1"/>
  <c r="H23" i="4"/>
  <c r="L23" i="4" s="1"/>
  <c r="T22" i="4"/>
  <c r="X22" i="4" s="1"/>
  <c r="K22" i="4"/>
  <c r="K40" i="4" s="1"/>
  <c r="J22" i="4"/>
  <c r="I22" i="4"/>
  <c r="I40" i="4" s="1"/>
  <c r="G22" i="4"/>
  <c r="G40" i="4" s="1"/>
  <c r="F22" i="4"/>
  <c r="H22" i="4" s="1"/>
  <c r="L22" i="4" s="1"/>
  <c r="X21" i="4"/>
  <c r="T21" i="4"/>
  <c r="L21" i="4"/>
  <c r="H21" i="4"/>
  <c r="W20" i="4"/>
  <c r="W42" i="4" s="1"/>
  <c r="V20" i="4"/>
  <c r="V42" i="4" s="1"/>
  <c r="U20" i="4"/>
  <c r="U42" i="4" s="1"/>
  <c r="S20" i="4"/>
  <c r="S42" i="4" s="1"/>
  <c r="R20" i="4"/>
  <c r="H20" i="4"/>
  <c r="L20" i="4" s="1"/>
  <c r="T19" i="4"/>
  <c r="X19" i="4" s="1"/>
  <c r="X18" i="4"/>
  <c r="T18" i="4"/>
  <c r="K18" i="4"/>
  <c r="J18" i="4"/>
  <c r="I18" i="4"/>
  <c r="G18" i="4"/>
  <c r="F18" i="4"/>
  <c r="H18" i="4" s="1"/>
  <c r="T17" i="4"/>
  <c r="X17" i="4" s="1"/>
  <c r="H17" i="4"/>
  <c r="L17" i="4" s="1"/>
  <c r="W16" i="4"/>
  <c r="U16" i="4"/>
  <c r="S16" i="4"/>
  <c r="L16" i="4"/>
  <c r="H16" i="4"/>
  <c r="W15" i="4"/>
  <c r="V15" i="4"/>
  <c r="U15" i="4"/>
  <c r="S15" i="4"/>
  <c r="R15" i="4"/>
  <c r="T15" i="4" s="1"/>
  <c r="H15" i="4"/>
  <c r="L15" i="4" s="1"/>
  <c r="T14" i="4"/>
  <c r="X14" i="4" s="1"/>
  <c r="K14" i="4"/>
  <c r="J14" i="4"/>
  <c r="I14" i="4"/>
  <c r="I19" i="4" s="1"/>
  <c r="G14" i="4"/>
  <c r="F14" i="4"/>
  <c r="H14" i="4" s="1"/>
  <c r="L14" i="4" s="1"/>
  <c r="X13" i="4"/>
  <c r="T13" i="4"/>
  <c r="L13" i="4"/>
  <c r="H13" i="4"/>
  <c r="X12" i="4"/>
  <c r="T12" i="4"/>
  <c r="L12" i="4"/>
  <c r="H12" i="4"/>
  <c r="W11" i="4"/>
  <c r="V11" i="4"/>
  <c r="U11" i="4"/>
  <c r="T11" i="4"/>
  <c r="X11" i="4" s="1"/>
  <c r="S11" i="4"/>
  <c r="R11" i="4"/>
  <c r="K11" i="4"/>
  <c r="K19" i="4" s="1"/>
  <c r="J11" i="4"/>
  <c r="J19" i="4" s="1"/>
  <c r="I11" i="4"/>
  <c r="G11" i="4"/>
  <c r="F11" i="4"/>
  <c r="F19" i="4" s="1"/>
  <c r="X10" i="4"/>
  <c r="T10" i="4"/>
  <c r="L10" i="4"/>
  <c r="H10" i="4"/>
  <c r="X9" i="4"/>
  <c r="T9" i="4"/>
  <c r="L9" i="4"/>
  <c r="H9" i="4"/>
  <c r="X8" i="4"/>
  <c r="T8" i="4"/>
  <c r="L8" i="4"/>
  <c r="H8" i="4"/>
  <c r="W7" i="4"/>
  <c r="V7" i="4"/>
  <c r="U7" i="4"/>
  <c r="S7" i="4"/>
  <c r="R7" i="4"/>
  <c r="T7" i="4" s="1"/>
  <c r="H7" i="4"/>
  <c r="L7" i="4" s="1"/>
  <c r="T6" i="4"/>
  <c r="X6" i="4" s="1"/>
  <c r="H6" i="4"/>
  <c r="L6" i="4" s="1"/>
  <c r="T5" i="4"/>
  <c r="X5" i="4" s="1"/>
  <c r="T4" i="4"/>
  <c r="X4" i="4" s="1"/>
  <c r="G19" i="4" l="1"/>
  <c r="H19" i="4" s="1"/>
  <c r="L19" i="4" s="1"/>
  <c r="H11" i="4"/>
  <c r="L11" i="4" s="1"/>
  <c r="R16" i="4"/>
  <c r="T16" i="4" s="1"/>
  <c r="V16" i="4"/>
  <c r="R42" i="4"/>
  <c r="T42" i="4" s="1"/>
  <c r="X42" i="4" s="1"/>
  <c r="T20" i="4"/>
  <c r="X20" i="4" s="1"/>
  <c r="X49" i="4"/>
  <c r="W95" i="4"/>
  <c r="L27" i="4"/>
  <c r="L38" i="4"/>
  <c r="H40" i="4"/>
  <c r="L40" i="4" s="1"/>
  <c r="U95" i="4"/>
  <c r="V95" i="4"/>
  <c r="S56" i="4"/>
  <c r="S95" i="4" s="1"/>
  <c r="T52" i="4"/>
  <c r="X52" i="4" s="1"/>
  <c r="X7" i="4"/>
  <c r="X15" i="4"/>
  <c r="L18" i="4"/>
  <c r="T76" i="4"/>
  <c r="X76" i="4" s="1"/>
  <c r="R56" i="4"/>
  <c r="R69" i="4"/>
  <c r="T69" i="4" s="1"/>
  <c r="X69" i="4" s="1"/>
  <c r="T73" i="4"/>
  <c r="X73" i="4" s="1"/>
  <c r="F98" i="4"/>
  <c r="H98" i="4" s="1"/>
  <c r="L98" i="4" s="1"/>
  <c r="X101" i="4"/>
  <c r="T56" i="4" l="1"/>
  <c r="X56" i="4" s="1"/>
  <c r="R95" i="4"/>
  <c r="T95" i="4" s="1"/>
  <c r="X95" i="4" s="1"/>
  <c r="X16" i="4"/>
  <c r="T102" i="3" l="1"/>
  <c r="X102" i="3" s="1"/>
  <c r="T101" i="3"/>
  <c r="T89" i="3" s="1"/>
  <c r="X89" i="3" s="1"/>
  <c r="K97" i="3"/>
  <c r="J97" i="3"/>
  <c r="I97" i="3"/>
  <c r="H97" i="3"/>
  <c r="L97" i="3" s="1"/>
  <c r="G97" i="3"/>
  <c r="F97" i="3"/>
  <c r="H96" i="3"/>
  <c r="L96" i="3" s="1"/>
  <c r="L95" i="3"/>
  <c r="H95" i="3"/>
  <c r="W94" i="3"/>
  <c r="V94" i="3"/>
  <c r="U94" i="3"/>
  <c r="S94" i="3"/>
  <c r="R94" i="3"/>
  <c r="T94" i="3" s="1"/>
  <c r="X94" i="3" s="1"/>
  <c r="H94" i="3"/>
  <c r="L94" i="3" s="1"/>
  <c r="T93" i="3"/>
  <c r="X93" i="3" s="1"/>
  <c r="H93" i="3"/>
  <c r="L93" i="3" s="1"/>
  <c r="T92" i="3"/>
  <c r="X92" i="3" s="1"/>
  <c r="K92" i="3"/>
  <c r="J92" i="3"/>
  <c r="I92" i="3"/>
  <c r="G92" i="3"/>
  <c r="F92" i="3"/>
  <c r="H92" i="3" s="1"/>
  <c r="L92" i="3" s="1"/>
  <c r="X91" i="3"/>
  <c r="T91" i="3"/>
  <c r="H91" i="3"/>
  <c r="L91" i="3" s="1"/>
  <c r="H90" i="3"/>
  <c r="L90" i="3" s="1"/>
  <c r="W89" i="3"/>
  <c r="W90" i="3" s="1"/>
  <c r="V89" i="3"/>
  <c r="V90" i="3" s="1"/>
  <c r="U89" i="3"/>
  <c r="U90" i="3" s="1"/>
  <c r="S89" i="3"/>
  <c r="S90" i="3" s="1"/>
  <c r="R89" i="3"/>
  <c r="R90" i="3" s="1"/>
  <c r="T90" i="3" s="1"/>
  <c r="L89" i="3"/>
  <c r="H89" i="3"/>
  <c r="T88" i="3"/>
  <c r="X88" i="3" s="1"/>
  <c r="L88" i="3"/>
  <c r="H88" i="3"/>
  <c r="T87" i="3"/>
  <c r="X87" i="3" s="1"/>
  <c r="K87" i="3"/>
  <c r="J87" i="3"/>
  <c r="I87" i="3"/>
  <c r="H87" i="3"/>
  <c r="L87" i="3" s="1"/>
  <c r="G87" i="3"/>
  <c r="F87" i="3"/>
  <c r="T86" i="3"/>
  <c r="X86" i="3" s="1"/>
  <c r="H86" i="3"/>
  <c r="L86" i="3" s="1"/>
  <c r="T85" i="3"/>
  <c r="X85" i="3" s="1"/>
  <c r="H85" i="3"/>
  <c r="L85" i="3" s="1"/>
  <c r="T84" i="3"/>
  <c r="X84" i="3" s="1"/>
  <c r="H84" i="3"/>
  <c r="L84" i="3" s="1"/>
  <c r="T83" i="3"/>
  <c r="X83" i="3" s="1"/>
  <c r="K83" i="3"/>
  <c r="J83" i="3"/>
  <c r="I83" i="3"/>
  <c r="G83" i="3"/>
  <c r="F83" i="3"/>
  <c r="H83" i="3" s="1"/>
  <c r="L83" i="3" s="1"/>
  <c r="X82" i="3"/>
  <c r="T82" i="3"/>
  <c r="H82" i="3"/>
  <c r="L82" i="3" s="1"/>
  <c r="X81" i="3"/>
  <c r="T81" i="3"/>
  <c r="H81" i="3"/>
  <c r="L81" i="3" s="1"/>
  <c r="X80" i="3"/>
  <c r="T80" i="3"/>
  <c r="H80" i="3"/>
  <c r="L80" i="3" s="1"/>
  <c r="X79" i="3"/>
  <c r="T79" i="3"/>
  <c r="K79" i="3"/>
  <c r="J79" i="3"/>
  <c r="I79" i="3"/>
  <c r="G79" i="3"/>
  <c r="F79" i="3"/>
  <c r="H79" i="3" s="1"/>
  <c r="L79" i="3" s="1"/>
  <c r="T78" i="3"/>
  <c r="X78" i="3" s="1"/>
  <c r="H78" i="3"/>
  <c r="L78" i="3" s="1"/>
  <c r="T77" i="3"/>
  <c r="X77" i="3" s="1"/>
  <c r="H77" i="3"/>
  <c r="L77" i="3" s="1"/>
  <c r="V76" i="3"/>
  <c r="U76" i="3"/>
  <c r="R76" i="3"/>
  <c r="K76" i="3"/>
  <c r="J76" i="3"/>
  <c r="I76" i="3"/>
  <c r="H76" i="3"/>
  <c r="L76" i="3" s="1"/>
  <c r="G76" i="3"/>
  <c r="F76" i="3"/>
  <c r="T75" i="3"/>
  <c r="X75" i="3" s="1"/>
  <c r="H75" i="3"/>
  <c r="L75" i="3" s="1"/>
  <c r="T74" i="3"/>
  <c r="X74" i="3" s="1"/>
  <c r="H74" i="3"/>
  <c r="L74" i="3" s="1"/>
  <c r="W73" i="3"/>
  <c r="W76" i="3" s="1"/>
  <c r="V73" i="3"/>
  <c r="U73" i="3"/>
  <c r="S73" i="3"/>
  <c r="S76" i="3" s="1"/>
  <c r="R73" i="3"/>
  <c r="H73" i="3"/>
  <c r="L73" i="3" s="1"/>
  <c r="X72" i="3"/>
  <c r="T72" i="3"/>
  <c r="K72" i="3"/>
  <c r="J72" i="3"/>
  <c r="I72" i="3"/>
  <c r="G72" i="3"/>
  <c r="F72" i="3"/>
  <c r="H72" i="3" s="1"/>
  <c r="L72" i="3" s="1"/>
  <c r="T71" i="3"/>
  <c r="X71" i="3" s="1"/>
  <c r="H71" i="3"/>
  <c r="L71" i="3" s="1"/>
  <c r="T70" i="3"/>
  <c r="X70" i="3" s="1"/>
  <c r="H70" i="3"/>
  <c r="L70" i="3" s="1"/>
  <c r="K69" i="3"/>
  <c r="J69" i="3"/>
  <c r="I69" i="3"/>
  <c r="H69" i="3"/>
  <c r="L69" i="3" s="1"/>
  <c r="G69" i="3"/>
  <c r="F69" i="3"/>
  <c r="W68" i="3"/>
  <c r="V68" i="3"/>
  <c r="U68" i="3"/>
  <c r="S68" i="3"/>
  <c r="T68" i="3" s="1"/>
  <c r="X68" i="3" s="1"/>
  <c r="R68" i="3"/>
  <c r="H68" i="3"/>
  <c r="L68" i="3" s="1"/>
  <c r="X67" i="3"/>
  <c r="T67" i="3"/>
  <c r="H67" i="3"/>
  <c r="L67" i="3" s="1"/>
  <c r="X66" i="3"/>
  <c r="T66" i="3"/>
  <c r="H66" i="3"/>
  <c r="L66" i="3" s="1"/>
  <c r="X65" i="3"/>
  <c r="T65" i="3"/>
  <c r="K65" i="3"/>
  <c r="J65" i="3"/>
  <c r="I65" i="3"/>
  <c r="G65" i="3"/>
  <c r="F65" i="3"/>
  <c r="H65" i="3" s="1"/>
  <c r="L65" i="3" s="1"/>
  <c r="T64" i="3"/>
  <c r="X64" i="3" s="1"/>
  <c r="H64" i="3"/>
  <c r="L64" i="3" s="1"/>
  <c r="W63" i="3"/>
  <c r="W69" i="3" s="1"/>
  <c r="V63" i="3"/>
  <c r="V69" i="3" s="1"/>
  <c r="U63" i="3"/>
  <c r="U69" i="3" s="1"/>
  <c r="S63" i="3"/>
  <c r="S69" i="3" s="1"/>
  <c r="R63" i="3"/>
  <c r="T63" i="3" s="1"/>
  <c r="X63" i="3" s="1"/>
  <c r="L63" i="3"/>
  <c r="H63" i="3"/>
  <c r="T62" i="3"/>
  <c r="X62" i="3" s="1"/>
  <c r="L62" i="3"/>
  <c r="H62" i="3"/>
  <c r="T61" i="3"/>
  <c r="X61" i="3" s="1"/>
  <c r="K61" i="3"/>
  <c r="J61" i="3"/>
  <c r="I61" i="3"/>
  <c r="H61" i="3"/>
  <c r="L61" i="3" s="1"/>
  <c r="G61" i="3"/>
  <c r="F61" i="3"/>
  <c r="W60" i="3"/>
  <c r="V60" i="3"/>
  <c r="U60" i="3"/>
  <c r="S60" i="3"/>
  <c r="T60" i="3" s="1"/>
  <c r="X60" i="3" s="1"/>
  <c r="R60" i="3"/>
  <c r="H60" i="3"/>
  <c r="L60" i="3" s="1"/>
  <c r="X59" i="3"/>
  <c r="T59" i="3"/>
  <c r="H59" i="3"/>
  <c r="L59" i="3" s="1"/>
  <c r="X58" i="3"/>
  <c r="T58" i="3"/>
  <c r="K58" i="3"/>
  <c r="J58" i="3"/>
  <c r="I58" i="3"/>
  <c r="G58" i="3"/>
  <c r="F58" i="3"/>
  <c r="H58" i="3" s="1"/>
  <c r="L58" i="3" s="1"/>
  <c r="T57" i="3"/>
  <c r="X57" i="3" s="1"/>
  <c r="H57" i="3"/>
  <c r="L57" i="3" s="1"/>
  <c r="L56" i="3"/>
  <c r="H56" i="3"/>
  <c r="T55" i="3"/>
  <c r="X55" i="3" s="1"/>
  <c r="K55" i="3"/>
  <c r="J55" i="3"/>
  <c r="I55" i="3"/>
  <c r="H55" i="3"/>
  <c r="L55" i="3" s="1"/>
  <c r="G55" i="3"/>
  <c r="F55" i="3"/>
  <c r="T54" i="3"/>
  <c r="X54" i="3" s="1"/>
  <c r="H54" i="3"/>
  <c r="L54" i="3" s="1"/>
  <c r="T53" i="3"/>
  <c r="X53" i="3" s="1"/>
  <c r="H53" i="3"/>
  <c r="L53" i="3" s="1"/>
  <c r="W52" i="3"/>
  <c r="W56" i="3" s="1"/>
  <c r="V52" i="3"/>
  <c r="U52" i="3"/>
  <c r="S52" i="3"/>
  <c r="S56" i="3" s="1"/>
  <c r="R52" i="3"/>
  <c r="K52" i="3"/>
  <c r="J52" i="3"/>
  <c r="I52" i="3"/>
  <c r="G52" i="3"/>
  <c r="F52" i="3"/>
  <c r="H52" i="3" s="1"/>
  <c r="L52" i="3" s="1"/>
  <c r="T51" i="3"/>
  <c r="X51" i="3" s="1"/>
  <c r="H51" i="3"/>
  <c r="L51" i="3" s="1"/>
  <c r="T50" i="3"/>
  <c r="X50" i="3" s="1"/>
  <c r="H50" i="3"/>
  <c r="L50" i="3" s="1"/>
  <c r="W49" i="3"/>
  <c r="V49" i="3"/>
  <c r="V56" i="3" s="1"/>
  <c r="U49" i="3"/>
  <c r="U56" i="3" s="1"/>
  <c r="S49" i="3"/>
  <c r="R49" i="3"/>
  <c r="T49" i="3" s="1"/>
  <c r="X49" i="3" s="1"/>
  <c r="L49" i="3"/>
  <c r="H49" i="3"/>
  <c r="T48" i="3"/>
  <c r="X48" i="3" s="1"/>
  <c r="L48" i="3"/>
  <c r="H48" i="3"/>
  <c r="T47" i="3"/>
  <c r="X47" i="3" s="1"/>
  <c r="K47" i="3"/>
  <c r="J47" i="3"/>
  <c r="I47" i="3"/>
  <c r="H47" i="3"/>
  <c r="L47" i="3" s="1"/>
  <c r="G47" i="3"/>
  <c r="F47" i="3"/>
  <c r="T46" i="3"/>
  <c r="X46" i="3" s="1"/>
  <c r="H46" i="3"/>
  <c r="L46" i="3" s="1"/>
  <c r="T45" i="3"/>
  <c r="X45" i="3" s="1"/>
  <c r="H45" i="3"/>
  <c r="L45" i="3" s="1"/>
  <c r="T44" i="3"/>
  <c r="X44" i="3" s="1"/>
  <c r="K44" i="3"/>
  <c r="K98" i="3" s="1"/>
  <c r="J44" i="3"/>
  <c r="J98" i="3" s="1"/>
  <c r="I44" i="3"/>
  <c r="I98" i="3" s="1"/>
  <c r="G44" i="3"/>
  <c r="G98" i="3" s="1"/>
  <c r="F44" i="3"/>
  <c r="H44" i="3" s="1"/>
  <c r="L44" i="3" s="1"/>
  <c r="X43" i="3"/>
  <c r="T43" i="3"/>
  <c r="H43" i="3"/>
  <c r="L43" i="3" s="1"/>
  <c r="H42" i="3"/>
  <c r="L42" i="3" s="1"/>
  <c r="W41" i="3"/>
  <c r="V41" i="3"/>
  <c r="U41" i="3"/>
  <c r="S41" i="3"/>
  <c r="R41" i="3"/>
  <c r="T41" i="3" s="1"/>
  <c r="X41" i="3" s="1"/>
  <c r="L41" i="3"/>
  <c r="H41" i="3"/>
  <c r="T40" i="3"/>
  <c r="X40" i="3" s="1"/>
  <c r="T39" i="3"/>
  <c r="X39" i="3" s="1"/>
  <c r="H39" i="3"/>
  <c r="L39" i="3" s="1"/>
  <c r="T38" i="3"/>
  <c r="X38" i="3" s="1"/>
  <c r="K38" i="3"/>
  <c r="J38" i="3"/>
  <c r="I38" i="3"/>
  <c r="G38" i="3"/>
  <c r="F38" i="3"/>
  <c r="H38" i="3" s="1"/>
  <c r="L38" i="3" s="1"/>
  <c r="X37" i="3"/>
  <c r="T37" i="3"/>
  <c r="H37" i="3"/>
  <c r="L37" i="3" s="1"/>
  <c r="W36" i="3"/>
  <c r="V36" i="3"/>
  <c r="U36" i="3"/>
  <c r="T36" i="3"/>
  <c r="X36" i="3" s="1"/>
  <c r="S36" i="3"/>
  <c r="R36" i="3"/>
  <c r="H36" i="3"/>
  <c r="L36" i="3" s="1"/>
  <c r="T35" i="3"/>
  <c r="X35" i="3" s="1"/>
  <c r="H35" i="3"/>
  <c r="L35" i="3" s="1"/>
  <c r="T34" i="3"/>
  <c r="X34" i="3" s="1"/>
  <c r="H34" i="3"/>
  <c r="L34" i="3" s="1"/>
  <c r="T33" i="3"/>
  <c r="X33" i="3" s="1"/>
  <c r="H33" i="3"/>
  <c r="L33" i="3" s="1"/>
  <c r="W32" i="3"/>
  <c r="V32" i="3"/>
  <c r="U32" i="3"/>
  <c r="S32" i="3"/>
  <c r="R32" i="3"/>
  <c r="T32" i="3" s="1"/>
  <c r="L32" i="3"/>
  <c r="H32" i="3"/>
  <c r="T31" i="3"/>
  <c r="X31" i="3" s="1"/>
  <c r="L31" i="3"/>
  <c r="H31" i="3"/>
  <c r="T30" i="3"/>
  <c r="X30" i="3" s="1"/>
  <c r="K30" i="3"/>
  <c r="J30" i="3"/>
  <c r="I30" i="3"/>
  <c r="H30" i="3"/>
  <c r="L30" i="3" s="1"/>
  <c r="G30" i="3"/>
  <c r="F30" i="3"/>
  <c r="T29" i="3"/>
  <c r="X29" i="3" s="1"/>
  <c r="H29" i="3"/>
  <c r="L29" i="3" s="1"/>
  <c r="T28" i="3"/>
  <c r="X28" i="3" s="1"/>
  <c r="H28" i="3"/>
  <c r="L28" i="3" s="1"/>
  <c r="T27" i="3"/>
  <c r="X27" i="3" s="1"/>
  <c r="K27" i="3"/>
  <c r="J27" i="3"/>
  <c r="I27" i="3"/>
  <c r="G27" i="3"/>
  <c r="F27" i="3"/>
  <c r="H27" i="3" s="1"/>
  <c r="L27" i="3" s="1"/>
  <c r="W26" i="3"/>
  <c r="V26" i="3"/>
  <c r="U26" i="3"/>
  <c r="T26" i="3"/>
  <c r="X26" i="3" s="1"/>
  <c r="S26" i="3"/>
  <c r="R26" i="3"/>
  <c r="H26" i="3"/>
  <c r="L26" i="3" s="1"/>
  <c r="T25" i="3"/>
  <c r="X25" i="3" s="1"/>
  <c r="H25" i="3"/>
  <c r="L25" i="3" s="1"/>
  <c r="T24" i="3"/>
  <c r="X24" i="3" s="1"/>
  <c r="H24" i="3"/>
  <c r="L24" i="3" s="1"/>
  <c r="T23" i="3"/>
  <c r="X23" i="3" s="1"/>
  <c r="H23" i="3"/>
  <c r="L23" i="3" s="1"/>
  <c r="T22" i="3"/>
  <c r="X22" i="3" s="1"/>
  <c r="K22" i="3"/>
  <c r="K40" i="3" s="1"/>
  <c r="J22" i="3"/>
  <c r="J40" i="3" s="1"/>
  <c r="I22" i="3"/>
  <c r="I40" i="3" s="1"/>
  <c r="G22" i="3"/>
  <c r="F22" i="3"/>
  <c r="F40" i="3" s="1"/>
  <c r="T21" i="3"/>
  <c r="X21" i="3" s="1"/>
  <c r="L21" i="3"/>
  <c r="H21" i="3"/>
  <c r="W20" i="3"/>
  <c r="W42" i="3" s="1"/>
  <c r="V20" i="3"/>
  <c r="V42" i="3" s="1"/>
  <c r="U20" i="3"/>
  <c r="S20" i="3"/>
  <c r="S42" i="3" s="1"/>
  <c r="R20" i="3"/>
  <c r="H20" i="3"/>
  <c r="L20" i="3" s="1"/>
  <c r="T19" i="3"/>
  <c r="X19" i="3" s="1"/>
  <c r="I19" i="3"/>
  <c r="X18" i="3"/>
  <c r="T18" i="3"/>
  <c r="K18" i="3"/>
  <c r="J18" i="3"/>
  <c r="I18" i="3"/>
  <c r="G18" i="3"/>
  <c r="F18" i="3"/>
  <c r="H18" i="3" s="1"/>
  <c r="T17" i="3"/>
  <c r="X17" i="3" s="1"/>
  <c r="H17" i="3"/>
  <c r="L17" i="3" s="1"/>
  <c r="U16" i="3"/>
  <c r="L16" i="3"/>
  <c r="H16" i="3"/>
  <c r="W15" i="3"/>
  <c r="V15" i="3"/>
  <c r="V16" i="3" s="1"/>
  <c r="U15" i="3"/>
  <c r="S15" i="3"/>
  <c r="R15" i="3"/>
  <c r="H15" i="3"/>
  <c r="L15" i="3" s="1"/>
  <c r="T14" i="3"/>
  <c r="X14" i="3" s="1"/>
  <c r="K14" i="3"/>
  <c r="J14" i="3"/>
  <c r="I14" i="3"/>
  <c r="G14" i="3"/>
  <c r="F14" i="3"/>
  <c r="H14" i="3" s="1"/>
  <c r="L14" i="3" s="1"/>
  <c r="X13" i="3"/>
  <c r="T13" i="3"/>
  <c r="H13" i="3"/>
  <c r="L13" i="3" s="1"/>
  <c r="X12" i="3"/>
  <c r="T12" i="3"/>
  <c r="H12" i="3"/>
  <c r="L12" i="3" s="1"/>
  <c r="W11" i="3"/>
  <c r="W16" i="3" s="1"/>
  <c r="V11" i="3"/>
  <c r="U11" i="3"/>
  <c r="T11" i="3"/>
  <c r="X11" i="3" s="1"/>
  <c r="S11" i="3"/>
  <c r="S16" i="3" s="1"/>
  <c r="R11" i="3"/>
  <c r="K11" i="3"/>
  <c r="K19" i="3" s="1"/>
  <c r="J11" i="3"/>
  <c r="I11" i="3"/>
  <c r="G11" i="3"/>
  <c r="F11" i="3"/>
  <c r="F19" i="3" s="1"/>
  <c r="T10" i="3"/>
  <c r="X10" i="3" s="1"/>
  <c r="L10" i="3"/>
  <c r="H10" i="3"/>
  <c r="T9" i="3"/>
  <c r="X9" i="3" s="1"/>
  <c r="L9" i="3"/>
  <c r="H9" i="3"/>
  <c r="T8" i="3"/>
  <c r="X8" i="3" s="1"/>
  <c r="L8" i="3"/>
  <c r="H8" i="3"/>
  <c r="W7" i="3"/>
  <c r="V7" i="3"/>
  <c r="U7" i="3"/>
  <c r="S7" i="3"/>
  <c r="R7" i="3"/>
  <c r="T7" i="3" s="1"/>
  <c r="X7" i="3" s="1"/>
  <c r="H7" i="3"/>
  <c r="L7" i="3" s="1"/>
  <c r="T6" i="3"/>
  <c r="X6" i="3" s="1"/>
  <c r="H6" i="3"/>
  <c r="L6" i="3" s="1"/>
  <c r="T5" i="3"/>
  <c r="X5" i="3" s="1"/>
  <c r="T4" i="3"/>
  <c r="X4" i="3" s="1"/>
  <c r="J19" i="3" l="1"/>
  <c r="L18" i="3"/>
  <c r="U42" i="3"/>
  <c r="U95" i="3"/>
  <c r="V95" i="3"/>
  <c r="X32" i="3"/>
  <c r="X90" i="3"/>
  <c r="G40" i="3"/>
  <c r="H22" i="3"/>
  <c r="L22" i="3" s="1"/>
  <c r="H11" i="3"/>
  <c r="L11" i="3" s="1"/>
  <c r="G19" i="3"/>
  <c r="H19" i="3" s="1"/>
  <c r="L19" i="3" s="1"/>
  <c r="T15" i="3"/>
  <c r="X15" i="3" s="1"/>
  <c r="R16" i="3"/>
  <c r="T16" i="3" s="1"/>
  <c r="X16" i="3" s="1"/>
  <c r="R42" i="3"/>
  <c r="T42" i="3" s="1"/>
  <c r="X42" i="3" s="1"/>
  <c r="T20" i="3"/>
  <c r="X20" i="3" s="1"/>
  <c r="W95" i="3"/>
  <c r="T76" i="3"/>
  <c r="X76" i="3" s="1"/>
  <c r="T52" i="3"/>
  <c r="X52" i="3" s="1"/>
  <c r="R56" i="3"/>
  <c r="T56" i="3" s="1"/>
  <c r="X56" i="3" s="1"/>
  <c r="R69" i="3"/>
  <c r="T69" i="3" s="1"/>
  <c r="X69" i="3" s="1"/>
  <c r="T73" i="3"/>
  <c r="X73" i="3" s="1"/>
  <c r="F98" i="3"/>
  <c r="H98" i="3" s="1"/>
  <c r="L98" i="3" s="1"/>
  <c r="X101" i="3"/>
  <c r="R95" i="3" l="1"/>
  <c r="S95" i="3"/>
  <c r="H40" i="3"/>
  <c r="L40" i="3" s="1"/>
  <c r="T95" i="3" l="1"/>
  <c r="X95" i="3" s="1"/>
  <c r="T102" i="2"/>
  <c r="X102" i="2" s="1"/>
  <c r="T101" i="2"/>
  <c r="T89" i="2" s="1"/>
  <c r="K97" i="2"/>
  <c r="J97" i="2"/>
  <c r="I97" i="2"/>
  <c r="H97" i="2"/>
  <c r="L97" i="2" s="1"/>
  <c r="G97" i="2"/>
  <c r="F97" i="2"/>
  <c r="H96" i="2"/>
  <c r="L96" i="2" s="1"/>
  <c r="L95" i="2"/>
  <c r="H95" i="2"/>
  <c r="W94" i="2"/>
  <c r="V94" i="2"/>
  <c r="U94" i="2"/>
  <c r="S94" i="2"/>
  <c r="R94" i="2"/>
  <c r="T94" i="2" s="1"/>
  <c r="X94" i="2" s="1"/>
  <c r="H94" i="2"/>
  <c r="L94" i="2" s="1"/>
  <c r="T93" i="2"/>
  <c r="X93" i="2" s="1"/>
  <c r="H93" i="2"/>
  <c r="L93" i="2" s="1"/>
  <c r="T92" i="2"/>
  <c r="X92" i="2" s="1"/>
  <c r="K92" i="2"/>
  <c r="J92" i="2"/>
  <c r="I92" i="2"/>
  <c r="G92" i="2"/>
  <c r="F92" i="2"/>
  <c r="H92" i="2" s="1"/>
  <c r="X91" i="2"/>
  <c r="T91" i="2"/>
  <c r="L91" i="2"/>
  <c r="H91" i="2"/>
  <c r="V90" i="2"/>
  <c r="T90" i="2"/>
  <c r="X90" i="2" s="1"/>
  <c r="R90" i="2"/>
  <c r="H90" i="2"/>
  <c r="L90" i="2" s="1"/>
  <c r="W89" i="2"/>
  <c r="W90" i="2" s="1"/>
  <c r="V89" i="2"/>
  <c r="U89" i="2"/>
  <c r="U90" i="2" s="1"/>
  <c r="S89" i="2"/>
  <c r="S90" i="2" s="1"/>
  <c r="R89" i="2"/>
  <c r="L89" i="2"/>
  <c r="H89" i="2"/>
  <c r="X88" i="2"/>
  <c r="T88" i="2"/>
  <c r="L88" i="2"/>
  <c r="H88" i="2"/>
  <c r="X87" i="2"/>
  <c r="T87" i="2"/>
  <c r="K87" i="2"/>
  <c r="J87" i="2"/>
  <c r="I87" i="2"/>
  <c r="H87" i="2"/>
  <c r="L87" i="2" s="1"/>
  <c r="G87" i="2"/>
  <c r="F87" i="2"/>
  <c r="T86" i="2"/>
  <c r="X86" i="2" s="1"/>
  <c r="H86" i="2"/>
  <c r="L86" i="2" s="1"/>
  <c r="T85" i="2"/>
  <c r="X85" i="2" s="1"/>
  <c r="H85" i="2"/>
  <c r="L85" i="2" s="1"/>
  <c r="T84" i="2"/>
  <c r="X84" i="2" s="1"/>
  <c r="H84" i="2"/>
  <c r="L84" i="2" s="1"/>
  <c r="T83" i="2"/>
  <c r="X83" i="2" s="1"/>
  <c r="K83" i="2"/>
  <c r="J83" i="2"/>
  <c r="I83" i="2"/>
  <c r="G83" i="2"/>
  <c r="F83" i="2"/>
  <c r="H83" i="2" s="1"/>
  <c r="X82" i="2"/>
  <c r="T82" i="2"/>
  <c r="L82" i="2"/>
  <c r="H82" i="2"/>
  <c r="X81" i="2"/>
  <c r="T81" i="2"/>
  <c r="L81" i="2"/>
  <c r="H81" i="2"/>
  <c r="X80" i="2"/>
  <c r="T80" i="2"/>
  <c r="L80" i="2"/>
  <c r="H80" i="2"/>
  <c r="X79" i="2"/>
  <c r="T79" i="2"/>
  <c r="K79" i="2"/>
  <c r="J79" i="2"/>
  <c r="I79" i="2"/>
  <c r="G79" i="2"/>
  <c r="F79" i="2"/>
  <c r="H79" i="2" s="1"/>
  <c r="T78" i="2"/>
  <c r="X78" i="2" s="1"/>
  <c r="H78" i="2"/>
  <c r="L78" i="2" s="1"/>
  <c r="T77" i="2"/>
  <c r="X77" i="2" s="1"/>
  <c r="H77" i="2"/>
  <c r="L77" i="2" s="1"/>
  <c r="V76" i="2"/>
  <c r="U76" i="2"/>
  <c r="R76" i="2"/>
  <c r="K76" i="2"/>
  <c r="J76" i="2"/>
  <c r="I76" i="2"/>
  <c r="H76" i="2"/>
  <c r="L76" i="2" s="1"/>
  <c r="G76" i="2"/>
  <c r="F76" i="2"/>
  <c r="T75" i="2"/>
  <c r="X75" i="2" s="1"/>
  <c r="H75" i="2"/>
  <c r="L75" i="2" s="1"/>
  <c r="T74" i="2"/>
  <c r="X74" i="2" s="1"/>
  <c r="H74" i="2"/>
  <c r="L74" i="2" s="1"/>
  <c r="W73" i="2"/>
  <c r="W76" i="2" s="1"/>
  <c r="V73" i="2"/>
  <c r="U73" i="2"/>
  <c r="S73" i="2"/>
  <c r="R73" i="2"/>
  <c r="L73" i="2"/>
  <c r="H73" i="2"/>
  <c r="X72" i="2"/>
  <c r="T72" i="2"/>
  <c r="K72" i="2"/>
  <c r="J72" i="2"/>
  <c r="I72" i="2"/>
  <c r="G72" i="2"/>
  <c r="F72" i="2"/>
  <c r="H72" i="2" s="1"/>
  <c r="L72" i="2" s="1"/>
  <c r="T71" i="2"/>
  <c r="X71" i="2" s="1"/>
  <c r="H71" i="2"/>
  <c r="L71" i="2" s="1"/>
  <c r="T70" i="2"/>
  <c r="X70" i="2" s="1"/>
  <c r="H70" i="2"/>
  <c r="L70" i="2" s="1"/>
  <c r="K69" i="2"/>
  <c r="J69" i="2"/>
  <c r="I69" i="2"/>
  <c r="H69" i="2"/>
  <c r="L69" i="2" s="1"/>
  <c r="G69" i="2"/>
  <c r="F69" i="2"/>
  <c r="W68" i="2"/>
  <c r="V68" i="2"/>
  <c r="U68" i="2"/>
  <c r="S68" i="2"/>
  <c r="T68" i="2" s="1"/>
  <c r="X68" i="2" s="1"/>
  <c r="R68" i="2"/>
  <c r="L68" i="2"/>
  <c r="H68" i="2"/>
  <c r="X67" i="2"/>
  <c r="T67" i="2"/>
  <c r="L67" i="2"/>
  <c r="H67" i="2"/>
  <c r="X66" i="2"/>
  <c r="T66" i="2"/>
  <c r="L66" i="2"/>
  <c r="H66" i="2"/>
  <c r="X65" i="2"/>
  <c r="T65" i="2"/>
  <c r="K65" i="2"/>
  <c r="J65" i="2"/>
  <c r="I65" i="2"/>
  <c r="G65" i="2"/>
  <c r="F65" i="2"/>
  <c r="H65" i="2" s="1"/>
  <c r="T64" i="2"/>
  <c r="X64" i="2" s="1"/>
  <c r="H64" i="2"/>
  <c r="L64" i="2" s="1"/>
  <c r="W63" i="2"/>
  <c r="V63" i="2"/>
  <c r="V69" i="2" s="1"/>
  <c r="U63" i="2"/>
  <c r="U69" i="2" s="1"/>
  <c r="S63" i="2"/>
  <c r="R63" i="2"/>
  <c r="T63" i="2" s="1"/>
  <c r="L63" i="2"/>
  <c r="H63" i="2"/>
  <c r="X62" i="2"/>
  <c r="T62" i="2"/>
  <c r="L62" i="2"/>
  <c r="H62" i="2"/>
  <c r="X61" i="2"/>
  <c r="T61" i="2"/>
  <c r="K61" i="2"/>
  <c r="J61" i="2"/>
  <c r="I61" i="2"/>
  <c r="H61" i="2"/>
  <c r="L61" i="2" s="1"/>
  <c r="G61" i="2"/>
  <c r="F61" i="2"/>
  <c r="W60" i="2"/>
  <c r="V60" i="2"/>
  <c r="U60" i="2"/>
  <c r="S60" i="2"/>
  <c r="T60" i="2" s="1"/>
  <c r="X60" i="2" s="1"/>
  <c r="R60" i="2"/>
  <c r="L60" i="2"/>
  <c r="H60" i="2"/>
  <c r="X59" i="2"/>
  <c r="T59" i="2"/>
  <c r="L59" i="2"/>
  <c r="H59" i="2"/>
  <c r="X58" i="2"/>
  <c r="T58" i="2"/>
  <c r="K58" i="2"/>
  <c r="J58" i="2"/>
  <c r="I58" i="2"/>
  <c r="G58" i="2"/>
  <c r="F58" i="2"/>
  <c r="H58" i="2" s="1"/>
  <c r="T57" i="2"/>
  <c r="X57" i="2" s="1"/>
  <c r="H57" i="2"/>
  <c r="L57" i="2" s="1"/>
  <c r="L56" i="2"/>
  <c r="H56" i="2"/>
  <c r="X55" i="2"/>
  <c r="T55" i="2"/>
  <c r="K55" i="2"/>
  <c r="J55" i="2"/>
  <c r="I55" i="2"/>
  <c r="H55" i="2"/>
  <c r="L55" i="2" s="1"/>
  <c r="G55" i="2"/>
  <c r="F55" i="2"/>
  <c r="T54" i="2"/>
  <c r="X54" i="2" s="1"/>
  <c r="H54" i="2"/>
  <c r="L54" i="2" s="1"/>
  <c r="T53" i="2"/>
  <c r="X53" i="2" s="1"/>
  <c r="H53" i="2"/>
  <c r="L53" i="2" s="1"/>
  <c r="W52" i="2"/>
  <c r="W56" i="2" s="1"/>
  <c r="V52" i="2"/>
  <c r="U52" i="2"/>
  <c r="S52" i="2"/>
  <c r="R52" i="2"/>
  <c r="K52" i="2"/>
  <c r="J52" i="2"/>
  <c r="I52" i="2"/>
  <c r="G52" i="2"/>
  <c r="F52" i="2"/>
  <c r="H52" i="2" s="1"/>
  <c r="T51" i="2"/>
  <c r="X51" i="2" s="1"/>
  <c r="H51" i="2"/>
  <c r="L51" i="2" s="1"/>
  <c r="T50" i="2"/>
  <c r="X50" i="2" s="1"/>
  <c r="H50" i="2"/>
  <c r="L50" i="2" s="1"/>
  <c r="W49" i="2"/>
  <c r="V49" i="2"/>
  <c r="V56" i="2" s="1"/>
  <c r="U49" i="2"/>
  <c r="U56" i="2" s="1"/>
  <c r="S49" i="2"/>
  <c r="R49" i="2"/>
  <c r="T49" i="2" s="1"/>
  <c r="X49" i="2" s="1"/>
  <c r="L49" i="2"/>
  <c r="H49" i="2"/>
  <c r="X48" i="2"/>
  <c r="T48" i="2"/>
  <c r="L48" i="2"/>
  <c r="H48" i="2"/>
  <c r="X47" i="2"/>
  <c r="T47" i="2"/>
  <c r="K47" i="2"/>
  <c r="J47" i="2"/>
  <c r="I47" i="2"/>
  <c r="H47" i="2"/>
  <c r="L47" i="2" s="1"/>
  <c r="G47" i="2"/>
  <c r="F47" i="2"/>
  <c r="T46" i="2"/>
  <c r="X46" i="2" s="1"/>
  <c r="H46" i="2"/>
  <c r="L46" i="2" s="1"/>
  <c r="T45" i="2"/>
  <c r="X45" i="2" s="1"/>
  <c r="H45" i="2"/>
  <c r="L45" i="2" s="1"/>
  <c r="T44" i="2"/>
  <c r="X44" i="2" s="1"/>
  <c r="K44" i="2"/>
  <c r="K98" i="2" s="1"/>
  <c r="J44" i="2"/>
  <c r="I44" i="2"/>
  <c r="G44" i="2"/>
  <c r="G98" i="2" s="1"/>
  <c r="F44" i="2"/>
  <c r="H44" i="2" s="1"/>
  <c r="X43" i="2"/>
  <c r="T43" i="2"/>
  <c r="L43" i="2"/>
  <c r="H43" i="2"/>
  <c r="H42" i="2"/>
  <c r="L42" i="2" s="1"/>
  <c r="W41" i="2"/>
  <c r="V41" i="2"/>
  <c r="U41" i="2"/>
  <c r="S41" i="2"/>
  <c r="R41" i="2"/>
  <c r="T41" i="2" s="1"/>
  <c r="L41" i="2"/>
  <c r="H41" i="2"/>
  <c r="X40" i="2"/>
  <c r="T40" i="2"/>
  <c r="T39" i="2"/>
  <c r="X39" i="2" s="1"/>
  <c r="H39" i="2"/>
  <c r="L39" i="2" s="1"/>
  <c r="T38" i="2"/>
  <c r="X38" i="2" s="1"/>
  <c r="K38" i="2"/>
  <c r="J38" i="2"/>
  <c r="I38" i="2"/>
  <c r="G38" i="2"/>
  <c r="F38" i="2"/>
  <c r="H38" i="2" s="1"/>
  <c r="L38" i="2" s="1"/>
  <c r="X37" i="2"/>
  <c r="T37" i="2"/>
  <c r="L37" i="2"/>
  <c r="H37" i="2"/>
  <c r="W36" i="2"/>
  <c r="V36" i="2"/>
  <c r="U36" i="2"/>
  <c r="T36" i="2"/>
  <c r="X36" i="2" s="1"/>
  <c r="S36" i="2"/>
  <c r="R36" i="2"/>
  <c r="H36" i="2"/>
  <c r="L36" i="2" s="1"/>
  <c r="T35" i="2"/>
  <c r="X35" i="2" s="1"/>
  <c r="H35" i="2"/>
  <c r="L35" i="2" s="1"/>
  <c r="T34" i="2"/>
  <c r="X34" i="2" s="1"/>
  <c r="H34" i="2"/>
  <c r="L34" i="2" s="1"/>
  <c r="T33" i="2"/>
  <c r="X33" i="2" s="1"/>
  <c r="H33" i="2"/>
  <c r="L33" i="2" s="1"/>
  <c r="W32" i="2"/>
  <c r="V32" i="2"/>
  <c r="U32" i="2"/>
  <c r="S32" i="2"/>
  <c r="R32" i="2"/>
  <c r="T32" i="2" s="1"/>
  <c r="L32" i="2"/>
  <c r="H32" i="2"/>
  <c r="X31" i="2"/>
  <c r="T31" i="2"/>
  <c r="L31" i="2"/>
  <c r="H31" i="2"/>
  <c r="X30" i="2"/>
  <c r="T30" i="2"/>
  <c r="K30" i="2"/>
  <c r="J30" i="2"/>
  <c r="J40" i="2" s="1"/>
  <c r="I30" i="2"/>
  <c r="H30" i="2"/>
  <c r="L30" i="2" s="1"/>
  <c r="G30" i="2"/>
  <c r="F30" i="2"/>
  <c r="F40" i="2" s="1"/>
  <c r="T29" i="2"/>
  <c r="X29" i="2" s="1"/>
  <c r="H29" i="2"/>
  <c r="L29" i="2" s="1"/>
  <c r="T28" i="2"/>
  <c r="X28" i="2" s="1"/>
  <c r="H28" i="2"/>
  <c r="L28" i="2" s="1"/>
  <c r="T27" i="2"/>
  <c r="X27" i="2" s="1"/>
  <c r="K27" i="2"/>
  <c r="J27" i="2"/>
  <c r="I27" i="2"/>
  <c r="G27" i="2"/>
  <c r="F27" i="2"/>
  <c r="H27" i="2" s="1"/>
  <c r="L27" i="2" s="1"/>
  <c r="W26" i="2"/>
  <c r="V26" i="2"/>
  <c r="U26" i="2"/>
  <c r="T26" i="2"/>
  <c r="X26" i="2" s="1"/>
  <c r="S26" i="2"/>
  <c r="R26" i="2"/>
  <c r="H26" i="2"/>
  <c r="L26" i="2" s="1"/>
  <c r="T25" i="2"/>
  <c r="X25" i="2" s="1"/>
  <c r="H25" i="2"/>
  <c r="L25" i="2" s="1"/>
  <c r="T24" i="2"/>
  <c r="X24" i="2" s="1"/>
  <c r="H24" i="2"/>
  <c r="L24" i="2" s="1"/>
  <c r="T23" i="2"/>
  <c r="X23" i="2" s="1"/>
  <c r="H23" i="2"/>
  <c r="L23" i="2" s="1"/>
  <c r="T22" i="2"/>
  <c r="X22" i="2" s="1"/>
  <c r="K22" i="2"/>
  <c r="K40" i="2" s="1"/>
  <c r="J22" i="2"/>
  <c r="I22" i="2"/>
  <c r="I40" i="2" s="1"/>
  <c r="G22" i="2"/>
  <c r="F22" i="2"/>
  <c r="X21" i="2"/>
  <c r="T21" i="2"/>
  <c r="L21" i="2"/>
  <c r="H21" i="2"/>
  <c r="W20" i="2"/>
  <c r="W42" i="2" s="1"/>
  <c r="V20" i="2"/>
  <c r="V42" i="2" s="1"/>
  <c r="U20" i="2"/>
  <c r="S20" i="2"/>
  <c r="S42" i="2" s="1"/>
  <c r="R20" i="2"/>
  <c r="H20" i="2"/>
  <c r="L20" i="2" s="1"/>
  <c r="T19" i="2"/>
  <c r="X19" i="2" s="1"/>
  <c r="X18" i="2"/>
  <c r="T18" i="2"/>
  <c r="K18" i="2"/>
  <c r="J18" i="2"/>
  <c r="I18" i="2"/>
  <c r="G18" i="2"/>
  <c r="F18" i="2"/>
  <c r="H18" i="2" s="1"/>
  <c r="T17" i="2"/>
  <c r="X17" i="2" s="1"/>
  <c r="H17" i="2"/>
  <c r="L17" i="2" s="1"/>
  <c r="W16" i="2"/>
  <c r="U16" i="2"/>
  <c r="S16" i="2"/>
  <c r="L16" i="2"/>
  <c r="H16" i="2"/>
  <c r="W15" i="2"/>
  <c r="V15" i="2"/>
  <c r="U15" i="2"/>
  <c r="S15" i="2"/>
  <c r="R15" i="2"/>
  <c r="T15" i="2" s="1"/>
  <c r="H15" i="2"/>
  <c r="L15" i="2" s="1"/>
  <c r="T14" i="2"/>
  <c r="X14" i="2" s="1"/>
  <c r="K14" i="2"/>
  <c r="J14" i="2"/>
  <c r="I14" i="2"/>
  <c r="I19" i="2" s="1"/>
  <c r="G14" i="2"/>
  <c r="F14" i="2"/>
  <c r="H14" i="2" s="1"/>
  <c r="X13" i="2"/>
  <c r="T13" i="2"/>
  <c r="L13" i="2"/>
  <c r="H13" i="2"/>
  <c r="X12" i="2"/>
  <c r="T12" i="2"/>
  <c r="L12" i="2"/>
  <c r="H12" i="2"/>
  <c r="W11" i="2"/>
  <c r="V11" i="2"/>
  <c r="V16" i="2" s="1"/>
  <c r="U11" i="2"/>
  <c r="T11" i="2"/>
  <c r="X11" i="2" s="1"/>
  <c r="S11" i="2"/>
  <c r="R11" i="2"/>
  <c r="R16" i="2" s="1"/>
  <c r="T16" i="2" s="1"/>
  <c r="X16" i="2" s="1"/>
  <c r="K11" i="2"/>
  <c r="K19" i="2" s="1"/>
  <c r="J11" i="2"/>
  <c r="I11" i="2"/>
  <c r="G11" i="2"/>
  <c r="F11" i="2"/>
  <c r="F19" i="2" s="1"/>
  <c r="X10" i="2"/>
  <c r="T10" i="2"/>
  <c r="L10" i="2"/>
  <c r="H10" i="2"/>
  <c r="X9" i="2"/>
  <c r="T9" i="2"/>
  <c r="L9" i="2"/>
  <c r="H9" i="2"/>
  <c r="X8" i="2"/>
  <c r="T8" i="2"/>
  <c r="L8" i="2"/>
  <c r="H8" i="2"/>
  <c r="W7" i="2"/>
  <c r="V7" i="2"/>
  <c r="U7" i="2"/>
  <c r="S7" i="2"/>
  <c r="R7" i="2"/>
  <c r="T7" i="2" s="1"/>
  <c r="H7" i="2"/>
  <c r="L7" i="2" s="1"/>
  <c r="T6" i="2"/>
  <c r="X6" i="2" s="1"/>
  <c r="H6" i="2"/>
  <c r="L6" i="2" s="1"/>
  <c r="T5" i="2"/>
  <c r="X5" i="2" s="1"/>
  <c r="T4" i="2"/>
  <c r="X4" i="2" s="1"/>
  <c r="G19" i="2" l="1"/>
  <c r="H11" i="2"/>
  <c r="L11" i="2" s="1"/>
  <c r="I98" i="2"/>
  <c r="L52" i="2"/>
  <c r="L58" i="2"/>
  <c r="L65" i="2"/>
  <c r="S76" i="2"/>
  <c r="T73" i="2"/>
  <c r="X73" i="2" s="1"/>
  <c r="X7" i="2"/>
  <c r="J19" i="2"/>
  <c r="X15" i="2"/>
  <c r="L18" i="2"/>
  <c r="U42" i="2"/>
  <c r="G40" i="2"/>
  <c r="H22" i="2"/>
  <c r="L22" i="2" s="1"/>
  <c r="X32" i="2"/>
  <c r="J98" i="2"/>
  <c r="X63" i="2"/>
  <c r="W69" i="2"/>
  <c r="W95" i="2" s="1"/>
  <c r="L83" i="2"/>
  <c r="X89" i="2"/>
  <c r="T20" i="2"/>
  <c r="X20" i="2" s="1"/>
  <c r="R42" i="2"/>
  <c r="T42" i="2" s="1"/>
  <c r="X42" i="2" s="1"/>
  <c r="T76" i="2"/>
  <c r="X76" i="2" s="1"/>
  <c r="H19" i="2"/>
  <c r="L19" i="2" s="1"/>
  <c r="L14" i="2"/>
  <c r="U95" i="2"/>
  <c r="V95" i="2"/>
  <c r="X41" i="2"/>
  <c r="L44" i="2"/>
  <c r="S56" i="2"/>
  <c r="T52" i="2"/>
  <c r="X52" i="2" s="1"/>
  <c r="S69" i="2"/>
  <c r="L79" i="2"/>
  <c r="L92" i="2"/>
  <c r="R56" i="2"/>
  <c r="R69" i="2"/>
  <c r="T69" i="2" s="1"/>
  <c r="X69" i="2" s="1"/>
  <c r="F98" i="2"/>
  <c r="H98" i="2" s="1"/>
  <c r="L98" i="2" s="1"/>
  <c r="X101" i="2"/>
  <c r="T56" i="2" l="1"/>
  <c r="X56" i="2" s="1"/>
  <c r="S95" i="2"/>
  <c r="H40" i="2"/>
  <c r="L40" i="2" s="1"/>
  <c r="R95" i="2"/>
  <c r="T95" i="2" s="1"/>
  <c r="X95" i="2" s="1"/>
  <c r="X92" i="1" l="1"/>
  <c r="T92" i="1"/>
  <c r="T79" i="1" s="1"/>
  <c r="X79" i="1" s="1"/>
  <c r="X91" i="1"/>
  <c r="T91" i="1"/>
  <c r="W84" i="1"/>
  <c r="V84" i="1"/>
  <c r="U84" i="1"/>
  <c r="S84" i="1"/>
  <c r="R84" i="1"/>
  <c r="T84" i="1" s="1"/>
  <c r="X84" i="1" s="1"/>
  <c r="X83" i="1"/>
  <c r="T83" i="1"/>
  <c r="T82" i="1"/>
  <c r="X82" i="1" s="1"/>
  <c r="X81" i="1"/>
  <c r="T81" i="1"/>
  <c r="W80" i="1"/>
  <c r="S80" i="1"/>
  <c r="W79" i="1"/>
  <c r="V79" i="1"/>
  <c r="V80" i="1" s="1"/>
  <c r="U79" i="1"/>
  <c r="U80" i="1" s="1"/>
  <c r="S79" i="1"/>
  <c r="R79" i="1"/>
  <c r="R80" i="1" s="1"/>
  <c r="T80" i="1" s="1"/>
  <c r="X80" i="1" s="1"/>
  <c r="X78" i="1"/>
  <c r="T78" i="1"/>
  <c r="K78" i="1"/>
  <c r="J78" i="1"/>
  <c r="I78" i="1"/>
  <c r="G78" i="1"/>
  <c r="F78" i="1"/>
  <c r="H78" i="1" s="1"/>
  <c r="L78" i="1" s="1"/>
  <c r="T77" i="1"/>
  <c r="X77" i="1" s="1"/>
  <c r="H77" i="1"/>
  <c r="L77" i="1" s="1"/>
  <c r="T76" i="1"/>
  <c r="X76" i="1" s="1"/>
  <c r="H76" i="1"/>
  <c r="L76" i="1" s="1"/>
  <c r="T75" i="1"/>
  <c r="X75" i="1" s="1"/>
  <c r="H75" i="1"/>
  <c r="L75" i="1" s="1"/>
  <c r="T74" i="1"/>
  <c r="X74" i="1" s="1"/>
  <c r="H74" i="1"/>
  <c r="L74" i="1" s="1"/>
  <c r="T73" i="1"/>
  <c r="X73" i="1" s="1"/>
  <c r="K73" i="1"/>
  <c r="J73" i="1"/>
  <c r="I73" i="1"/>
  <c r="G73" i="1"/>
  <c r="H73" i="1" s="1"/>
  <c r="L73" i="1" s="1"/>
  <c r="F73" i="1"/>
  <c r="T72" i="1"/>
  <c r="X72" i="1" s="1"/>
  <c r="L72" i="1"/>
  <c r="H72" i="1"/>
  <c r="T71" i="1"/>
  <c r="X71" i="1" s="1"/>
  <c r="L71" i="1"/>
  <c r="H71" i="1"/>
  <c r="T70" i="1"/>
  <c r="X70" i="1" s="1"/>
  <c r="L70" i="1"/>
  <c r="H70" i="1"/>
  <c r="T69" i="1"/>
  <c r="X69" i="1" s="1"/>
  <c r="L69" i="1"/>
  <c r="H69" i="1"/>
  <c r="T68" i="1"/>
  <c r="X68" i="1" s="1"/>
  <c r="L68" i="1"/>
  <c r="H68" i="1"/>
  <c r="T67" i="1"/>
  <c r="X67" i="1" s="1"/>
  <c r="K67" i="1"/>
  <c r="J67" i="1"/>
  <c r="I67" i="1"/>
  <c r="H67" i="1"/>
  <c r="L67" i="1" s="1"/>
  <c r="G67" i="1"/>
  <c r="F67" i="1"/>
  <c r="W66" i="1"/>
  <c r="V66" i="1"/>
  <c r="U66" i="1"/>
  <c r="S66" i="1"/>
  <c r="T66" i="1" s="1"/>
  <c r="X66" i="1" s="1"/>
  <c r="R66" i="1"/>
  <c r="H66" i="1"/>
  <c r="L66" i="1" s="1"/>
  <c r="X65" i="1"/>
  <c r="T65" i="1"/>
  <c r="H65" i="1"/>
  <c r="L65" i="1" s="1"/>
  <c r="X64" i="1"/>
  <c r="T64" i="1"/>
  <c r="K64" i="1"/>
  <c r="J64" i="1"/>
  <c r="I64" i="1"/>
  <c r="G64" i="1"/>
  <c r="F64" i="1"/>
  <c r="H64" i="1" s="1"/>
  <c r="L64" i="1" s="1"/>
  <c r="T63" i="1"/>
  <c r="X63" i="1" s="1"/>
  <c r="H63" i="1"/>
  <c r="L63" i="1" s="1"/>
  <c r="T62" i="1"/>
  <c r="X62" i="1" s="1"/>
  <c r="H62" i="1"/>
  <c r="L62" i="1" s="1"/>
  <c r="K61" i="1"/>
  <c r="J61" i="1"/>
  <c r="I61" i="1"/>
  <c r="H61" i="1"/>
  <c r="L61" i="1" s="1"/>
  <c r="G61" i="1"/>
  <c r="F61" i="1"/>
  <c r="W60" i="1"/>
  <c r="V60" i="1"/>
  <c r="U60" i="1"/>
  <c r="S60" i="1"/>
  <c r="T60" i="1" s="1"/>
  <c r="X60" i="1" s="1"/>
  <c r="R60" i="1"/>
  <c r="H60" i="1"/>
  <c r="L60" i="1" s="1"/>
  <c r="X59" i="1"/>
  <c r="T59" i="1"/>
  <c r="H59" i="1"/>
  <c r="L59" i="1" s="1"/>
  <c r="X58" i="1"/>
  <c r="T58" i="1"/>
  <c r="H58" i="1"/>
  <c r="L58" i="1" s="1"/>
  <c r="X57" i="1"/>
  <c r="T57" i="1"/>
  <c r="H57" i="1"/>
  <c r="L57" i="1" s="1"/>
  <c r="X56" i="1"/>
  <c r="T56" i="1"/>
  <c r="K56" i="1"/>
  <c r="J56" i="1"/>
  <c r="I56" i="1"/>
  <c r="G56" i="1"/>
  <c r="F56" i="1"/>
  <c r="H56" i="1" s="1"/>
  <c r="L56" i="1" s="1"/>
  <c r="W55" i="1"/>
  <c r="W61" i="1" s="1"/>
  <c r="V55" i="1"/>
  <c r="V61" i="1" s="1"/>
  <c r="U55" i="1"/>
  <c r="U61" i="1" s="1"/>
  <c r="S55" i="1"/>
  <c r="S61" i="1" s="1"/>
  <c r="R55" i="1"/>
  <c r="R61" i="1" s="1"/>
  <c r="T61" i="1" s="1"/>
  <c r="X61" i="1" s="1"/>
  <c r="L55" i="1"/>
  <c r="H55" i="1"/>
  <c r="T54" i="1"/>
  <c r="X54" i="1" s="1"/>
  <c r="L54" i="1"/>
  <c r="H54" i="1"/>
  <c r="T53" i="1"/>
  <c r="X53" i="1" s="1"/>
  <c r="L53" i="1"/>
  <c r="H53" i="1"/>
  <c r="T52" i="1"/>
  <c r="X52" i="1" s="1"/>
  <c r="K52" i="1"/>
  <c r="J52" i="1"/>
  <c r="I52" i="1"/>
  <c r="H52" i="1"/>
  <c r="L52" i="1" s="1"/>
  <c r="G52" i="1"/>
  <c r="F52" i="1"/>
  <c r="T51" i="1"/>
  <c r="X51" i="1" s="1"/>
  <c r="H51" i="1"/>
  <c r="L51" i="1" s="1"/>
  <c r="W50" i="1"/>
  <c r="S50" i="1"/>
  <c r="H50" i="1"/>
  <c r="L50" i="1" s="1"/>
  <c r="X49" i="1"/>
  <c r="T49" i="1"/>
  <c r="K49" i="1"/>
  <c r="J49" i="1"/>
  <c r="I49" i="1"/>
  <c r="G49" i="1"/>
  <c r="F49" i="1"/>
  <c r="H49" i="1" s="1"/>
  <c r="L49" i="1" s="1"/>
  <c r="T48" i="1"/>
  <c r="X48" i="1" s="1"/>
  <c r="H48" i="1"/>
  <c r="L48" i="1" s="1"/>
  <c r="T47" i="1"/>
  <c r="X47" i="1" s="1"/>
  <c r="H47" i="1"/>
  <c r="L47" i="1" s="1"/>
  <c r="T46" i="1"/>
  <c r="X46" i="1" s="1"/>
  <c r="K46" i="1"/>
  <c r="J46" i="1"/>
  <c r="I46" i="1"/>
  <c r="G46" i="1"/>
  <c r="H46" i="1" s="1"/>
  <c r="L46" i="1" s="1"/>
  <c r="F46" i="1"/>
  <c r="W45" i="1"/>
  <c r="V45" i="1"/>
  <c r="V50" i="1" s="1"/>
  <c r="U45" i="1"/>
  <c r="U50" i="1" s="1"/>
  <c r="S45" i="1"/>
  <c r="R45" i="1"/>
  <c r="R50" i="1" s="1"/>
  <c r="T50" i="1" s="1"/>
  <c r="H45" i="1"/>
  <c r="L45" i="1" s="1"/>
  <c r="T44" i="1"/>
  <c r="X44" i="1" s="1"/>
  <c r="H44" i="1"/>
  <c r="L44" i="1" s="1"/>
  <c r="T43" i="1"/>
  <c r="X43" i="1" s="1"/>
  <c r="K43" i="1"/>
  <c r="J43" i="1"/>
  <c r="I43" i="1"/>
  <c r="G43" i="1"/>
  <c r="F43" i="1"/>
  <c r="H43" i="1" s="1"/>
  <c r="L43" i="1" s="1"/>
  <c r="X42" i="1"/>
  <c r="T42" i="1"/>
  <c r="H42" i="1"/>
  <c r="L42" i="1" s="1"/>
  <c r="X41" i="1"/>
  <c r="T41" i="1"/>
  <c r="H41" i="1"/>
  <c r="L41" i="1" s="1"/>
  <c r="X40" i="1"/>
  <c r="T40" i="1"/>
  <c r="H40" i="1"/>
  <c r="L40" i="1" s="1"/>
  <c r="X39" i="1"/>
  <c r="T39" i="1"/>
  <c r="H39" i="1"/>
  <c r="L39" i="1" s="1"/>
  <c r="K38" i="1"/>
  <c r="J38" i="1"/>
  <c r="I38" i="1"/>
  <c r="G38" i="1"/>
  <c r="H38" i="1" s="1"/>
  <c r="L38" i="1" s="1"/>
  <c r="F38" i="1"/>
  <c r="W37" i="1"/>
  <c r="V37" i="1"/>
  <c r="U37" i="1"/>
  <c r="S37" i="1"/>
  <c r="R37" i="1"/>
  <c r="T37" i="1" s="1"/>
  <c r="X37" i="1" s="1"/>
  <c r="H37" i="1"/>
  <c r="L37" i="1" s="1"/>
  <c r="T36" i="1"/>
  <c r="X36" i="1" s="1"/>
  <c r="H36" i="1"/>
  <c r="L36" i="1" s="1"/>
  <c r="T35" i="1"/>
  <c r="X35" i="1" s="1"/>
  <c r="K35" i="1"/>
  <c r="K79" i="1" s="1"/>
  <c r="J35" i="1"/>
  <c r="J79" i="1" s="1"/>
  <c r="I35" i="1"/>
  <c r="I79" i="1" s="1"/>
  <c r="G35" i="1"/>
  <c r="G79" i="1" s="1"/>
  <c r="F35" i="1"/>
  <c r="F79" i="1" s="1"/>
  <c r="H79" i="1" s="1"/>
  <c r="W34" i="1"/>
  <c r="V34" i="1"/>
  <c r="U34" i="1"/>
  <c r="T34" i="1"/>
  <c r="X34" i="1" s="1"/>
  <c r="S34" i="1"/>
  <c r="R34" i="1"/>
  <c r="H34" i="1"/>
  <c r="L34" i="1" s="1"/>
  <c r="T33" i="1"/>
  <c r="X33" i="1" s="1"/>
  <c r="H33" i="1"/>
  <c r="L33" i="1" s="1"/>
  <c r="T32" i="1"/>
  <c r="X32" i="1" s="1"/>
  <c r="H32" i="1"/>
  <c r="L32" i="1" s="1"/>
  <c r="T31" i="1"/>
  <c r="X31" i="1" s="1"/>
  <c r="W30" i="1"/>
  <c r="V30" i="1"/>
  <c r="U30" i="1"/>
  <c r="S30" i="1"/>
  <c r="R30" i="1"/>
  <c r="T30" i="1" s="1"/>
  <c r="X30" i="1" s="1"/>
  <c r="H30" i="1"/>
  <c r="L30" i="1" s="1"/>
  <c r="T29" i="1"/>
  <c r="X29" i="1" s="1"/>
  <c r="K29" i="1"/>
  <c r="J29" i="1"/>
  <c r="I29" i="1"/>
  <c r="G29" i="1"/>
  <c r="F29" i="1"/>
  <c r="H29" i="1" s="1"/>
  <c r="L29" i="1" s="1"/>
  <c r="X28" i="1"/>
  <c r="T28" i="1"/>
  <c r="H28" i="1"/>
  <c r="L28" i="1" s="1"/>
  <c r="X27" i="1"/>
  <c r="T27" i="1"/>
  <c r="H27" i="1"/>
  <c r="L27" i="1" s="1"/>
  <c r="X26" i="1"/>
  <c r="T26" i="1"/>
  <c r="H26" i="1"/>
  <c r="L26" i="1" s="1"/>
  <c r="X25" i="1"/>
  <c r="T25" i="1"/>
  <c r="H25" i="1"/>
  <c r="L25" i="1" s="1"/>
  <c r="X24" i="1"/>
  <c r="W24" i="1"/>
  <c r="V24" i="1"/>
  <c r="U24" i="1"/>
  <c r="U38" i="1" s="1"/>
  <c r="T24" i="1"/>
  <c r="S24" i="1"/>
  <c r="R24" i="1"/>
  <c r="H24" i="1"/>
  <c r="L24" i="1" s="1"/>
  <c r="T23" i="1"/>
  <c r="X23" i="1" s="1"/>
  <c r="H23" i="1"/>
  <c r="L23" i="1" s="1"/>
  <c r="T22" i="1"/>
  <c r="X22" i="1" s="1"/>
  <c r="K22" i="1"/>
  <c r="K31" i="1" s="1"/>
  <c r="J22" i="1"/>
  <c r="I22" i="1"/>
  <c r="G22" i="1"/>
  <c r="G31" i="1" s="1"/>
  <c r="F22" i="1"/>
  <c r="T21" i="1"/>
  <c r="X21" i="1" s="1"/>
  <c r="L21" i="1"/>
  <c r="H21" i="1"/>
  <c r="T20" i="1"/>
  <c r="X20" i="1" s="1"/>
  <c r="L20" i="1"/>
  <c r="H20" i="1"/>
  <c r="T19" i="1"/>
  <c r="X19" i="1" s="1"/>
  <c r="K19" i="1"/>
  <c r="J19" i="1"/>
  <c r="J31" i="1" s="1"/>
  <c r="V85" i="1" s="1"/>
  <c r="I19" i="1"/>
  <c r="I31" i="1" s="1"/>
  <c r="U85" i="1" s="1"/>
  <c r="H19" i="1"/>
  <c r="L19" i="1" s="1"/>
  <c r="G19" i="1"/>
  <c r="F19" i="1"/>
  <c r="F31" i="1" s="1"/>
  <c r="W18" i="1"/>
  <c r="W38" i="1" s="1"/>
  <c r="V18" i="1"/>
  <c r="V38" i="1" s="1"/>
  <c r="U18" i="1"/>
  <c r="S18" i="1"/>
  <c r="S38" i="1" s="1"/>
  <c r="R18" i="1"/>
  <c r="R38" i="1" s="1"/>
  <c r="T38" i="1" s="1"/>
  <c r="X38" i="1" s="1"/>
  <c r="H18" i="1"/>
  <c r="L18" i="1" s="1"/>
  <c r="X17" i="1"/>
  <c r="T17" i="1"/>
  <c r="H17" i="1"/>
  <c r="L17" i="1" s="1"/>
  <c r="X16" i="1"/>
  <c r="T16" i="1"/>
  <c r="H16" i="1"/>
  <c r="L16" i="1" s="1"/>
  <c r="X15" i="1"/>
  <c r="T15" i="1"/>
  <c r="H15" i="1"/>
  <c r="L15" i="1" s="1"/>
  <c r="H14" i="1"/>
  <c r="L14" i="1" s="1"/>
  <c r="W13" i="1"/>
  <c r="V13" i="1"/>
  <c r="U13" i="1"/>
  <c r="U14" i="1" s="1"/>
  <c r="S13" i="1"/>
  <c r="R13" i="1"/>
  <c r="T13" i="1" s="1"/>
  <c r="X13" i="1" s="1"/>
  <c r="K13" i="1"/>
  <c r="J13" i="1"/>
  <c r="I13" i="1"/>
  <c r="H13" i="1"/>
  <c r="L13" i="1" s="1"/>
  <c r="G13" i="1"/>
  <c r="F13" i="1"/>
  <c r="T12" i="1"/>
  <c r="X12" i="1" s="1"/>
  <c r="L12" i="1"/>
  <c r="H12" i="1"/>
  <c r="T11" i="1"/>
  <c r="X11" i="1" s="1"/>
  <c r="L11" i="1"/>
  <c r="H11" i="1"/>
  <c r="T10" i="1"/>
  <c r="X10" i="1" s="1"/>
  <c r="L10" i="1"/>
  <c r="H10" i="1"/>
  <c r="W9" i="1"/>
  <c r="W14" i="1" s="1"/>
  <c r="V9" i="1"/>
  <c r="V14" i="1" s="1"/>
  <c r="U9" i="1"/>
  <c r="S9" i="1"/>
  <c r="S14" i="1" s="1"/>
  <c r="R9" i="1"/>
  <c r="R14" i="1" s="1"/>
  <c r="T14" i="1" s="1"/>
  <c r="X14" i="1" s="1"/>
  <c r="H9" i="1"/>
  <c r="L9" i="1" s="1"/>
  <c r="X8" i="1"/>
  <c r="T8" i="1"/>
  <c r="H8" i="1"/>
  <c r="L8" i="1" s="1"/>
  <c r="X7" i="1"/>
  <c r="T7" i="1"/>
  <c r="H7" i="1"/>
  <c r="L7" i="1" s="1"/>
  <c r="X6" i="1"/>
  <c r="T6" i="1"/>
  <c r="H6" i="1"/>
  <c r="L6" i="1" s="1"/>
  <c r="X5" i="1"/>
  <c r="T5" i="1"/>
  <c r="T4" i="1"/>
  <c r="X4" i="1" s="1"/>
  <c r="W85" i="1" l="1"/>
  <c r="L79" i="1"/>
  <c r="X50" i="1"/>
  <c r="H31" i="1"/>
  <c r="L31" i="1" s="1"/>
  <c r="R85" i="1"/>
  <c r="T85" i="1" s="1"/>
  <c r="X85" i="1" s="1"/>
  <c r="S85" i="1"/>
  <c r="T45" i="1"/>
  <c r="X45" i="1" s="1"/>
  <c r="T9" i="1"/>
  <c r="X9" i="1" s="1"/>
  <c r="T18" i="1"/>
  <c r="X18" i="1" s="1"/>
  <c r="H22" i="1"/>
  <c r="L22" i="1" s="1"/>
  <c r="H35" i="1"/>
  <c r="L35" i="1" s="1"/>
  <c r="T55" i="1"/>
  <c r="X55" i="1" s="1"/>
</calcChain>
</file>

<file path=xl/sharedStrings.xml><?xml version="1.0" encoding="utf-8"?>
<sst xmlns="http://schemas.openxmlformats.org/spreadsheetml/2006/main" count="3140" uniqueCount="246">
  <si>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</si>
  <si>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２年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</si>
  <si>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</si>
  <si>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</si>
  <si>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</si>
  <si>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</si>
  <si>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</si>
  <si>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</si>
  <si>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</si>
  <si>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</si>
  <si>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</si>
  <si>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</si>
  <si>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　　岡</t>
    <rPh sb="0" eb="1">
      <t>チョウ</t>
    </rPh>
    <rPh sb="3" eb="4">
      <t>オカ</t>
    </rPh>
    <phoneticPr fontId="2"/>
  </si>
  <si>
    <t>札　　幌</t>
    <rPh sb="0" eb="1">
      <t>サツ</t>
    </rPh>
    <rPh sb="3" eb="4">
      <t>ホロ</t>
    </rPh>
    <phoneticPr fontId="2"/>
  </si>
  <si>
    <t>札　　　幌</t>
    <rPh sb="0" eb="1">
      <t>サツ</t>
    </rPh>
    <rPh sb="4" eb="5">
      <t>ホロ</t>
    </rPh>
    <phoneticPr fontId="2"/>
  </si>
  <si>
    <t>富　　　山</t>
    <rPh sb="0" eb="1">
      <t>トミ</t>
    </rPh>
    <rPh sb="4" eb="5">
      <t>ヤマ</t>
    </rPh>
    <phoneticPr fontId="2"/>
  </si>
  <si>
    <t>函　　　館</t>
    <rPh sb="0" eb="1">
      <t>ハコ</t>
    </rPh>
    <rPh sb="4" eb="5">
      <t>カン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</si>
  <si>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</si>
  <si>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</si>
  <si>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旭　　　川</t>
    <rPh sb="0" eb="1">
      <t>アサヒ</t>
    </rPh>
    <rPh sb="4" eb="5">
      <t>カワ</t>
    </rPh>
    <phoneticPr fontId="2"/>
  </si>
  <si>
    <t>金　　沢</t>
    <rPh sb="0" eb="1">
      <t>キン</t>
    </rPh>
    <rPh sb="3" eb="4">
      <t>サワ</t>
    </rPh>
    <phoneticPr fontId="2"/>
  </si>
  <si>
    <t>室　　　蘭</t>
    <rPh sb="0" eb="1">
      <t>シツ</t>
    </rPh>
    <rPh sb="4" eb="5">
      <t>ラン</t>
    </rPh>
    <phoneticPr fontId="2"/>
  </si>
  <si>
    <t>釧　　　路</t>
    <rPh sb="0" eb="1">
      <t>ウデワ</t>
    </rPh>
    <rPh sb="4" eb="5">
      <t>ミチ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</si>
  <si>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</si>
  <si>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</si>
  <si>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帯　　　広</t>
    <rPh sb="0" eb="1">
      <t>オビ</t>
    </rPh>
    <rPh sb="4" eb="5">
      <t>ヒロ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</si>
  <si>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</si>
  <si>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</si>
  <si>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北　　　見</t>
    <rPh sb="0" eb="1">
      <t>キタ</t>
    </rPh>
    <rPh sb="4" eb="5">
      <t>ミ</t>
    </rPh>
    <phoneticPr fontId="2"/>
  </si>
  <si>
    <t>諏　訪</t>
    <rPh sb="0" eb="1">
      <t>ハカ</t>
    </rPh>
    <rPh sb="2" eb="3">
      <t>オトズ</t>
    </rPh>
    <phoneticPr fontId="2"/>
  </si>
  <si>
    <t>小　　　計</t>
    <rPh sb="0" eb="1">
      <t>ショウ</t>
    </rPh>
    <rPh sb="4" eb="5">
      <t>ケイ</t>
    </rPh>
    <phoneticPr fontId="2"/>
  </si>
  <si>
    <t>宮　　城</t>
    <rPh sb="0" eb="1">
      <t>ミヤ</t>
    </rPh>
    <rPh sb="3" eb="4">
      <t>シロ</t>
    </rPh>
    <phoneticPr fontId="2"/>
  </si>
  <si>
    <t>青森</t>
    <rPh sb="0" eb="2">
      <t>アオモリ</t>
    </rPh>
    <phoneticPr fontId="2"/>
  </si>
  <si>
    <t>青　　森</t>
    <rPh sb="0" eb="1">
      <t>アオ</t>
    </rPh>
    <rPh sb="3" eb="4">
      <t>モリ</t>
    </rPh>
    <phoneticPr fontId="2"/>
  </si>
  <si>
    <t>八　　戸</t>
    <rPh sb="0" eb="1">
      <t>ハチ</t>
    </rPh>
    <rPh sb="3" eb="4">
      <t>ト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</si>
  <si>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</si>
  <si>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</si>
  <si>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</si>
  <si>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</si>
  <si>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</si>
  <si>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</si>
  <si>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盛　　岡</t>
    <rPh sb="0" eb="1">
      <t>モリ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</si>
  <si>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</si>
  <si>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平　　泉</t>
    <rPh sb="0" eb="1">
      <t>ヒラ</t>
    </rPh>
    <rPh sb="3" eb="4">
      <t>イズミ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</si>
  <si>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</si>
  <si>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</si>
  <si>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宮城</t>
    <rPh sb="0" eb="2">
      <t>ミヤギ</t>
    </rPh>
    <phoneticPr fontId="2"/>
  </si>
  <si>
    <t>浜　　松</t>
    <rPh sb="0" eb="1">
      <t>ハマ</t>
    </rPh>
    <rPh sb="3" eb="4">
      <t>マツ</t>
    </rPh>
    <phoneticPr fontId="2"/>
  </si>
  <si>
    <t>仙　　台</t>
    <rPh sb="0" eb="1">
      <t>ヤマト</t>
    </rPh>
    <rPh sb="3" eb="4">
      <t>ダイ</t>
    </rPh>
    <phoneticPr fontId="2"/>
  </si>
  <si>
    <t>沼　津</t>
    <rPh sb="0" eb="1">
      <t>ヌマ</t>
    </rPh>
    <rPh sb="2" eb="3">
      <t>ツ</t>
    </rPh>
    <phoneticPr fontId="2"/>
  </si>
  <si>
    <t>伊　豆</t>
    <rPh sb="0" eb="1">
      <t>イ</t>
    </rPh>
    <rPh sb="2" eb="3">
      <t>マメ</t>
    </rPh>
    <phoneticPr fontId="2"/>
  </si>
  <si>
    <t>秋　　　田</t>
    <rPh sb="0" eb="1">
      <t>アキ</t>
    </rPh>
    <rPh sb="4" eb="5">
      <t>タ</t>
    </rPh>
    <phoneticPr fontId="2"/>
  </si>
  <si>
    <t>富士山</t>
    <rPh sb="0" eb="2">
      <t>フジ</t>
    </rPh>
    <rPh sb="2" eb="3">
      <t>サン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</si>
  <si>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</si>
  <si>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</si>
  <si>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</si>
  <si>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</si>
  <si>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</si>
  <si>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福島</t>
    <rPh sb="0" eb="2">
      <t>フクシマ</t>
    </rPh>
    <phoneticPr fontId="2"/>
  </si>
  <si>
    <t>福島</t>
    <rPh sb="0" eb="1">
      <t>フク</t>
    </rPh>
    <rPh sb="1" eb="2">
      <t>シマ</t>
    </rPh>
    <phoneticPr fontId="2"/>
  </si>
  <si>
    <t>福　島</t>
    <rPh sb="0" eb="1">
      <t>フク</t>
    </rPh>
    <rPh sb="2" eb="3">
      <t>シマ</t>
    </rPh>
    <phoneticPr fontId="2"/>
  </si>
  <si>
    <t>豊　　橋</t>
    <rPh sb="0" eb="1">
      <t>ユタカ</t>
    </rPh>
    <rPh sb="3" eb="4">
      <t>ハシ</t>
    </rPh>
    <phoneticPr fontId="2"/>
  </si>
  <si>
    <t>会　津</t>
    <rPh sb="0" eb="1">
      <t>カイ</t>
    </rPh>
    <rPh sb="2" eb="3">
      <t>ツ</t>
    </rPh>
    <phoneticPr fontId="2"/>
  </si>
  <si>
    <t>三　河</t>
    <rPh sb="0" eb="1">
      <t>３</t>
    </rPh>
    <rPh sb="2" eb="3">
      <t>カワ</t>
    </rPh>
    <phoneticPr fontId="2"/>
  </si>
  <si>
    <t>郡　山</t>
    <rPh sb="0" eb="1">
      <t>グン</t>
    </rPh>
    <rPh sb="2" eb="3">
      <t>ヤマ</t>
    </rPh>
    <phoneticPr fontId="2"/>
  </si>
  <si>
    <t>岡　崎</t>
    <rPh sb="0" eb="1">
      <t>オカ</t>
    </rPh>
    <rPh sb="2" eb="3">
      <t>サキ</t>
    </rPh>
    <phoneticPr fontId="2"/>
  </si>
  <si>
    <t>豊　田</t>
    <rPh sb="0" eb="1">
      <t>トヨ</t>
    </rPh>
    <rPh sb="2" eb="3">
      <t>タ</t>
    </rPh>
    <phoneticPr fontId="2"/>
  </si>
  <si>
    <t>い わ き</t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</si>
  <si>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</si>
  <si>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</si>
  <si>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</si>
  <si>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</si>
  <si>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</si>
  <si>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一　宮</t>
    <rPh sb="0" eb="1">
      <t>１</t>
    </rPh>
    <rPh sb="2" eb="3">
      <t>ミヤ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</si>
  <si>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</si>
  <si>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</si>
  <si>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春日井</t>
    <rPh sb="0" eb="3">
      <t>カスガイ</t>
    </rPh>
    <phoneticPr fontId="2"/>
  </si>
  <si>
    <t>つくば</t>
    <phoneticPr fontId="2"/>
  </si>
  <si>
    <t>三重</t>
    <rPh sb="0" eb="2">
      <t>ミエ</t>
    </rPh>
    <phoneticPr fontId="2"/>
  </si>
  <si>
    <t>三　　重</t>
    <rPh sb="0" eb="1">
      <t>３</t>
    </rPh>
    <rPh sb="3" eb="4">
      <t>ジュウ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</si>
  <si>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</si>
  <si>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</si>
  <si>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鈴　　鹿</t>
    <rPh sb="0" eb="1">
      <t>スズ</t>
    </rPh>
    <rPh sb="3" eb="4">
      <t>シカ</t>
    </rPh>
    <phoneticPr fontId="2"/>
  </si>
  <si>
    <t>那　須</t>
    <rPh sb="0" eb="1">
      <t>トモ</t>
    </rPh>
    <rPh sb="2" eb="3">
      <t>ス</t>
    </rPh>
    <phoneticPr fontId="2"/>
  </si>
  <si>
    <t>と ち ぎ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</si>
  <si>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</si>
  <si>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</si>
  <si>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</si>
  <si>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</si>
  <si>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京　　　都</t>
    <rPh sb="0" eb="1">
      <t>キョウ</t>
    </rPh>
    <rPh sb="4" eb="5">
      <t>ミヤコ</t>
    </rPh>
    <phoneticPr fontId="2"/>
  </si>
  <si>
    <t>高　　崎</t>
    <rPh sb="0" eb="1">
      <t>コウ</t>
    </rPh>
    <rPh sb="3" eb="4">
      <t>ザキ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</si>
  <si>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</si>
  <si>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</si>
  <si>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前　　橋</t>
    <rPh sb="0" eb="1">
      <t>マエ</t>
    </rPh>
    <rPh sb="3" eb="4">
      <t>ハシ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</si>
  <si>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</si>
  <si>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</si>
  <si>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</si>
  <si>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</si>
  <si>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</si>
  <si>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</si>
  <si>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堺</t>
    <rPh sb="0" eb="1">
      <t>サカイ</t>
    </rPh>
    <phoneticPr fontId="2"/>
  </si>
  <si>
    <t>川　口</t>
    <rPh sb="0" eb="1">
      <t>カワ</t>
    </rPh>
    <rPh sb="2" eb="3">
      <t>クチ</t>
    </rPh>
    <phoneticPr fontId="2"/>
  </si>
  <si>
    <t>奈　　　良</t>
    <rPh sb="0" eb="1">
      <t>ナ</t>
    </rPh>
    <rPh sb="4" eb="5">
      <t>リョウ</t>
    </rPh>
    <phoneticPr fontId="2"/>
  </si>
  <si>
    <t>春日部</t>
    <rPh sb="0" eb="3">
      <t>カスカベ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</si>
  <si>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</si>
  <si>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越　谷</t>
    <rPh sb="0" eb="1">
      <t>コシ</t>
    </rPh>
    <rPh sb="2" eb="3">
      <t>タニ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</si>
  <si>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</si>
  <si>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</si>
  <si>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</si>
  <si>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</si>
  <si>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</si>
  <si>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川　越</t>
    <rPh sb="0" eb="1">
      <t>カワ</t>
    </rPh>
    <rPh sb="2" eb="3">
      <t>コシ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</si>
  <si>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</si>
  <si>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</si>
  <si>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　　　根</t>
    <rPh sb="0" eb="1">
      <t>シマ</t>
    </rPh>
    <rPh sb="4" eb="5">
      <t>ネ</t>
    </rPh>
    <phoneticPr fontId="2"/>
  </si>
  <si>
    <t>熊　　谷</t>
    <rPh sb="0" eb="1">
      <t>クマ</t>
    </rPh>
    <rPh sb="3" eb="4">
      <t>タニ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</si>
  <si>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</si>
  <si>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</si>
  <si>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千　葉</t>
    <rPh sb="0" eb="1">
      <t>セン</t>
    </rPh>
    <rPh sb="2" eb="3">
      <t>ハ</t>
    </rPh>
    <phoneticPr fontId="2"/>
  </si>
  <si>
    <t>千葉</t>
    <rPh sb="0" eb="2">
      <t>チバ</t>
    </rPh>
    <phoneticPr fontId="2"/>
  </si>
  <si>
    <t>倉　　敷</t>
    <rPh sb="0" eb="1">
      <t>クラ</t>
    </rPh>
    <rPh sb="3" eb="4">
      <t>シキ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</si>
  <si>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</si>
  <si>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</si>
  <si>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習 志 野</t>
    <rPh sb="0" eb="1">
      <t>ナライ</t>
    </rPh>
    <rPh sb="2" eb="3">
      <t>ココロザシ</t>
    </rPh>
    <rPh sb="4" eb="5">
      <t>ノ</t>
    </rPh>
    <phoneticPr fontId="2"/>
  </si>
  <si>
    <t>福　　山</t>
    <rPh sb="0" eb="1">
      <t>フク</t>
    </rPh>
    <rPh sb="3" eb="4">
      <t>ヤマ</t>
    </rPh>
    <phoneticPr fontId="2"/>
  </si>
  <si>
    <t>袖 ヶ 浦</t>
    <rPh sb="0" eb="1">
      <t>ソデ</t>
    </rPh>
    <rPh sb="4" eb="5">
      <t>ウラ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</si>
  <si>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</si>
  <si>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</si>
  <si>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野田</t>
    <rPh sb="0" eb="1">
      <t>ノ</t>
    </rPh>
    <rPh sb="1" eb="2">
      <t>タ</t>
    </rPh>
    <phoneticPr fontId="2"/>
  </si>
  <si>
    <t>野　田</t>
    <rPh sb="0" eb="1">
      <t>ノ</t>
    </rPh>
    <rPh sb="2" eb="3">
      <t>タ</t>
    </rPh>
    <phoneticPr fontId="2"/>
  </si>
  <si>
    <t>下　　関</t>
    <rPh sb="0" eb="1">
      <t>シタ</t>
    </rPh>
    <rPh sb="3" eb="4">
      <t>セキ</t>
    </rPh>
    <phoneticPr fontId="2"/>
  </si>
  <si>
    <t>柏</t>
    <rPh sb="0" eb="1">
      <t>カシワ</t>
    </rPh>
    <phoneticPr fontId="2"/>
  </si>
  <si>
    <t>東　京</t>
    <rPh sb="0" eb="1">
      <t>ヒガシ</t>
    </rPh>
    <rPh sb="2" eb="3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</si>
  <si>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</si>
  <si>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</si>
  <si>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</si>
  <si>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</si>
  <si>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世田谷</t>
    <rPh sb="0" eb="3">
      <t>セタガヤ</t>
    </rPh>
    <phoneticPr fontId="2"/>
  </si>
  <si>
    <t>香　　　川</t>
    <rPh sb="0" eb="1">
      <t>カオリ</t>
    </rPh>
    <rPh sb="4" eb="5">
      <t>カワ</t>
    </rPh>
    <phoneticPr fontId="2"/>
  </si>
  <si>
    <t>愛　　　媛</t>
    <rPh sb="0" eb="1">
      <t>アイ</t>
    </rPh>
    <rPh sb="4" eb="5">
      <t>ヒメ</t>
    </rPh>
    <phoneticPr fontId="2"/>
  </si>
  <si>
    <t>練馬</t>
    <rPh sb="0" eb="2">
      <t>ネリマ</t>
    </rPh>
    <phoneticPr fontId="2"/>
  </si>
  <si>
    <t>練　馬</t>
    <rPh sb="0" eb="1">
      <t>ネリ</t>
    </rPh>
    <rPh sb="2" eb="3">
      <t>ウマ</t>
    </rPh>
    <phoneticPr fontId="2"/>
  </si>
  <si>
    <t>高　　　知</t>
    <rPh sb="0" eb="1">
      <t>タカ</t>
    </rPh>
    <rPh sb="4" eb="5">
      <t>チ</t>
    </rPh>
    <phoneticPr fontId="2"/>
  </si>
  <si>
    <t>杉　並</t>
    <rPh sb="0" eb="1">
      <t>スギ</t>
    </rPh>
    <rPh sb="2" eb="3">
      <t>ナミ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</si>
  <si>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</si>
  <si>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</si>
  <si>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</si>
  <si>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足　　立</t>
    <rPh sb="0" eb="1">
      <t>アシ</t>
    </rPh>
    <rPh sb="3" eb="4">
      <t>タテ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</si>
  <si>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</si>
  <si>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</si>
  <si>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</si>
  <si>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多　　摩</t>
    <rPh sb="0" eb="1">
      <t>タ</t>
    </rPh>
    <rPh sb="3" eb="4">
      <t>マ</t>
    </rPh>
    <phoneticPr fontId="2"/>
  </si>
  <si>
    <t>筑　　豊</t>
    <rPh sb="0" eb="1">
      <t>チク</t>
    </rPh>
    <rPh sb="3" eb="4">
      <t>トヨ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</si>
  <si>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</si>
  <si>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</si>
  <si>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佐　　　賀</t>
    <rPh sb="0" eb="1">
      <t>タスク</t>
    </rPh>
    <rPh sb="4" eb="5">
      <t>ガ</t>
    </rPh>
    <phoneticPr fontId="2"/>
  </si>
  <si>
    <t>川　崎</t>
    <rPh sb="0" eb="1">
      <t>カワ</t>
    </rPh>
    <rPh sb="2" eb="3">
      <t>ザキ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</si>
  <si>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</si>
  <si>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</si>
  <si>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</si>
  <si>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湘　　南</t>
    <rPh sb="0" eb="1">
      <t>ショウ</t>
    </rPh>
    <rPh sb="3" eb="4">
      <t>ミナミ</t>
    </rPh>
    <phoneticPr fontId="2"/>
  </si>
  <si>
    <t>厳　　原</t>
    <rPh sb="0" eb="1">
      <t>キビ</t>
    </rPh>
    <rPh sb="3" eb="4">
      <t>ハラ</t>
    </rPh>
    <phoneticPr fontId="2"/>
  </si>
  <si>
    <t>相　　模</t>
    <rPh sb="0" eb="1">
      <t>ソウ</t>
    </rPh>
    <rPh sb="3" eb="4">
      <t>ノット</t>
    </rPh>
    <phoneticPr fontId="2"/>
  </si>
  <si>
    <t>熊　　　本</t>
    <rPh sb="0" eb="1">
      <t>クマ</t>
    </rPh>
    <rPh sb="4" eb="5">
      <t>ホン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</si>
  <si>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</si>
  <si>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</si>
  <si>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大　　　分</t>
    <rPh sb="0" eb="1">
      <t>ダイ</t>
    </rPh>
    <rPh sb="4" eb="5">
      <t>ブン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</si>
  <si>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</si>
  <si>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宮　　　崎</t>
    <rPh sb="0" eb="1">
      <t>ミヤ</t>
    </rPh>
    <rPh sb="4" eb="5">
      <t>ザキ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</si>
  <si>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</si>
  <si>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</si>
  <si>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奄　　美</t>
    <rPh sb="0" eb="1">
      <t>エン</t>
    </rPh>
    <rPh sb="3" eb="4">
      <t>ビ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</si>
  <si>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</si>
  <si>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</si>
  <si>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</si>
  <si>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</si>
  <si>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合　　　　　計</t>
    <rPh sb="0" eb="1">
      <t>ゴウ</t>
    </rPh>
    <rPh sb="6" eb="7">
      <t>ケイ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</si>
  <si>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</si>
  <si>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</si>
  <si>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</si>
  <si>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２年　５月末）</t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</si>
  <si>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</si>
  <si>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</si>
  <si>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</si>
  <si>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上　越</t>
    <rPh sb="0" eb="1">
      <t>ウエ</t>
    </rPh>
    <rPh sb="2" eb="3">
      <t>コシ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</si>
  <si>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</si>
  <si>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</si>
  <si>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苫 小 牧</t>
    <rPh sb="0" eb="1">
      <t>トマ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</si>
  <si>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</si>
  <si>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</si>
  <si>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知　　床</t>
    <rPh sb="0" eb="1">
      <t>チ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</si>
  <si>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</si>
  <si>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</si>
  <si>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宮　　　城</t>
    <rPh sb="0" eb="1">
      <t>ミヤ</t>
    </rPh>
    <rPh sb="4" eb="5">
      <t>シロ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</si>
  <si>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</si>
  <si>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</si>
  <si>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</si>
  <si>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</si>
  <si>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</si>
  <si>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</si>
  <si>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</si>
  <si>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</si>
  <si>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な に わ</t>
    <phoneticPr fontId="2"/>
  </si>
  <si>
    <t>と ち ぎ</t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</si>
  <si>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</si>
  <si>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</si>
  <si>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飛　　鳥</t>
    <rPh sb="0" eb="1">
      <t>トビ</t>
    </rPh>
    <rPh sb="3" eb="4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</si>
  <si>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</si>
  <si>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</si>
  <si>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出　　雲</t>
    <rPh sb="0" eb="1">
      <t>デ</t>
    </rPh>
    <rPh sb="3" eb="4">
      <t>クモ</t>
    </rPh>
    <phoneticPr fontId="2"/>
  </si>
  <si>
    <t>千　　葉</t>
    <rPh sb="0" eb="1">
      <t>セン</t>
    </rPh>
    <rPh sb="3" eb="4">
      <t>ハ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</si>
  <si>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</si>
  <si>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</si>
  <si>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市　川</t>
    <rPh sb="0" eb="1">
      <t>シ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</si>
  <si>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</si>
  <si>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</si>
  <si>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</si>
  <si>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</si>
  <si>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</si>
  <si>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</si>
  <si>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</si>
  <si>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松　戸</t>
    <rPh sb="0" eb="1">
      <t>マツ</t>
    </rPh>
    <phoneticPr fontId="2"/>
  </si>
  <si>
    <t>東　　京</t>
    <rPh sb="0" eb="1">
      <t>ヒガシ</t>
    </rPh>
    <rPh sb="3" eb="4">
      <t>キョウ</t>
    </rPh>
    <phoneticPr fontId="2"/>
  </si>
  <si>
    <t>板　橋</t>
    <rPh sb="0" eb="1">
      <t>イタ</t>
    </rPh>
    <rPh sb="2" eb="3">
      <t>ハシ</t>
    </rPh>
    <phoneticPr fontId="2"/>
  </si>
  <si>
    <t>足　立</t>
    <rPh sb="0" eb="1">
      <t>アシ</t>
    </rPh>
    <rPh sb="2" eb="3">
      <t>タテ</t>
    </rPh>
    <phoneticPr fontId="2"/>
  </si>
  <si>
    <t>江　東</t>
    <rPh sb="0" eb="1">
      <t>エ</t>
    </rPh>
    <rPh sb="2" eb="3">
      <t>ヒガシ</t>
    </rPh>
    <phoneticPr fontId="2"/>
  </si>
  <si>
    <t>葛　飾</t>
    <rPh sb="0" eb="1">
      <t>クズ</t>
    </rPh>
    <rPh sb="2" eb="3">
      <t>カザリ</t>
    </rPh>
    <phoneticPr fontId="2"/>
  </si>
  <si>
    <t>（令和　２年　６月末）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</si>
  <si>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</si>
  <si>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</si>
  <si>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</si>
  <si>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</si>
  <si>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</si>
  <si>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２年　７月末）</t>
    <phoneticPr fontId="2"/>
  </si>
  <si>
    <t>（令和　２年　８月末）</t>
    <phoneticPr fontId="2"/>
  </si>
  <si>
    <t>（令和　２年　９月末）</t>
    <phoneticPr fontId="2"/>
  </si>
  <si>
    <t>袖ヶ浦</t>
    <phoneticPr fontId="2"/>
  </si>
  <si>
    <t>（令和　２年１０月末）</t>
    <phoneticPr fontId="2"/>
  </si>
  <si>
    <t>（令和　２年１１月末）</t>
    <phoneticPr fontId="2"/>
  </si>
  <si>
    <t>（令和　２年１２月末）</t>
    <phoneticPr fontId="2"/>
  </si>
  <si>
    <t>袖ヶ浦</t>
    <phoneticPr fontId="2"/>
  </si>
  <si>
    <t>（令和　３年　１月末）</t>
    <phoneticPr fontId="2"/>
  </si>
  <si>
    <t>い わ き</t>
    <phoneticPr fontId="2"/>
  </si>
  <si>
    <t>（令和　３年　２月末）</t>
    <phoneticPr fontId="2"/>
  </si>
  <si>
    <t>（令和　３年　３月末）</t>
    <phoneticPr fontId="2"/>
  </si>
  <si>
    <t>つくば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</si>
</sst>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176" fontId="1" fillId="0" borderId="0" xfId="0" applyNumberFormat="1" applyFont="1"/>
    <xf numFmtId="0" fontId="1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Border="1"/>
    <xf numFmtId="0" fontId="4" fillId="0" borderId="0" xfId="0" applyFont="1"/>
    <xf numFmtId="0" fontId="5" fillId="0" borderId="0" xfId="0" applyFont="1" applyBorder="1"/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right" vertical="center" shrinkToFit="1"/>
    </xf>
    <xf numFmtId="3" fontId="6" fillId="0" borderId="21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7" xfId="0" applyNumberFormat="1" applyFont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3" fontId="6" fillId="0" borderId="32" xfId="0" applyNumberFormat="1" applyFont="1" applyBorder="1" applyAlignment="1">
      <alignment horizontal="right" vertical="center" shrinkToFit="1"/>
    </xf>
    <xf numFmtId="3" fontId="6" fillId="0" borderId="15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33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50" xfId="0" applyNumberFormat="1" applyFont="1" applyBorder="1" applyAlignment="1">
      <alignment horizontal="right" vertical="center" shrinkToFit="1"/>
    </xf>
    <xf numFmtId="3" fontId="6" fillId="0" borderId="40" xfId="0" applyNumberFormat="1" applyFont="1" applyBorder="1" applyAlignment="1">
      <alignment horizontal="right" vertical="center" shrinkToFit="1"/>
    </xf>
    <xf numFmtId="3" fontId="6" fillId="0" borderId="49" xfId="0" applyNumberFormat="1" applyFont="1" applyBorder="1" applyAlignment="1">
      <alignment horizontal="right" vertical="center" shrinkToFit="1"/>
    </xf>
    <xf numFmtId="3" fontId="6" fillId="0" borderId="51" xfId="0" applyNumberFormat="1" applyFont="1" applyBorder="1" applyAlignment="1">
      <alignment horizontal="right" vertical="center" shrinkToFit="1"/>
    </xf>
    <xf numFmtId="3" fontId="6" fillId="0" borderId="52" xfId="0" applyNumberFormat="1" applyFont="1" applyBorder="1" applyAlignment="1">
      <alignment horizontal="right" vertical="center" shrinkToFit="1"/>
    </xf>
    <xf numFmtId="0" fontId="6" fillId="0" borderId="21" xfId="0" applyFont="1" applyFill="1" applyBorder="1" applyAlignment="1">
      <alignment horizontal="center" vertical="center"/>
    </xf>
    <xf numFmtId="3" fontId="6" fillId="0" borderId="29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textRotation="255"/>
    </xf>
    <xf numFmtId="0" fontId="4" fillId="0" borderId="0" xfId="0" applyFont="1" applyAlignment="1">
      <alignment horizontal="distributed" justifyLastLine="1"/>
    </xf>
    <xf numFmtId="176" fontId="4" fillId="0" borderId="0" xfId="0" applyNumberFormat="1" applyFont="1"/>
    <xf numFmtId="3" fontId="6" fillId="0" borderId="26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distributed" justifyLastLine="1"/>
    </xf>
    <xf numFmtId="0" fontId="6" fillId="0" borderId="0" xfId="0" applyFont="1"/>
    <xf numFmtId="3" fontId="6" fillId="0" borderId="59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60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 justifyLastLine="1"/>
    </xf>
    <xf numFmtId="176" fontId="6" fillId="0" borderId="0" xfId="0" applyNumberFormat="1" applyFont="1"/>
    <xf numFmtId="0" fontId="6" fillId="0" borderId="56" xfId="0" applyFont="1" applyFill="1" applyBorder="1" applyAlignment="1">
      <alignment horizontal="center" vertical="center"/>
    </xf>
    <xf numFmtId="176" fontId="6" fillId="0" borderId="8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176" fontId="1" fillId="0" borderId="0" xfId="0" applyNumberFormat="1" applyFont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distributed"/>
    </xf>
    <xf numFmtId="0" fontId="5" fillId="0" borderId="0" xfId="0" applyFont="1" applyBorder="1" applyAlignment="1"/>
    <xf numFmtId="0" fontId="6" fillId="0" borderId="10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62" xfId="0" applyFont="1" applyFill="1" applyBorder="1" applyAlignment="1">
      <alignment horizontal="center" vertical="center" textRotation="255"/>
    </xf>
    <xf numFmtId="0" fontId="6" fillId="0" borderId="39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4" fillId="0" borderId="0" xfId="0" applyFont="1" applyAlignment="1"/>
    <xf numFmtId="0" fontId="1" fillId="0" borderId="0" xfId="0" applyFont="1" applyAlignment="1"/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distributed"/>
    </xf>
    <xf numFmtId="0" fontId="6" fillId="0" borderId="36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1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400050</xdr:colOff>
      <xdr:row>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525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sng" strike="noStrike">
              <a:solidFill>
                <a:srgbClr val="000000"/>
              </a:solidFill>
              <a:latin typeface="ＭＳ 明朝"/>
              <a:ea typeface="ＭＳ 明朝"/>
            </a:rPr>
            <a:t>参考資料５－７</a:t>
          </a: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  <xdr:twoCellAnchor>
    <xdr:from>
      <xdr:col>8</xdr:col>
      <xdr:colOff>552450</xdr:colOff>
      <xdr:row>0</xdr:row>
      <xdr:rowOff>0</xdr:rowOff>
    </xdr:from>
    <xdr:to>
      <xdr:col>16</xdr:col>
      <xdr:colOff>304800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明朝"/>
              <a:ea typeface="ＭＳ 明朝"/>
            </a:rPr>
            <a:t>検査対象軽自動車保有車両数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1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1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1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1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9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9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9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9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8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mochizuki\Downloads\000002808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4"/>
  <sheetViews>
    <sheetView tabSelected="1"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4" hidden="1" customWidth="1"/>
    <col min="2" max="2" width="2.75" style="4" customWidth="1"/>
    <col min="3" max="3" width="3.125" style="4" customWidth="1"/>
    <col min="4" max="4" width="3.125" style="52" customWidth="1"/>
    <col min="5" max="5" width="6.625" style="52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4" customWidth="1"/>
    <col min="15" max="15" width="3.125" style="4" customWidth="1"/>
    <col min="16" max="16" width="3.125" style="52" customWidth="1"/>
    <col min="17" max="17" width="6.625" style="52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256" width="9" style="4"/>
    <col min="257" max="257" width="0" style="4" hidden="1" customWidth="1"/>
    <col min="258" max="258" width="2.75" style="4" customWidth="1"/>
    <col min="259" max="260" width="3.125" style="4" customWidth="1"/>
    <col min="261" max="261" width="6.625" style="4" customWidth="1"/>
    <col min="262" max="262" width="9.125" style="4" customWidth="1"/>
    <col min="263" max="263" width="7.125" style="4" customWidth="1"/>
    <col min="264" max="266" width="9.125" style="4" customWidth="1"/>
    <col min="267" max="268" width="8.125" style="4" customWidth="1"/>
    <col min="269" max="269" width="3.75" style="4" customWidth="1"/>
    <col min="270" max="270" width="2.75" style="4" customWidth="1"/>
    <col min="271" max="272" width="3.125" style="4" customWidth="1"/>
    <col min="273" max="273" width="6.625" style="4" customWidth="1"/>
    <col min="274" max="274" width="9.125" style="4" customWidth="1"/>
    <col min="275" max="275" width="7.125" style="4" customWidth="1"/>
    <col min="276" max="278" width="9.125" style="4" customWidth="1"/>
    <col min="279" max="280" width="8.125" style="4" customWidth="1"/>
    <col min="281" max="512" width="9" style="4"/>
    <col min="513" max="513" width="0" style="4" hidden="1" customWidth="1"/>
    <col min="514" max="514" width="2.75" style="4" customWidth="1"/>
    <col min="515" max="516" width="3.125" style="4" customWidth="1"/>
    <col min="517" max="517" width="6.625" style="4" customWidth="1"/>
    <col min="518" max="518" width="9.125" style="4" customWidth="1"/>
    <col min="519" max="519" width="7.125" style="4" customWidth="1"/>
    <col min="520" max="522" width="9.125" style="4" customWidth="1"/>
    <col min="523" max="524" width="8.125" style="4" customWidth="1"/>
    <col min="525" max="525" width="3.75" style="4" customWidth="1"/>
    <col min="526" max="526" width="2.75" style="4" customWidth="1"/>
    <col min="527" max="528" width="3.125" style="4" customWidth="1"/>
    <col min="529" max="529" width="6.625" style="4" customWidth="1"/>
    <col min="530" max="530" width="9.125" style="4" customWidth="1"/>
    <col min="531" max="531" width="7.125" style="4" customWidth="1"/>
    <col min="532" max="534" width="9.125" style="4" customWidth="1"/>
    <col min="535" max="536" width="8.125" style="4" customWidth="1"/>
    <col min="537" max="768" width="9" style="4"/>
    <col min="769" max="769" width="0" style="4" hidden="1" customWidth="1"/>
    <col min="770" max="770" width="2.75" style="4" customWidth="1"/>
    <col min="771" max="772" width="3.125" style="4" customWidth="1"/>
    <col min="773" max="773" width="6.625" style="4" customWidth="1"/>
    <col min="774" max="774" width="9.125" style="4" customWidth="1"/>
    <col min="775" max="775" width="7.125" style="4" customWidth="1"/>
    <col min="776" max="778" width="9.125" style="4" customWidth="1"/>
    <col min="779" max="780" width="8.125" style="4" customWidth="1"/>
    <col min="781" max="781" width="3.75" style="4" customWidth="1"/>
    <col min="782" max="782" width="2.75" style="4" customWidth="1"/>
    <col min="783" max="784" width="3.125" style="4" customWidth="1"/>
    <col min="785" max="785" width="6.625" style="4" customWidth="1"/>
    <col min="786" max="786" width="9.125" style="4" customWidth="1"/>
    <col min="787" max="787" width="7.125" style="4" customWidth="1"/>
    <col min="788" max="790" width="9.125" style="4" customWidth="1"/>
    <col min="791" max="792" width="8.125" style="4" customWidth="1"/>
    <col min="793" max="1024" width="9" style="4"/>
    <col min="1025" max="1025" width="0" style="4" hidden="1" customWidth="1"/>
    <col min="1026" max="1026" width="2.75" style="4" customWidth="1"/>
    <col min="1027" max="1028" width="3.125" style="4" customWidth="1"/>
    <col min="1029" max="1029" width="6.625" style="4" customWidth="1"/>
    <col min="1030" max="1030" width="9.125" style="4" customWidth="1"/>
    <col min="1031" max="1031" width="7.125" style="4" customWidth="1"/>
    <col min="1032" max="1034" width="9.125" style="4" customWidth="1"/>
    <col min="1035" max="1036" width="8.125" style="4" customWidth="1"/>
    <col min="1037" max="1037" width="3.75" style="4" customWidth="1"/>
    <col min="1038" max="1038" width="2.75" style="4" customWidth="1"/>
    <col min="1039" max="1040" width="3.125" style="4" customWidth="1"/>
    <col min="1041" max="1041" width="6.625" style="4" customWidth="1"/>
    <col min="1042" max="1042" width="9.125" style="4" customWidth="1"/>
    <col min="1043" max="1043" width="7.125" style="4" customWidth="1"/>
    <col min="1044" max="1046" width="9.125" style="4" customWidth="1"/>
    <col min="1047" max="1048" width="8.125" style="4" customWidth="1"/>
    <col min="1049" max="1280" width="9" style="4"/>
    <col min="1281" max="1281" width="0" style="4" hidden="1" customWidth="1"/>
    <col min="1282" max="1282" width="2.75" style="4" customWidth="1"/>
    <col min="1283" max="1284" width="3.125" style="4" customWidth="1"/>
    <col min="1285" max="1285" width="6.625" style="4" customWidth="1"/>
    <col min="1286" max="1286" width="9.125" style="4" customWidth="1"/>
    <col min="1287" max="1287" width="7.125" style="4" customWidth="1"/>
    <col min="1288" max="1290" width="9.125" style="4" customWidth="1"/>
    <col min="1291" max="1292" width="8.125" style="4" customWidth="1"/>
    <col min="1293" max="1293" width="3.75" style="4" customWidth="1"/>
    <col min="1294" max="1294" width="2.75" style="4" customWidth="1"/>
    <col min="1295" max="1296" width="3.125" style="4" customWidth="1"/>
    <col min="1297" max="1297" width="6.625" style="4" customWidth="1"/>
    <col min="1298" max="1298" width="9.125" style="4" customWidth="1"/>
    <col min="1299" max="1299" width="7.125" style="4" customWidth="1"/>
    <col min="1300" max="1302" width="9.125" style="4" customWidth="1"/>
    <col min="1303" max="1304" width="8.125" style="4" customWidth="1"/>
    <col min="1305" max="1536" width="9" style="4"/>
    <col min="1537" max="1537" width="0" style="4" hidden="1" customWidth="1"/>
    <col min="1538" max="1538" width="2.75" style="4" customWidth="1"/>
    <col min="1539" max="1540" width="3.125" style="4" customWidth="1"/>
    <col min="1541" max="1541" width="6.625" style="4" customWidth="1"/>
    <col min="1542" max="1542" width="9.125" style="4" customWidth="1"/>
    <col min="1543" max="1543" width="7.125" style="4" customWidth="1"/>
    <col min="1544" max="1546" width="9.125" style="4" customWidth="1"/>
    <col min="1547" max="1548" width="8.125" style="4" customWidth="1"/>
    <col min="1549" max="1549" width="3.75" style="4" customWidth="1"/>
    <col min="1550" max="1550" width="2.75" style="4" customWidth="1"/>
    <col min="1551" max="1552" width="3.125" style="4" customWidth="1"/>
    <col min="1553" max="1553" width="6.625" style="4" customWidth="1"/>
    <col min="1554" max="1554" width="9.125" style="4" customWidth="1"/>
    <col min="1555" max="1555" width="7.125" style="4" customWidth="1"/>
    <col min="1556" max="1558" width="9.125" style="4" customWidth="1"/>
    <col min="1559" max="1560" width="8.125" style="4" customWidth="1"/>
    <col min="1561" max="1792" width="9" style="4"/>
    <col min="1793" max="1793" width="0" style="4" hidden="1" customWidth="1"/>
    <col min="1794" max="1794" width="2.75" style="4" customWidth="1"/>
    <col min="1795" max="1796" width="3.125" style="4" customWidth="1"/>
    <col min="1797" max="1797" width="6.625" style="4" customWidth="1"/>
    <col min="1798" max="1798" width="9.125" style="4" customWidth="1"/>
    <col min="1799" max="1799" width="7.125" style="4" customWidth="1"/>
    <col min="1800" max="1802" width="9.125" style="4" customWidth="1"/>
    <col min="1803" max="1804" width="8.125" style="4" customWidth="1"/>
    <col min="1805" max="1805" width="3.75" style="4" customWidth="1"/>
    <col min="1806" max="1806" width="2.75" style="4" customWidth="1"/>
    <col min="1807" max="1808" width="3.125" style="4" customWidth="1"/>
    <col min="1809" max="1809" width="6.625" style="4" customWidth="1"/>
    <col min="1810" max="1810" width="9.125" style="4" customWidth="1"/>
    <col min="1811" max="1811" width="7.125" style="4" customWidth="1"/>
    <col min="1812" max="1814" width="9.125" style="4" customWidth="1"/>
    <col min="1815" max="1816" width="8.125" style="4" customWidth="1"/>
    <col min="1817" max="2048" width="9" style="4"/>
    <col min="2049" max="2049" width="0" style="4" hidden="1" customWidth="1"/>
    <col min="2050" max="2050" width="2.75" style="4" customWidth="1"/>
    <col min="2051" max="2052" width="3.125" style="4" customWidth="1"/>
    <col min="2053" max="2053" width="6.625" style="4" customWidth="1"/>
    <col min="2054" max="2054" width="9.125" style="4" customWidth="1"/>
    <col min="2055" max="2055" width="7.125" style="4" customWidth="1"/>
    <col min="2056" max="2058" width="9.125" style="4" customWidth="1"/>
    <col min="2059" max="2060" width="8.125" style="4" customWidth="1"/>
    <col min="2061" max="2061" width="3.75" style="4" customWidth="1"/>
    <col min="2062" max="2062" width="2.75" style="4" customWidth="1"/>
    <col min="2063" max="2064" width="3.125" style="4" customWidth="1"/>
    <col min="2065" max="2065" width="6.625" style="4" customWidth="1"/>
    <col min="2066" max="2066" width="9.125" style="4" customWidth="1"/>
    <col min="2067" max="2067" width="7.125" style="4" customWidth="1"/>
    <col min="2068" max="2070" width="9.125" style="4" customWidth="1"/>
    <col min="2071" max="2072" width="8.125" style="4" customWidth="1"/>
    <col min="2073" max="2304" width="9" style="4"/>
    <col min="2305" max="2305" width="0" style="4" hidden="1" customWidth="1"/>
    <col min="2306" max="2306" width="2.75" style="4" customWidth="1"/>
    <col min="2307" max="2308" width="3.125" style="4" customWidth="1"/>
    <col min="2309" max="2309" width="6.625" style="4" customWidth="1"/>
    <col min="2310" max="2310" width="9.125" style="4" customWidth="1"/>
    <col min="2311" max="2311" width="7.125" style="4" customWidth="1"/>
    <col min="2312" max="2314" width="9.125" style="4" customWidth="1"/>
    <col min="2315" max="2316" width="8.125" style="4" customWidth="1"/>
    <col min="2317" max="2317" width="3.75" style="4" customWidth="1"/>
    <col min="2318" max="2318" width="2.75" style="4" customWidth="1"/>
    <col min="2319" max="2320" width="3.125" style="4" customWidth="1"/>
    <col min="2321" max="2321" width="6.625" style="4" customWidth="1"/>
    <col min="2322" max="2322" width="9.125" style="4" customWidth="1"/>
    <col min="2323" max="2323" width="7.125" style="4" customWidth="1"/>
    <col min="2324" max="2326" width="9.125" style="4" customWidth="1"/>
    <col min="2327" max="2328" width="8.125" style="4" customWidth="1"/>
    <col min="2329" max="2560" width="9" style="4"/>
    <col min="2561" max="2561" width="0" style="4" hidden="1" customWidth="1"/>
    <col min="2562" max="2562" width="2.75" style="4" customWidth="1"/>
    <col min="2563" max="2564" width="3.125" style="4" customWidth="1"/>
    <col min="2565" max="2565" width="6.625" style="4" customWidth="1"/>
    <col min="2566" max="2566" width="9.125" style="4" customWidth="1"/>
    <col min="2567" max="2567" width="7.125" style="4" customWidth="1"/>
    <col min="2568" max="2570" width="9.125" style="4" customWidth="1"/>
    <col min="2571" max="2572" width="8.125" style="4" customWidth="1"/>
    <col min="2573" max="2573" width="3.75" style="4" customWidth="1"/>
    <col min="2574" max="2574" width="2.75" style="4" customWidth="1"/>
    <col min="2575" max="2576" width="3.125" style="4" customWidth="1"/>
    <col min="2577" max="2577" width="6.625" style="4" customWidth="1"/>
    <col min="2578" max="2578" width="9.125" style="4" customWidth="1"/>
    <col min="2579" max="2579" width="7.125" style="4" customWidth="1"/>
    <col min="2580" max="2582" width="9.125" style="4" customWidth="1"/>
    <col min="2583" max="2584" width="8.125" style="4" customWidth="1"/>
    <col min="2585" max="2816" width="9" style="4"/>
    <col min="2817" max="2817" width="0" style="4" hidden="1" customWidth="1"/>
    <col min="2818" max="2818" width="2.75" style="4" customWidth="1"/>
    <col min="2819" max="2820" width="3.125" style="4" customWidth="1"/>
    <col min="2821" max="2821" width="6.625" style="4" customWidth="1"/>
    <col min="2822" max="2822" width="9.125" style="4" customWidth="1"/>
    <col min="2823" max="2823" width="7.125" style="4" customWidth="1"/>
    <col min="2824" max="2826" width="9.125" style="4" customWidth="1"/>
    <col min="2827" max="2828" width="8.125" style="4" customWidth="1"/>
    <col min="2829" max="2829" width="3.75" style="4" customWidth="1"/>
    <col min="2830" max="2830" width="2.75" style="4" customWidth="1"/>
    <col min="2831" max="2832" width="3.125" style="4" customWidth="1"/>
    <col min="2833" max="2833" width="6.625" style="4" customWidth="1"/>
    <col min="2834" max="2834" width="9.125" style="4" customWidth="1"/>
    <col min="2835" max="2835" width="7.125" style="4" customWidth="1"/>
    <col min="2836" max="2838" width="9.125" style="4" customWidth="1"/>
    <col min="2839" max="2840" width="8.125" style="4" customWidth="1"/>
    <col min="2841" max="3072" width="9" style="4"/>
    <col min="3073" max="3073" width="0" style="4" hidden="1" customWidth="1"/>
    <col min="3074" max="3074" width="2.75" style="4" customWidth="1"/>
    <col min="3075" max="3076" width="3.125" style="4" customWidth="1"/>
    <col min="3077" max="3077" width="6.625" style="4" customWidth="1"/>
    <col min="3078" max="3078" width="9.125" style="4" customWidth="1"/>
    <col min="3079" max="3079" width="7.125" style="4" customWidth="1"/>
    <col min="3080" max="3082" width="9.125" style="4" customWidth="1"/>
    <col min="3083" max="3084" width="8.125" style="4" customWidth="1"/>
    <col min="3085" max="3085" width="3.75" style="4" customWidth="1"/>
    <col min="3086" max="3086" width="2.75" style="4" customWidth="1"/>
    <col min="3087" max="3088" width="3.125" style="4" customWidth="1"/>
    <col min="3089" max="3089" width="6.625" style="4" customWidth="1"/>
    <col min="3090" max="3090" width="9.125" style="4" customWidth="1"/>
    <col min="3091" max="3091" width="7.125" style="4" customWidth="1"/>
    <col min="3092" max="3094" width="9.125" style="4" customWidth="1"/>
    <col min="3095" max="3096" width="8.125" style="4" customWidth="1"/>
    <col min="3097" max="3328" width="9" style="4"/>
    <col min="3329" max="3329" width="0" style="4" hidden="1" customWidth="1"/>
    <col min="3330" max="3330" width="2.75" style="4" customWidth="1"/>
    <col min="3331" max="3332" width="3.125" style="4" customWidth="1"/>
    <col min="3333" max="3333" width="6.625" style="4" customWidth="1"/>
    <col min="3334" max="3334" width="9.125" style="4" customWidth="1"/>
    <col min="3335" max="3335" width="7.125" style="4" customWidth="1"/>
    <col min="3336" max="3338" width="9.125" style="4" customWidth="1"/>
    <col min="3339" max="3340" width="8.125" style="4" customWidth="1"/>
    <col min="3341" max="3341" width="3.75" style="4" customWidth="1"/>
    <col min="3342" max="3342" width="2.75" style="4" customWidth="1"/>
    <col min="3343" max="3344" width="3.125" style="4" customWidth="1"/>
    <col min="3345" max="3345" width="6.625" style="4" customWidth="1"/>
    <col min="3346" max="3346" width="9.125" style="4" customWidth="1"/>
    <col min="3347" max="3347" width="7.125" style="4" customWidth="1"/>
    <col min="3348" max="3350" width="9.125" style="4" customWidth="1"/>
    <col min="3351" max="3352" width="8.125" style="4" customWidth="1"/>
    <col min="3353" max="3584" width="9" style="4"/>
    <col min="3585" max="3585" width="0" style="4" hidden="1" customWidth="1"/>
    <col min="3586" max="3586" width="2.75" style="4" customWidth="1"/>
    <col min="3587" max="3588" width="3.125" style="4" customWidth="1"/>
    <col min="3589" max="3589" width="6.625" style="4" customWidth="1"/>
    <col min="3590" max="3590" width="9.125" style="4" customWidth="1"/>
    <col min="3591" max="3591" width="7.125" style="4" customWidth="1"/>
    <col min="3592" max="3594" width="9.125" style="4" customWidth="1"/>
    <col min="3595" max="3596" width="8.125" style="4" customWidth="1"/>
    <col min="3597" max="3597" width="3.75" style="4" customWidth="1"/>
    <col min="3598" max="3598" width="2.75" style="4" customWidth="1"/>
    <col min="3599" max="3600" width="3.125" style="4" customWidth="1"/>
    <col min="3601" max="3601" width="6.625" style="4" customWidth="1"/>
    <col min="3602" max="3602" width="9.125" style="4" customWidth="1"/>
    <col min="3603" max="3603" width="7.125" style="4" customWidth="1"/>
    <col min="3604" max="3606" width="9.125" style="4" customWidth="1"/>
    <col min="3607" max="3608" width="8.125" style="4" customWidth="1"/>
    <col min="3609" max="3840" width="9" style="4"/>
    <col min="3841" max="3841" width="0" style="4" hidden="1" customWidth="1"/>
    <col min="3842" max="3842" width="2.75" style="4" customWidth="1"/>
    <col min="3843" max="3844" width="3.125" style="4" customWidth="1"/>
    <col min="3845" max="3845" width="6.625" style="4" customWidth="1"/>
    <col min="3846" max="3846" width="9.125" style="4" customWidth="1"/>
    <col min="3847" max="3847" width="7.125" style="4" customWidth="1"/>
    <col min="3848" max="3850" width="9.125" style="4" customWidth="1"/>
    <col min="3851" max="3852" width="8.125" style="4" customWidth="1"/>
    <col min="3853" max="3853" width="3.75" style="4" customWidth="1"/>
    <col min="3854" max="3854" width="2.75" style="4" customWidth="1"/>
    <col min="3855" max="3856" width="3.125" style="4" customWidth="1"/>
    <col min="3857" max="3857" width="6.625" style="4" customWidth="1"/>
    <col min="3858" max="3858" width="9.125" style="4" customWidth="1"/>
    <col min="3859" max="3859" width="7.125" style="4" customWidth="1"/>
    <col min="3860" max="3862" width="9.125" style="4" customWidth="1"/>
    <col min="3863" max="3864" width="8.125" style="4" customWidth="1"/>
    <col min="3865" max="4096" width="9" style="4"/>
    <col min="4097" max="4097" width="0" style="4" hidden="1" customWidth="1"/>
    <col min="4098" max="4098" width="2.75" style="4" customWidth="1"/>
    <col min="4099" max="4100" width="3.125" style="4" customWidth="1"/>
    <col min="4101" max="4101" width="6.625" style="4" customWidth="1"/>
    <col min="4102" max="4102" width="9.125" style="4" customWidth="1"/>
    <col min="4103" max="4103" width="7.125" style="4" customWidth="1"/>
    <col min="4104" max="4106" width="9.125" style="4" customWidth="1"/>
    <col min="4107" max="4108" width="8.125" style="4" customWidth="1"/>
    <col min="4109" max="4109" width="3.75" style="4" customWidth="1"/>
    <col min="4110" max="4110" width="2.75" style="4" customWidth="1"/>
    <col min="4111" max="4112" width="3.125" style="4" customWidth="1"/>
    <col min="4113" max="4113" width="6.625" style="4" customWidth="1"/>
    <col min="4114" max="4114" width="9.125" style="4" customWidth="1"/>
    <col min="4115" max="4115" width="7.125" style="4" customWidth="1"/>
    <col min="4116" max="4118" width="9.125" style="4" customWidth="1"/>
    <col min="4119" max="4120" width="8.125" style="4" customWidth="1"/>
    <col min="4121" max="4352" width="9" style="4"/>
    <col min="4353" max="4353" width="0" style="4" hidden="1" customWidth="1"/>
    <col min="4354" max="4354" width="2.75" style="4" customWidth="1"/>
    <col min="4355" max="4356" width="3.125" style="4" customWidth="1"/>
    <col min="4357" max="4357" width="6.625" style="4" customWidth="1"/>
    <col min="4358" max="4358" width="9.125" style="4" customWidth="1"/>
    <col min="4359" max="4359" width="7.125" style="4" customWidth="1"/>
    <col min="4360" max="4362" width="9.125" style="4" customWidth="1"/>
    <col min="4363" max="4364" width="8.125" style="4" customWidth="1"/>
    <col min="4365" max="4365" width="3.75" style="4" customWidth="1"/>
    <col min="4366" max="4366" width="2.75" style="4" customWidth="1"/>
    <col min="4367" max="4368" width="3.125" style="4" customWidth="1"/>
    <col min="4369" max="4369" width="6.625" style="4" customWidth="1"/>
    <col min="4370" max="4370" width="9.125" style="4" customWidth="1"/>
    <col min="4371" max="4371" width="7.125" style="4" customWidth="1"/>
    <col min="4372" max="4374" width="9.125" style="4" customWidth="1"/>
    <col min="4375" max="4376" width="8.125" style="4" customWidth="1"/>
    <col min="4377" max="4608" width="9" style="4"/>
    <col min="4609" max="4609" width="0" style="4" hidden="1" customWidth="1"/>
    <col min="4610" max="4610" width="2.75" style="4" customWidth="1"/>
    <col min="4611" max="4612" width="3.125" style="4" customWidth="1"/>
    <col min="4613" max="4613" width="6.625" style="4" customWidth="1"/>
    <col min="4614" max="4614" width="9.125" style="4" customWidth="1"/>
    <col min="4615" max="4615" width="7.125" style="4" customWidth="1"/>
    <col min="4616" max="4618" width="9.125" style="4" customWidth="1"/>
    <col min="4619" max="4620" width="8.125" style="4" customWidth="1"/>
    <col min="4621" max="4621" width="3.75" style="4" customWidth="1"/>
    <col min="4622" max="4622" width="2.75" style="4" customWidth="1"/>
    <col min="4623" max="4624" width="3.125" style="4" customWidth="1"/>
    <col min="4625" max="4625" width="6.625" style="4" customWidth="1"/>
    <col min="4626" max="4626" width="9.125" style="4" customWidth="1"/>
    <col min="4627" max="4627" width="7.125" style="4" customWidth="1"/>
    <col min="4628" max="4630" width="9.125" style="4" customWidth="1"/>
    <col min="4631" max="4632" width="8.125" style="4" customWidth="1"/>
    <col min="4633" max="4864" width="9" style="4"/>
    <col min="4865" max="4865" width="0" style="4" hidden="1" customWidth="1"/>
    <col min="4866" max="4866" width="2.75" style="4" customWidth="1"/>
    <col min="4867" max="4868" width="3.125" style="4" customWidth="1"/>
    <col min="4869" max="4869" width="6.625" style="4" customWidth="1"/>
    <col min="4870" max="4870" width="9.125" style="4" customWidth="1"/>
    <col min="4871" max="4871" width="7.125" style="4" customWidth="1"/>
    <col min="4872" max="4874" width="9.125" style="4" customWidth="1"/>
    <col min="4875" max="4876" width="8.125" style="4" customWidth="1"/>
    <col min="4877" max="4877" width="3.75" style="4" customWidth="1"/>
    <col min="4878" max="4878" width="2.75" style="4" customWidth="1"/>
    <col min="4879" max="4880" width="3.125" style="4" customWidth="1"/>
    <col min="4881" max="4881" width="6.625" style="4" customWidth="1"/>
    <col min="4882" max="4882" width="9.125" style="4" customWidth="1"/>
    <col min="4883" max="4883" width="7.125" style="4" customWidth="1"/>
    <col min="4884" max="4886" width="9.125" style="4" customWidth="1"/>
    <col min="4887" max="4888" width="8.125" style="4" customWidth="1"/>
    <col min="4889" max="5120" width="9" style="4"/>
    <col min="5121" max="5121" width="0" style="4" hidden="1" customWidth="1"/>
    <col min="5122" max="5122" width="2.75" style="4" customWidth="1"/>
    <col min="5123" max="5124" width="3.125" style="4" customWidth="1"/>
    <col min="5125" max="5125" width="6.625" style="4" customWidth="1"/>
    <col min="5126" max="5126" width="9.125" style="4" customWidth="1"/>
    <col min="5127" max="5127" width="7.125" style="4" customWidth="1"/>
    <col min="5128" max="5130" width="9.125" style="4" customWidth="1"/>
    <col min="5131" max="5132" width="8.125" style="4" customWidth="1"/>
    <col min="5133" max="5133" width="3.75" style="4" customWidth="1"/>
    <col min="5134" max="5134" width="2.75" style="4" customWidth="1"/>
    <col min="5135" max="5136" width="3.125" style="4" customWidth="1"/>
    <col min="5137" max="5137" width="6.625" style="4" customWidth="1"/>
    <col min="5138" max="5138" width="9.125" style="4" customWidth="1"/>
    <col min="5139" max="5139" width="7.125" style="4" customWidth="1"/>
    <col min="5140" max="5142" width="9.125" style="4" customWidth="1"/>
    <col min="5143" max="5144" width="8.125" style="4" customWidth="1"/>
    <col min="5145" max="5376" width="9" style="4"/>
    <col min="5377" max="5377" width="0" style="4" hidden="1" customWidth="1"/>
    <col min="5378" max="5378" width="2.75" style="4" customWidth="1"/>
    <col min="5379" max="5380" width="3.125" style="4" customWidth="1"/>
    <col min="5381" max="5381" width="6.625" style="4" customWidth="1"/>
    <col min="5382" max="5382" width="9.125" style="4" customWidth="1"/>
    <col min="5383" max="5383" width="7.125" style="4" customWidth="1"/>
    <col min="5384" max="5386" width="9.125" style="4" customWidth="1"/>
    <col min="5387" max="5388" width="8.125" style="4" customWidth="1"/>
    <col min="5389" max="5389" width="3.75" style="4" customWidth="1"/>
    <col min="5390" max="5390" width="2.75" style="4" customWidth="1"/>
    <col min="5391" max="5392" width="3.125" style="4" customWidth="1"/>
    <col min="5393" max="5393" width="6.625" style="4" customWidth="1"/>
    <col min="5394" max="5394" width="9.125" style="4" customWidth="1"/>
    <col min="5395" max="5395" width="7.125" style="4" customWidth="1"/>
    <col min="5396" max="5398" width="9.125" style="4" customWidth="1"/>
    <col min="5399" max="5400" width="8.125" style="4" customWidth="1"/>
    <col min="5401" max="5632" width="9" style="4"/>
    <col min="5633" max="5633" width="0" style="4" hidden="1" customWidth="1"/>
    <col min="5634" max="5634" width="2.75" style="4" customWidth="1"/>
    <col min="5635" max="5636" width="3.125" style="4" customWidth="1"/>
    <col min="5637" max="5637" width="6.625" style="4" customWidth="1"/>
    <col min="5638" max="5638" width="9.125" style="4" customWidth="1"/>
    <col min="5639" max="5639" width="7.125" style="4" customWidth="1"/>
    <col min="5640" max="5642" width="9.125" style="4" customWidth="1"/>
    <col min="5643" max="5644" width="8.125" style="4" customWidth="1"/>
    <col min="5645" max="5645" width="3.75" style="4" customWidth="1"/>
    <col min="5646" max="5646" width="2.75" style="4" customWidth="1"/>
    <col min="5647" max="5648" width="3.125" style="4" customWidth="1"/>
    <col min="5649" max="5649" width="6.625" style="4" customWidth="1"/>
    <col min="5650" max="5650" width="9.125" style="4" customWidth="1"/>
    <col min="5651" max="5651" width="7.125" style="4" customWidth="1"/>
    <col min="5652" max="5654" width="9.125" style="4" customWidth="1"/>
    <col min="5655" max="5656" width="8.125" style="4" customWidth="1"/>
    <col min="5657" max="5888" width="9" style="4"/>
    <col min="5889" max="5889" width="0" style="4" hidden="1" customWidth="1"/>
    <col min="5890" max="5890" width="2.75" style="4" customWidth="1"/>
    <col min="5891" max="5892" width="3.125" style="4" customWidth="1"/>
    <col min="5893" max="5893" width="6.625" style="4" customWidth="1"/>
    <col min="5894" max="5894" width="9.125" style="4" customWidth="1"/>
    <col min="5895" max="5895" width="7.125" style="4" customWidth="1"/>
    <col min="5896" max="5898" width="9.125" style="4" customWidth="1"/>
    <col min="5899" max="5900" width="8.125" style="4" customWidth="1"/>
    <col min="5901" max="5901" width="3.75" style="4" customWidth="1"/>
    <col min="5902" max="5902" width="2.75" style="4" customWidth="1"/>
    <col min="5903" max="5904" width="3.125" style="4" customWidth="1"/>
    <col min="5905" max="5905" width="6.625" style="4" customWidth="1"/>
    <col min="5906" max="5906" width="9.125" style="4" customWidth="1"/>
    <col min="5907" max="5907" width="7.125" style="4" customWidth="1"/>
    <col min="5908" max="5910" width="9.125" style="4" customWidth="1"/>
    <col min="5911" max="5912" width="8.125" style="4" customWidth="1"/>
    <col min="5913" max="6144" width="9" style="4"/>
    <col min="6145" max="6145" width="0" style="4" hidden="1" customWidth="1"/>
    <col min="6146" max="6146" width="2.75" style="4" customWidth="1"/>
    <col min="6147" max="6148" width="3.125" style="4" customWidth="1"/>
    <col min="6149" max="6149" width="6.625" style="4" customWidth="1"/>
    <col min="6150" max="6150" width="9.125" style="4" customWidth="1"/>
    <col min="6151" max="6151" width="7.125" style="4" customWidth="1"/>
    <col min="6152" max="6154" width="9.125" style="4" customWidth="1"/>
    <col min="6155" max="6156" width="8.125" style="4" customWidth="1"/>
    <col min="6157" max="6157" width="3.75" style="4" customWidth="1"/>
    <col min="6158" max="6158" width="2.75" style="4" customWidth="1"/>
    <col min="6159" max="6160" width="3.125" style="4" customWidth="1"/>
    <col min="6161" max="6161" width="6.625" style="4" customWidth="1"/>
    <col min="6162" max="6162" width="9.125" style="4" customWidth="1"/>
    <col min="6163" max="6163" width="7.125" style="4" customWidth="1"/>
    <col min="6164" max="6166" width="9.125" style="4" customWidth="1"/>
    <col min="6167" max="6168" width="8.125" style="4" customWidth="1"/>
    <col min="6169" max="6400" width="9" style="4"/>
    <col min="6401" max="6401" width="0" style="4" hidden="1" customWidth="1"/>
    <col min="6402" max="6402" width="2.75" style="4" customWidth="1"/>
    <col min="6403" max="6404" width="3.125" style="4" customWidth="1"/>
    <col min="6405" max="6405" width="6.625" style="4" customWidth="1"/>
    <col min="6406" max="6406" width="9.125" style="4" customWidth="1"/>
    <col min="6407" max="6407" width="7.125" style="4" customWidth="1"/>
    <col min="6408" max="6410" width="9.125" style="4" customWidth="1"/>
    <col min="6411" max="6412" width="8.125" style="4" customWidth="1"/>
    <col min="6413" max="6413" width="3.75" style="4" customWidth="1"/>
    <col min="6414" max="6414" width="2.75" style="4" customWidth="1"/>
    <col min="6415" max="6416" width="3.125" style="4" customWidth="1"/>
    <col min="6417" max="6417" width="6.625" style="4" customWidth="1"/>
    <col min="6418" max="6418" width="9.125" style="4" customWidth="1"/>
    <col min="6419" max="6419" width="7.125" style="4" customWidth="1"/>
    <col min="6420" max="6422" width="9.125" style="4" customWidth="1"/>
    <col min="6423" max="6424" width="8.125" style="4" customWidth="1"/>
    <col min="6425" max="6656" width="9" style="4"/>
    <col min="6657" max="6657" width="0" style="4" hidden="1" customWidth="1"/>
    <col min="6658" max="6658" width="2.75" style="4" customWidth="1"/>
    <col min="6659" max="6660" width="3.125" style="4" customWidth="1"/>
    <col min="6661" max="6661" width="6.625" style="4" customWidth="1"/>
    <col min="6662" max="6662" width="9.125" style="4" customWidth="1"/>
    <col min="6663" max="6663" width="7.125" style="4" customWidth="1"/>
    <col min="6664" max="6666" width="9.125" style="4" customWidth="1"/>
    <col min="6667" max="6668" width="8.125" style="4" customWidth="1"/>
    <col min="6669" max="6669" width="3.75" style="4" customWidth="1"/>
    <col min="6670" max="6670" width="2.75" style="4" customWidth="1"/>
    <col min="6671" max="6672" width="3.125" style="4" customWidth="1"/>
    <col min="6673" max="6673" width="6.625" style="4" customWidth="1"/>
    <col min="6674" max="6674" width="9.125" style="4" customWidth="1"/>
    <col min="6675" max="6675" width="7.125" style="4" customWidth="1"/>
    <col min="6676" max="6678" width="9.125" style="4" customWidth="1"/>
    <col min="6679" max="6680" width="8.125" style="4" customWidth="1"/>
    <col min="6681" max="6912" width="9" style="4"/>
    <col min="6913" max="6913" width="0" style="4" hidden="1" customWidth="1"/>
    <col min="6914" max="6914" width="2.75" style="4" customWidth="1"/>
    <col min="6915" max="6916" width="3.125" style="4" customWidth="1"/>
    <col min="6917" max="6917" width="6.625" style="4" customWidth="1"/>
    <col min="6918" max="6918" width="9.125" style="4" customWidth="1"/>
    <col min="6919" max="6919" width="7.125" style="4" customWidth="1"/>
    <col min="6920" max="6922" width="9.125" style="4" customWidth="1"/>
    <col min="6923" max="6924" width="8.125" style="4" customWidth="1"/>
    <col min="6925" max="6925" width="3.75" style="4" customWidth="1"/>
    <col min="6926" max="6926" width="2.75" style="4" customWidth="1"/>
    <col min="6927" max="6928" width="3.125" style="4" customWidth="1"/>
    <col min="6929" max="6929" width="6.625" style="4" customWidth="1"/>
    <col min="6930" max="6930" width="9.125" style="4" customWidth="1"/>
    <col min="6931" max="6931" width="7.125" style="4" customWidth="1"/>
    <col min="6932" max="6934" width="9.125" style="4" customWidth="1"/>
    <col min="6935" max="6936" width="8.125" style="4" customWidth="1"/>
    <col min="6937" max="7168" width="9" style="4"/>
    <col min="7169" max="7169" width="0" style="4" hidden="1" customWidth="1"/>
    <col min="7170" max="7170" width="2.75" style="4" customWidth="1"/>
    <col min="7171" max="7172" width="3.125" style="4" customWidth="1"/>
    <col min="7173" max="7173" width="6.625" style="4" customWidth="1"/>
    <col min="7174" max="7174" width="9.125" style="4" customWidth="1"/>
    <col min="7175" max="7175" width="7.125" style="4" customWidth="1"/>
    <col min="7176" max="7178" width="9.125" style="4" customWidth="1"/>
    <col min="7179" max="7180" width="8.125" style="4" customWidth="1"/>
    <col min="7181" max="7181" width="3.75" style="4" customWidth="1"/>
    <col min="7182" max="7182" width="2.75" style="4" customWidth="1"/>
    <col min="7183" max="7184" width="3.125" style="4" customWidth="1"/>
    <col min="7185" max="7185" width="6.625" style="4" customWidth="1"/>
    <col min="7186" max="7186" width="9.125" style="4" customWidth="1"/>
    <col min="7187" max="7187" width="7.125" style="4" customWidth="1"/>
    <col min="7188" max="7190" width="9.125" style="4" customWidth="1"/>
    <col min="7191" max="7192" width="8.125" style="4" customWidth="1"/>
    <col min="7193" max="7424" width="9" style="4"/>
    <col min="7425" max="7425" width="0" style="4" hidden="1" customWidth="1"/>
    <col min="7426" max="7426" width="2.75" style="4" customWidth="1"/>
    <col min="7427" max="7428" width="3.125" style="4" customWidth="1"/>
    <col min="7429" max="7429" width="6.625" style="4" customWidth="1"/>
    <col min="7430" max="7430" width="9.125" style="4" customWidth="1"/>
    <col min="7431" max="7431" width="7.125" style="4" customWidth="1"/>
    <col min="7432" max="7434" width="9.125" style="4" customWidth="1"/>
    <col min="7435" max="7436" width="8.125" style="4" customWidth="1"/>
    <col min="7437" max="7437" width="3.75" style="4" customWidth="1"/>
    <col min="7438" max="7438" width="2.75" style="4" customWidth="1"/>
    <col min="7439" max="7440" width="3.125" style="4" customWidth="1"/>
    <col min="7441" max="7441" width="6.625" style="4" customWidth="1"/>
    <col min="7442" max="7442" width="9.125" style="4" customWidth="1"/>
    <col min="7443" max="7443" width="7.125" style="4" customWidth="1"/>
    <col min="7444" max="7446" width="9.125" style="4" customWidth="1"/>
    <col min="7447" max="7448" width="8.125" style="4" customWidth="1"/>
    <col min="7449" max="7680" width="9" style="4"/>
    <col min="7681" max="7681" width="0" style="4" hidden="1" customWidth="1"/>
    <col min="7682" max="7682" width="2.75" style="4" customWidth="1"/>
    <col min="7683" max="7684" width="3.125" style="4" customWidth="1"/>
    <col min="7685" max="7685" width="6.625" style="4" customWidth="1"/>
    <col min="7686" max="7686" width="9.125" style="4" customWidth="1"/>
    <col min="7687" max="7687" width="7.125" style="4" customWidth="1"/>
    <col min="7688" max="7690" width="9.125" style="4" customWidth="1"/>
    <col min="7691" max="7692" width="8.125" style="4" customWidth="1"/>
    <col min="7693" max="7693" width="3.75" style="4" customWidth="1"/>
    <col min="7694" max="7694" width="2.75" style="4" customWidth="1"/>
    <col min="7695" max="7696" width="3.125" style="4" customWidth="1"/>
    <col min="7697" max="7697" width="6.625" style="4" customWidth="1"/>
    <col min="7698" max="7698" width="9.125" style="4" customWidth="1"/>
    <col min="7699" max="7699" width="7.125" style="4" customWidth="1"/>
    <col min="7700" max="7702" width="9.125" style="4" customWidth="1"/>
    <col min="7703" max="7704" width="8.125" style="4" customWidth="1"/>
    <col min="7705" max="7936" width="9" style="4"/>
    <col min="7937" max="7937" width="0" style="4" hidden="1" customWidth="1"/>
    <col min="7938" max="7938" width="2.75" style="4" customWidth="1"/>
    <col min="7939" max="7940" width="3.125" style="4" customWidth="1"/>
    <col min="7941" max="7941" width="6.625" style="4" customWidth="1"/>
    <col min="7942" max="7942" width="9.125" style="4" customWidth="1"/>
    <col min="7943" max="7943" width="7.125" style="4" customWidth="1"/>
    <col min="7944" max="7946" width="9.125" style="4" customWidth="1"/>
    <col min="7947" max="7948" width="8.125" style="4" customWidth="1"/>
    <col min="7949" max="7949" width="3.75" style="4" customWidth="1"/>
    <col min="7950" max="7950" width="2.75" style="4" customWidth="1"/>
    <col min="7951" max="7952" width="3.125" style="4" customWidth="1"/>
    <col min="7953" max="7953" width="6.625" style="4" customWidth="1"/>
    <col min="7954" max="7954" width="9.125" style="4" customWidth="1"/>
    <col min="7955" max="7955" width="7.125" style="4" customWidth="1"/>
    <col min="7956" max="7958" width="9.125" style="4" customWidth="1"/>
    <col min="7959" max="7960" width="8.125" style="4" customWidth="1"/>
    <col min="7961" max="8192" width="9" style="4"/>
    <col min="8193" max="8193" width="0" style="4" hidden="1" customWidth="1"/>
    <col min="8194" max="8194" width="2.75" style="4" customWidth="1"/>
    <col min="8195" max="8196" width="3.125" style="4" customWidth="1"/>
    <col min="8197" max="8197" width="6.625" style="4" customWidth="1"/>
    <col min="8198" max="8198" width="9.125" style="4" customWidth="1"/>
    <col min="8199" max="8199" width="7.125" style="4" customWidth="1"/>
    <col min="8200" max="8202" width="9.125" style="4" customWidth="1"/>
    <col min="8203" max="8204" width="8.125" style="4" customWidth="1"/>
    <col min="8205" max="8205" width="3.75" style="4" customWidth="1"/>
    <col min="8206" max="8206" width="2.75" style="4" customWidth="1"/>
    <col min="8207" max="8208" width="3.125" style="4" customWidth="1"/>
    <col min="8209" max="8209" width="6.625" style="4" customWidth="1"/>
    <col min="8210" max="8210" width="9.125" style="4" customWidth="1"/>
    <col min="8211" max="8211" width="7.125" style="4" customWidth="1"/>
    <col min="8212" max="8214" width="9.125" style="4" customWidth="1"/>
    <col min="8215" max="8216" width="8.125" style="4" customWidth="1"/>
    <col min="8217" max="8448" width="9" style="4"/>
    <col min="8449" max="8449" width="0" style="4" hidden="1" customWidth="1"/>
    <col min="8450" max="8450" width="2.75" style="4" customWidth="1"/>
    <col min="8451" max="8452" width="3.125" style="4" customWidth="1"/>
    <col min="8453" max="8453" width="6.625" style="4" customWidth="1"/>
    <col min="8454" max="8454" width="9.125" style="4" customWidth="1"/>
    <col min="8455" max="8455" width="7.125" style="4" customWidth="1"/>
    <col min="8456" max="8458" width="9.125" style="4" customWidth="1"/>
    <col min="8459" max="8460" width="8.125" style="4" customWidth="1"/>
    <col min="8461" max="8461" width="3.75" style="4" customWidth="1"/>
    <col min="8462" max="8462" width="2.75" style="4" customWidth="1"/>
    <col min="8463" max="8464" width="3.125" style="4" customWidth="1"/>
    <col min="8465" max="8465" width="6.625" style="4" customWidth="1"/>
    <col min="8466" max="8466" width="9.125" style="4" customWidth="1"/>
    <col min="8467" max="8467" width="7.125" style="4" customWidth="1"/>
    <col min="8468" max="8470" width="9.125" style="4" customWidth="1"/>
    <col min="8471" max="8472" width="8.125" style="4" customWidth="1"/>
    <col min="8473" max="8704" width="9" style="4"/>
    <col min="8705" max="8705" width="0" style="4" hidden="1" customWidth="1"/>
    <col min="8706" max="8706" width="2.75" style="4" customWidth="1"/>
    <col min="8707" max="8708" width="3.125" style="4" customWidth="1"/>
    <col min="8709" max="8709" width="6.625" style="4" customWidth="1"/>
    <col min="8710" max="8710" width="9.125" style="4" customWidth="1"/>
    <col min="8711" max="8711" width="7.125" style="4" customWidth="1"/>
    <col min="8712" max="8714" width="9.125" style="4" customWidth="1"/>
    <col min="8715" max="8716" width="8.125" style="4" customWidth="1"/>
    <col min="8717" max="8717" width="3.75" style="4" customWidth="1"/>
    <col min="8718" max="8718" width="2.75" style="4" customWidth="1"/>
    <col min="8719" max="8720" width="3.125" style="4" customWidth="1"/>
    <col min="8721" max="8721" width="6.625" style="4" customWidth="1"/>
    <col min="8722" max="8722" width="9.125" style="4" customWidth="1"/>
    <col min="8723" max="8723" width="7.125" style="4" customWidth="1"/>
    <col min="8724" max="8726" width="9.125" style="4" customWidth="1"/>
    <col min="8727" max="8728" width="8.125" style="4" customWidth="1"/>
    <col min="8729" max="8960" width="9" style="4"/>
    <col min="8961" max="8961" width="0" style="4" hidden="1" customWidth="1"/>
    <col min="8962" max="8962" width="2.75" style="4" customWidth="1"/>
    <col min="8963" max="8964" width="3.125" style="4" customWidth="1"/>
    <col min="8965" max="8965" width="6.625" style="4" customWidth="1"/>
    <col min="8966" max="8966" width="9.125" style="4" customWidth="1"/>
    <col min="8967" max="8967" width="7.125" style="4" customWidth="1"/>
    <col min="8968" max="8970" width="9.125" style="4" customWidth="1"/>
    <col min="8971" max="8972" width="8.125" style="4" customWidth="1"/>
    <col min="8973" max="8973" width="3.75" style="4" customWidth="1"/>
    <col min="8974" max="8974" width="2.75" style="4" customWidth="1"/>
    <col min="8975" max="8976" width="3.125" style="4" customWidth="1"/>
    <col min="8977" max="8977" width="6.625" style="4" customWidth="1"/>
    <col min="8978" max="8978" width="9.125" style="4" customWidth="1"/>
    <col min="8979" max="8979" width="7.125" style="4" customWidth="1"/>
    <col min="8980" max="8982" width="9.125" style="4" customWidth="1"/>
    <col min="8983" max="8984" width="8.125" style="4" customWidth="1"/>
    <col min="8985" max="9216" width="9" style="4"/>
    <col min="9217" max="9217" width="0" style="4" hidden="1" customWidth="1"/>
    <col min="9218" max="9218" width="2.75" style="4" customWidth="1"/>
    <col min="9219" max="9220" width="3.125" style="4" customWidth="1"/>
    <col min="9221" max="9221" width="6.625" style="4" customWidth="1"/>
    <col min="9222" max="9222" width="9.125" style="4" customWidth="1"/>
    <col min="9223" max="9223" width="7.125" style="4" customWidth="1"/>
    <col min="9224" max="9226" width="9.125" style="4" customWidth="1"/>
    <col min="9227" max="9228" width="8.125" style="4" customWidth="1"/>
    <col min="9229" max="9229" width="3.75" style="4" customWidth="1"/>
    <col min="9230" max="9230" width="2.75" style="4" customWidth="1"/>
    <col min="9231" max="9232" width="3.125" style="4" customWidth="1"/>
    <col min="9233" max="9233" width="6.625" style="4" customWidth="1"/>
    <col min="9234" max="9234" width="9.125" style="4" customWidth="1"/>
    <col min="9235" max="9235" width="7.125" style="4" customWidth="1"/>
    <col min="9236" max="9238" width="9.125" style="4" customWidth="1"/>
    <col min="9239" max="9240" width="8.125" style="4" customWidth="1"/>
    <col min="9241" max="9472" width="9" style="4"/>
    <col min="9473" max="9473" width="0" style="4" hidden="1" customWidth="1"/>
    <col min="9474" max="9474" width="2.75" style="4" customWidth="1"/>
    <col min="9475" max="9476" width="3.125" style="4" customWidth="1"/>
    <col min="9477" max="9477" width="6.625" style="4" customWidth="1"/>
    <col min="9478" max="9478" width="9.125" style="4" customWidth="1"/>
    <col min="9479" max="9479" width="7.125" style="4" customWidth="1"/>
    <col min="9480" max="9482" width="9.125" style="4" customWidth="1"/>
    <col min="9483" max="9484" width="8.125" style="4" customWidth="1"/>
    <col min="9485" max="9485" width="3.75" style="4" customWidth="1"/>
    <col min="9486" max="9486" width="2.75" style="4" customWidth="1"/>
    <col min="9487" max="9488" width="3.125" style="4" customWidth="1"/>
    <col min="9489" max="9489" width="6.625" style="4" customWidth="1"/>
    <col min="9490" max="9490" width="9.125" style="4" customWidth="1"/>
    <col min="9491" max="9491" width="7.125" style="4" customWidth="1"/>
    <col min="9492" max="9494" width="9.125" style="4" customWidth="1"/>
    <col min="9495" max="9496" width="8.125" style="4" customWidth="1"/>
    <col min="9497" max="9728" width="9" style="4"/>
    <col min="9729" max="9729" width="0" style="4" hidden="1" customWidth="1"/>
    <col min="9730" max="9730" width="2.75" style="4" customWidth="1"/>
    <col min="9731" max="9732" width="3.125" style="4" customWidth="1"/>
    <col min="9733" max="9733" width="6.625" style="4" customWidth="1"/>
    <col min="9734" max="9734" width="9.125" style="4" customWidth="1"/>
    <col min="9735" max="9735" width="7.125" style="4" customWidth="1"/>
    <col min="9736" max="9738" width="9.125" style="4" customWidth="1"/>
    <col min="9739" max="9740" width="8.125" style="4" customWidth="1"/>
    <col min="9741" max="9741" width="3.75" style="4" customWidth="1"/>
    <col min="9742" max="9742" width="2.75" style="4" customWidth="1"/>
    <col min="9743" max="9744" width="3.125" style="4" customWidth="1"/>
    <col min="9745" max="9745" width="6.625" style="4" customWidth="1"/>
    <col min="9746" max="9746" width="9.125" style="4" customWidth="1"/>
    <col min="9747" max="9747" width="7.125" style="4" customWidth="1"/>
    <col min="9748" max="9750" width="9.125" style="4" customWidth="1"/>
    <col min="9751" max="9752" width="8.125" style="4" customWidth="1"/>
    <col min="9753" max="9984" width="9" style="4"/>
    <col min="9985" max="9985" width="0" style="4" hidden="1" customWidth="1"/>
    <col min="9986" max="9986" width="2.75" style="4" customWidth="1"/>
    <col min="9987" max="9988" width="3.125" style="4" customWidth="1"/>
    <col min="9989" max="9989" width="6.625" style="4" customWidth="1"/>
    <col min="9990" max="9990" width="9.125" style="4" customWidth="1"/>
    <col min="9991" max="9991" width="7.125" style="4" customWidth="1"/>
    <col min="9992" max="9994" width="9.125" style="4" customWidth="1"/>
    <col min="9995" max="9996" width="8.125" style="4" customWidth="1"/>
    <col min="9997" max="9997" width="3.75" style="4" customWidth="1"/>
    <col min="9998" max="9998" width="2.75" style="4" customWidth="1"/>
    <col min="9999" max="10000" width="3.125" style="4" customWidth="1"/>
    <col min="10001" max="10001" width="6.625" style="4" customWidth="1"/>
    <col min="10002" max="10002" width="9.125" style="4" customWidth="1"/>
    <col min="10003" max="10003" width="7.125" style="4" customWidth="1"/>
    <col min="10004" max="10006" width="9.125" style="4" customWidth="1"/>
    <col min="10007" max="10008" width="8.125" style="4" customWidth="1"/>
    <col min="10009" max="10240" width="9" style="4"/>
    <col min="10241" max="10241" width="0" style="4" hidden="1" customWidth="1"/>
    <col min="10242" max="10242" width="2.75" style="4" customWidth="1"/>
    <col min="10243" max="10244" width="3.125" style="4" customWidth="1"/>
    <col min="10245" max="10245" width="6.625" style="4" customWidth="1"/>
    <col min="10246" max="10246" width="9.125" style="4" customWidth="1"/>
    <col min="10247" max="10247" width="7.125" style="4" customWidth="1"/>
    <col min="10248" max="10250" width="9.125" style="4" customWidth="1"/>
    <col min="10251" max="10252" width="8.125" style="4" customWidth="1"/>
    <col min="10253" max="10253" width="3.75" style="4" customWidth="1"/>
    <col min="10254" max="10254" width="2.75" style="4" customWidth="1"/>
    <col min="10255" max="10256" width="3.125" style="4" customWidth="1"/>
    <col min="10257" max="10257" width="6.625" style="4" customWidth="1"/>
    <col min="10258" max="10258" width="9.125" style="4" customWidth="1"/>
    <col min="10259" max="10259" width="7.125" style="4" customWidth="1"/>
    <col min="10260" max="10262" width="9.125" style="4" customWidth="1"/>
    <col min="10263" max="10264" width="8.125" style="4" customWidth="1"/>
    <col min="10265" max="10496" width="9" style="4"/>
    <col min="10497" max="10497" width="0" style="4" hidden="1" customWidth="1"/>
    <col min="10498" max="10498" width="2.75" style="4" customWidth="1"/>
    <col min="10499" max="10500" width="3.125" style="4" customWidth="1"/>
    <col min="10501" max="10501" width="6.625" style="4" customWidth="1"/>
    <col min="10502" max="10502" width="9.125" style="4" customWidth="1"/>
    <col min="10503" max="10503" width="7.125" style="4" customWidth="1"/>
    <col min="10504" max="10506" width="9.125" style="4" customWidth="1"/>
    <col min="10507" max="10508" width="8.125" style="4" customWidth="1"/>
    <col min="10509" max="10509" width="3.75" style="4" customWidth="1"/>
    <col min="10510" max="10510" width="2.75" style="4" customWidth="1"/>
    <col min="10511" max="10512" width="3.125" style="4" customWidth="1"/>
    <col min="10513" max="10513" width="6.625" style="4" customWidth="1"/>
    <col min="10514" max="10514" width="9.125" style="4" customWidth="1"/>
    <col min="10515" max="10515" width="7.125" style="4" customWidth="1"/>
    <col min="10516" max="10518" width="9.125" style="4" customWidth="1"/>
    <col min="10519" max="10520" width="8.125" style="4" customWidth="1"/>
    <col min="10521" max="10752" width="9" style="4"/>
    <col min="10753" max="10753" width="0" style="4" hidden="1" customWidth="1"/>
    <col min="10754" max="10754" width="2.75" style="4" customWidth="1"/>
    <col min="10755" max="10756" width="3.125" style="4" customWidth="1"/>
    <col min="10757" max="10757" width="6.625" style="4" customWidth="1"/>
    <col min="10758" max="10758" width="9.125" style="4" customWidth="1"/>
    <col min="10759" max="10759" width="7.125" style="4" customWidth="1"/>
    <col min="10760" max="10762" width="9.125" style="4" customWidth="1"/>
    <col min="10763" max="10764" width="8.125" style="4" customWidth="1"/>
    <col min="10765" max="10765" width="3.75" style="4" customWidth="1"/>
    <col min="10766" max="10766" width="2.75" style="4" customWidth="1"/>
    <col min="10767" max="10768" width="3.125" style="4" customWidth="1"/>
    <col min="10769" max="10769" width="6.625" style="4" customWidth="1"/>
    <col min="10770" max="10770" width="9.125" style="4" customWidth="1"/>
    <col min="10771" max="10771" width="7.125" style="4" customWidth="1"/>
    <col min="10772" max="10774" width="9.125" style="4" customWidth="1"/>
    <col min="10775" max="10776" width="8.125" style="4" customWidth="1"/>
    <col min="10777" max="11008" width="9" style="4"/>
    <col min="11009" max="11009" width="0" style="4" hidden="1" customWidth="1"/>
    <col min="11010" max="11010" width="2.75" style="4" customWidth="1"/>
    <col min="11011" max="11012" width="3.125" style="4" customWidth="1"/>
    <col min="11013" max="11013" width="6.625" style="4" customWidth="1"/>
    <col min="11014" max="11014" width="9.125" style="4" customWidth="1"/>
    <col min="11015" max="11015" width="7.125" style="4" customWidth="1"/>
    <col min="11016" max="11018" width="9.125" style="4" customWidth="1"/>
    <col min="11019" max="11020" width="8.125" style="4" customWidth="1"/>
    <col min="11021" max="11021" width="3.75" style="4" customWidth="1"/>
    <col min="11022" max="11022" width="2.75" style="4" customWidth="1"/>
    <col min="11023" max="11024" width="3.125" style="4" customWidth="1"/>
    <col min="11025" max="11025" width="6.625" style="4" customWidth="1"/>
    <col min="11026" max="11026" width="9.125" style="4" customWidth="1"/>
    <col min="11027" max="11027" width="7.125" style="4" customWidth="1"/>
    <col min="11028" max="11030" width="9.125" style="4" customWidth="1"/>
    <col min="11031" max="11032" width="8.125" style="4" customWidth="1"/>
    <col min="11033" max="11264" width="9" style="4"/>
    <col min="11265" max="11265" width="0" style="4" hidden="1" customWidth="1"/>
    <col min="11266" max="11266" width="2.75" style="4" customWidth="1"/>
    <col min="11267" max="11268" width="3.125" style="4" customWidth="1"/>
    <col min="11269" max="11269" width="6.625" style="4" customWidth="1"/>
    <col min="11270" max="11270" width="9.125" style="4" customWidth="1"/>
    <col min="11271" max="11271" width="7.125" style="4" customWidth="1"/>
    <col min="11272" max="11274" width="9.125" style="4" customWidth="1"/>
    <col min="11275" max="11276" width="8.125" style="4" customWidth="1"/>
    <col min="11277" max="11277" width="3.75" style="4" customWidth="1"/>
    <col min="11278" max="11278" width="2.75" style="4" customWidth="1"/>
    <col min="11279" max="11280" width="3.125" style="4" customWidth="1"/>
    <col min="11281" max="11281" width="6.625" style="4" customWidth="1"/>
    <col min="11282" max="11282" width="9.125" style="4" customWidth="1"/>
    <col min="11283" max="11283" width="7.125" style="4" customWidth="1"/>
    <col min="11284" max="11286" width="9.125" style="4" customWidth="1"/>
    <col min="11287" max="11288" width="8.125" style="4" customWidth="1"/>
    <col min="11289" max="11520" width="9" style="4"/>
    <col min="11521" max="11521" width="0" style="4" hidden="1" customWidth="1"/>
    <col min="11522" max="11522" width="2.75" style="4" customWidth="1"/>
    <col min="11523" max="11524" width="3.125" style="4" customWidth="1"/>
    <col min="11525" max="11525" width="6.625" style="4" customWidth="1"/>
    <col min="11526" max="11526" width="9.125" style="4" customWidth="1"/>
    <col min="11527" max="11527" width="7.125" style="4" customWidth="1"/>
    <col min="11528" max="11530" width="9.125" style="4" customWidth="1"/>
    <col min="11531" max="11532" width="8.125" style="4" customWidth="1"/>
    <col min="11533" max="11533" width="3.75" style="4" customWidth="1"/>
    <col min="11534" max="11534" width="2.75" style="4" customWidth="1"/>
    <col min="11535" max="11536" width="3.125" style="4" customWidth="1"/>
    <col min="11537" max="11537" width="6.625" style="4" customWidth="1"/>
    <col min="11538" max="11538" width="9.125" style="4" customWidth="1"/>
    <col min="11539" max="11539" width="7.125" style="4" customWidth="1"/>
    <col min="11540" max="11542" width="9.125" style="4" customWidth="1"/>
    <col min="11543" max="11544" width="8.125" style="4" customWidth="1"/>
    <col min="11545" max="11776" width="9" style="4"/>
    <col min="11777" max="11777" width="0" style="4" hidden="1" customWidth="1"/>
    <col min="11778" max="11778" width="2.75" style="4" customWidth="1"/>
    <col min="11779" max="11780" width="3.125" style="4" customWidth="1"/>
    <col min="11781" max="11781" width="6.625" style="4" customWidth="1"/>
    <col min="11782" max="11782" width="9.125" style="4" customWidth="1"/>
    <col min="11783" max="11783" width="7.125" style="4" customWidth="1"/>
    <col min="11784" max="11786" width="9.125" style="4" customWidth="1"/>
    <col min="11787" max="11788" width="8.125" style="4" customWidth="1"/>
    <col min="11789" max="11789" width="3.75" style="4" customWidth="1"/>
    <col min="11790" max="11790" width="2.75" style="4" customWidth="1"/>
    <col min="11791" max="11792" width="3.125" style="4" customWidth="1"/>
    <col min="11793" max="11793" width="6.625" style="4" customWidth="1"/>
    <col min="11794" max="11794" width="9.125" style="4" customWidth="1"/>
    <col min="11795" max="11795" width="7.125" style="4" customWidth="1"/>
    <col min="11796" max="11798" width="9.125" style="4" customWidth="1"/>
    <col min="11799" max="11800" width="8.125" style="4" customWidth="1"/>
    <col min="11801" max="12032" width="9" style="4"/>
    <col min="12033" max="12033" width="0" style="4" hidden="1" customWidth="1"/>
    <col min="12034" max="12034" width="2.75" style="4" customWidth="1"/>
    <col min="12035" max="12036" width="3.125" style="4" customWidth="1"/>
    <col min="12037" max="12037" width="6.625" style="4" customWidth="1"/>
    <col min="12038" max="12038" width="9.125" style="4" customWidth="1"/>
    <col min="12039" max="12039" width="7.125" style="4" customWidth="1"/>
    <col min="12040" max="12042" width="9.125" style="4" customWidth="1"/>
    <col min="12043" max="12044" width="8.125" style="4" customWidth="1"/>
    <col min="12045" max="12045" width="3.75" style="4" customWidth="1"/>
    <col min="12046" max="12046" width="2.75" style="4" customWidth="1"/>
    <col min="12047" max="12048" width="3.125" style="4" customWidth="1"/>
    <col min="12049" max="12049" width="6.625" style="4" customWidth="1"/>
    <col min="12050" max="12050" width="9.125" style="4" customWidth="1"/>
    <col min="12051" max="12051" width="7.125" style="4" customWidth="1"/>
    <col min="12052" max="12054" width="9.125" style="4" customWidth="1"/>
    <col min="12055" max="12056" width="8.125" style="4" customWidth="1"/>
    <col min="12057" max="12288" width="9" style="4"/>
    <col min="12289" max="12289" width="0" style="4" hidden="1" customWidth="1"/>
    <col min="12290" max="12290" width="2.75" style="4" customWidth="1"/>
    <col min="12291" max="12292" width="3.125" style="4" customWidth="1"/>
    <col min="12293" max="12293" width="6.625" style="4" customWidth="1"/>
    <col min="12294" max="12294" width="9.125" style="4" customWidth="1"/>
    <col min="12295" max="12295" width="7.125" style="4" customWidth="1"/>
    <col min="12296" max="12298" width="9.125" style="4" customWidth="1"/>
    <col min="12299" max="12300" width="8.125" style="4" customWidth="1"/>
    <col min="12301" max="12301" width="3.75" style="4" customWidth="1"/>
    <col min="12302" max="12302" width="2.75" style="4" customWidth="1"/>
    <col min="12303" max="12304" width="3.125" style="4" customWidth="1"/>
    <col min="12305" max="12305" width="6.625" style="4" customWidth="1"/>
    <col min="12306" max="12306" width="9.125" style="4" customWidth="1"/>
    <col min="12307" max="12307" width="7.125" style="4" customWidth="1"/>
    <col min="12308" max="12310" width="9.125" style="4" customWidth="1"/>
    <col min="12311" max="12312" width="8.125" style="4" customWidth="1"/>
    <col min="12313" max="12544" width="9" style="4"/>
    <col min="12545" max="12545" width="0" style="4" hidden="1" customWidth="1"/>
    <col min="12546" max="12546" width="2.75" style="4" customWidth="1"/>
    <col min="12547" max="12548" width="3.125" style="4" customWidth="1"/>
    <col min="12549" max="12549" width="6.625" style="4" customWidth="1"/>
    <col min="12550" max="12550" width="9.125" style="4" customWidth="1"/>
    <col min="12551" max="12551" width="7.125" style="4" customWidth="1"/>
    <col min="12552" max="12554" width="9.125" style="4" customWidth="1"/>
    <col min="12555" max="12556" width="8.125" style="4" customWidth="1"/>
    <col min="12557" max="12557" width="3.75" style="4" customWidth="1"/>
    <col min="12558" max="12558" width="2.75" style="4" customWidth="1"/>
    <col min="12559" max="12560" width="3.125" style="4" customWidth="1"/>
    <col min="12561" max="12561" width="6.625" style="4" customWidth="1"/>
    <col min="12562" max="12562" width="9.125" style="4" customWidth="1"/>
    <col min="12563" max="12563" width="7.125" style="4" customWidth="1"/>
    <col min="12564" max="12566" width="9.125" style="4" customWidth="1"/>
    <col min="12567" max="12568" width="8.125" style="4" customWidth="1"/>
    <col min="12569" max="12800" width="9" style="4"/>
    <col min="12801" max="12801" width="0" style="4" hidden="1" customWidth="1"/>
    <col min="12802" max="12802" width="2.75" style="4" customWidth="1"/>
    <col min="12803" max="12804" width="3.125" style="4" customWidth="1"/>
    <col min="12805" max="12805" width="6.625" style="4" customWidth="1"/>
    <col min="12806" max="12806" width="9.125" style="4" customWidth="1"/>
    <col min="12807" max="12807" width="7.125" style="4" customWidth="1"/>
    <col min="12808" max="12810" width="9.125" style="4" customWidth="1"/>
    <col min="12811" max="12812" width="8.125" style="4" customWidth="1"/>
    <col min="12813" max="12813" width="3.75" style="4" customWidth="1"/>
    <col min="12814" max="12814" width="2.75" style="4" customWidth="1"/>
    <col min="12815" max="12816" width="3.125" style="4" customWidth="1"/>
    <col min="12817" max="12817" width="6.625" style="4" customWidth="1"/>
    <col min="12818" max="12818" width="9.125" style="4" customWidth="1"/>
    <col min="12819" max="12819" width="7.125" style="4" customWidth="1"/>
    <col min="12820" max="12822" width="9.125" style="4" customWidth="1"/>
    <col min="12823" max="12824" width="8.125" style="4" customWidth="1"/>
    <col min="12825" max="13056" width="9" style="4"/>
    <col min="13057" max="13057" width="0" style="4" hidden="1" customWidth="1"/>
    <col min="13058" max="13058" width="2.75" style="4" customWidth="1"/>
    <col min="13059" max="13060" width="3.125" style="4" customWidth="1"/>
    <col min="13061" max="13061" width="6.625" style="4" customWidth="1"/>
    <col min="13062" max="13062" width="9.125" style="4" customWidth="1"/>
    <col min="13063" max="13063" width="7.125" style="4" customWidth="1"/>
    <col min="13064" max="13066" width="9.125" style="4" customWidth="1"/>
    <col min="13067" max="13068" width="8.125" style="4" customWidth="1"/>
    <col min="13069" max="13069" width="3.75" style="4" customWidth="1"/>
    <col min="13070" max="13070" width="2.75" style="4" customWidth="1"/>
    <col min="13071" max="13072" width="3.125" style="4" customWidth="1"/>
    <col min="13073" max="13073" width="6.625" style="4" customWidth="1"/>
    <col min="13074" max="13074" width="9.125" style="4" customWidth="1"/>
    <col min="13075" max="13075" width="7.125" style="4" customWidth="1"/>
    <col min="13076" max="13078" width="9.125" style="4" customWidth="1"/>
    <col min="13079" max="13080" width="8.125" style="4" customWidth="1"/>
    <col min="13081" max="13312" width="9" style="4"/>
    <col min="13313" max="13313" width="0" style="4" hidden="1" customWidth="1"/>
    <col min="13314" max="13314" width="2.75" style="4" customWidth="1"/>
    <col min="13315" max="13316" width="3.125" style="4" customWidth="1"/>
    <col min="13317" max="13317" width="6.625" style="4" customWidth="1"/>
    <col min="13318" max="13318" width="9.125" style="4" customWidth="1"/>
    <col min="13319" max="13319" width="7.125" style="4" customWidth="1"/>
    <col min="13320" max="13322" width="9.125" style="4" customWidth="1"/>
    <col min="13323" max="13324" width="8.125" style="4" customWidth="1"/>
    <col min="13325" max="13325" width="3.75" style="4" customWidth="1"/>
    <col min="13326" max="13326" width="2.75" style="4" customWidth="1"/>
    <col min="13327" max="13328" width="3.125" style="4" customWidth="1"/>
    <col min="13329" max="13329" width="6.625" style="4" customWidth="1"/>
    <col min="13330" max="13330" width="9.125" style="4" customWidth="1"/>
    <col min="13331" max="13331" width="7.125" style="4" customWidth="1"/>
    <col min="13332" max="13334" width="9.125" style="4" customWidth="1"/>
    <col min="13335" max="13336" width="8.125" style="4" customWidth="1"/>
    <col min="13337" max="13568" width="9" style="4"/>
    <col min="13569" max="13569" width="0" style="4" hidden="1" customWidth="1"/>
    <col min="13570" max="13570" width="2.75" style="4" customWidth="1"/>
    <col min="13571" max="13572" width="3.125" style="4" customWidth="1"/>
    <col min="13573" max="13573" width="6.625" style="4" customWidth="1"/>
    <col min="13574" max="13574" width="9.125" style="4" customWidth="1"/>
    <col min="13575" max="13575" width="7.125" style="4" customWidth="1"/>
    <col min="13576" max="13578" width="9.125" style="4" customWidth="1"/>
    <col min="13579" max="13580" width="8.125" style="4" customWidth="1"/>
    <col min="13581" max="13581" width="3.75" style="4" customWidth="1"/>
    <col min="13582" max="13582" width="2.75" style="4" customWidth="1"/>
    <col min="13583" max="13584" width="3.125" style="4" customWidth="1"/>
    <col min="13585" max="13585" width="6.625" style="4" customWidth="1"/>
    <col min="13586" max="13586" width="9.125" style="4" customWidth="1"/>
    <col min="13587" max="13587" width="7.125" style="4" customWidth="1"/>
    <col min="13588" max="13590" width="9.125" style="4" customWidth="1"/>
    <col min="13591" max="13592" width="8.125" style="4" customWidth="1"/>
    <col min="13593" max="13824" width="9" style="4"/>
    <col min="13825" max="13825" width="0" style="4" hidden="1" customWidth="1"/>
    <col min="13826" max="13826" width="2.75" style="4" customWidth="1"/>
    <col min="13827" max="13828" width="3.125" style="4" customWidth="1"/>
    <col min="13829" max="13829" width="6.625" style="4" customWidth="1"/>
    <col min="13830" max="13830" width="9.125" style="4" customWidth="1"/>
    <col min="13831" max="13831" width="7.125" style="4" customWidth="1"/>
    <col min="13832" max="13834" width="9.125" style="4" customWidth="1"/>
    <col min="13835" max="13836" width="8.125" style="4" customWidth="1"/>
    <col min="13837" max="13837" width="3.75" style="4" customWidth="1"/>
    <col min="13838" max="13838" width="2.75" style="4" customWidth="1"/>
    <col min="13839" max="13840" width="3.125" style="4" customWidth="1"/>
    <col min="13841" max="13841" width="6.625" style="4" customWidth="1"/>
    <col min="13842" max="13842" width="9.125" style="4" customWidth="1"/>
    <col min="13843" max="13843" width="7.125" style="4" customWidth="1"/>
    <col min="13844" max="13846" width="9.125" style="4" customWidth="1"/>
    <col min="13847" max="13848" width="8.125" style="4" customWidth="1"/>
    <col min="13849" max="14080" width="9" style="4"/>
    <col min="14081" max="14081" width="0" style="4" hidden="1" customWidth="1"/>
    <col min="14082" max="14082" width="2.75" style="4" customWidth="1"/>
    <col min="14083" max="14084" width="3.125" style="4" customWidth="1"/>
    <col min="14085" max="14085" width="6.625" style="4" customWidth="1"/>
    <col min="14086" max="14086" width="9.125" style="4" customWidth="1"/>
    <col min="14087" max="14087" width="7.125" style="4" customWidth="1"/>
    <col min="14088" max="14090" width="9.125" style="4" customWidth="1"/>
    <col min="14091" max="14092" width="8.125" style="4" customWidth="1"/>
    <col min="14093" max="14093" width="3.75" style="4" customWidth="1"/>
    <col min="14094" max="14094" width="2.75" style="4" customWidth="1"/>
    <col min="14095" max="14096" width="3.125" style="4" customWidth="1"/>
    <col min="14097" max="14097" width="6.625" style="4" customWidth="1"/>
    <col min="14098" max="14098" width="9.125" style="4" customWidth="1"/>
    <col min="14099" max="14099" width="7.125" style="4" customWidth="1"/>
    <col min="14100" max="14102" width="9.125" style="4" customWidth="1"/>
    <col min="14103" max="14104" width="8.125" style="4" customWidth="1"/>
    <col min="14105" max="14336" width="9" style="4"/>
    <col min="14337" max="14337" width="0" style="4" hidden="1" customWidth="1"/>
    <col min="14338" max="14338" width="2.75" style="4" customWidth="1"/>
    <col min="14339" max="14340" width="3.125" style="4" customWidth="1"/>
    <col min="14341" max="14341" width="6.625" style="4" customWidth="1"/>
    <col min="14342" max="14342" width="9.125" style="4" customWidth="1"/>
    <col min="14343" max="14343" width="7.125" style="4" customWidth="1"/>
    <col min="14344" max="14346" width="9.125" style="4" customWidth="1"/>
    <col min="14347" max="14348" width="8.125" style="4" customWidth="1"/>
    <col min="14349" max="14349" width="3.75" style="4" customWidth="1"/>
    <col min="14350" max="14350" width="2.75" style="4" customWidth="1"/>
    <col min="14351" max="14352" width="3.125" style="4" customWidth="1"/>
    <col min="14353" max="14353" width="6.625" style="4" customWidth="1"/>
    <col min="14354" max="14354" width="9.125" style="4" customWidth="1"/>
    <col min="14355" max="14355" width="7.125" style="4" customWidth="1"/>
    <col min="14356" max="14358" width="9.125" style="4" customWidth="1"/>
    <col min="14359" max="14360" width="8.125" style="4" customWidth="1"/>
    <col min="14361" max="14592" width="9" style="4"/>
    <col min="14593" max="14593" width="0" style="4" hidden="1" customWidth="1"/>
    <col min="14594" max="14594" width="2.75" style="4" customWidth="1"/>
    <col min="14595" max="14596" width="3.125" style="4" customWidth="1"/>
    <col min="14597" max="14597" width="6.625" style="4" customWidth="1"/>
    <col min="14598" max="14598" width="9.125" style="4" customWidth="1"/>
    <col min="14599" max="14599" width="7.125" style="4" customWidth="1"/>
    <col min="14600" max="14602" width="9.125" style="4" customWidth="1"/>
    <col min="14603" max="14604" width="8.125" style="4" customWidth="1"/>
    <col min="14605" max="14605" width="3.75" style="4" customWidth="1"/>
    <col min="14606" max="14606" width="2.75" style="4" customWidth="1"/>
    <col min="14607" max="14608" width="3.125" style="4" customWidth="1"/>
    <col min="14609" max="14609" width="6.625" style="4" customWidth="1"/>
    <col min="14610" max="14610" width="9.125" style="4" customWidth="1"/>
    <col min="14611" max="14611" width="7.125" style="4" customWidth="1"/>
    <col min="14612" max="14614" width="9.125" style="4" customWidth="1"/>
    <col min="14615" max="14616" width="8.125" style="4" customWidth="1"/>
    <col min="14617" max="14848" width="9" style="4"/>
    <col min="14849" max="14849" width="0" style="4" hidden="1" customWidth="1"/>
    <col min="14850" max="14850" width="2.75" style="4" customWidth="1"/>
    <col min="14851" max="14852" width="3.125" style="4" customWidth="1"/>
    <col min="14853" max="14853" width="6.625" style="4" customWidth="1"/>
    <col min="14854" max="14854" width="9.125" style="4" customWidth="1"/>
    <col min="14855" max="14855" width="7.125" style="4" customWidth="1"/>
    <col min="14856" max="14858" width="9.125" style="4" customWidth="1"/>
    <col min="14859" max="14860" width="8.125" style="4" customWidth="1"/>
    <col min="14861" max="14861" width="3.75" style="4" customWidth="1"/>
    <col min="14862" max="14862" width="2.75" style="4" customWidth="1"/>
    <col min="14863" max="14864" width="3.125" style="4" customWidth="1"/>
    <col min="14865" max="14865" width="6.625" style="4" customWidth="1"/>
    <col min="14866" max="14866" width="9.125" style="4" customWidth="1"/>
    <col min="14867" max="14867" width="7.125" style="4" customWidth="1"/>
    <col min="14868" max="14870" width="9.125" style="4" customWidth="1"/>
    <col min="14871" max="14872" width="8.125" style="4" customWidth="1"/>
    <col min="14873" max="15104" width="9" style="4"/>
    <col min="15105" max="15105" width="0" style="4" hidden="1" customWidth="1"/>
    <col min="15106" max="15106" width="2.75" style="4" customWidth="1"/>
    <col min="15107" max="15108" width="3.125" style="4" customWidth="1"/>
    <col min="15109" max="15109" width="6.625" style="4" customWidth="1"/>
    <col min="15110" max="15110" width="9.125" style="4" customWidth="1"/>
    <col min="15111" max="15111" width="7.125" style="4" customWidth="1"/>
    <col min="15112" max="15114" width="9.125" style="4" customWidth="1"/>
    <col min="15115" max="15116" width="8.125" style="4" customWidth="1"/>
    <col min="15117" max="15117" width="3.75" style="4" customWidth="1"/>
    <col min="15118" max="15118" width="2.75" style="4" customWidth="1"/>
    <col min="15119" max="15120" width="3.125" style="4" customWidth="1"/>
    <col min="15121" max="15121" width="6.625" style="4" customWidth="1"/>
    <col min="15122" max="15122" width="9.125" style="4" customWidth="1"/>
    <col min="15123" max="15123" width="7.125" style="4" customWidth="1"/>
    <col min="15124" max="15126" width="9.125" style="4" customWidth="1"/>
    <col min="15127" max="15128" width="8.125" style="4" customWidth="1"/>
    <col min="15129" max="15360" width="9" style="4"/>
    <col min="15361" max="15361" width="0" style="4" hidden="1" customWidth="1"/>
    <col min="15362" max="15362" width="2.75" style="4" customWidth="1"/>
    <col min="15363" max="15364" width="3.125" style="4" customWidth="1"/>
    <col min="15365" max="15365" width="6.625" style="4" customWidth="1"/>
    <col min="15366" max="15366" width="9.125" style="4" customWidth="1"/>
    <col min="15367" max="15367" width="7.125" style="4" customWidth="1"/>
    <col min="15368" max="15370" width="9.125" style="4" customWidth="1"/>
    <col min="15371" max="15372" width="8.125" style="4" customWidth="1"/>
    <col min="15373" max="15373" width="3.75" style="4" customWidth="1"/>
    <col min="15374" max="15374" width="2.75" style="4" customWidth="1"/>
    <col min="15375" max="15376" width="3.125" style="4" customWidth="1"/>
    <col min="15377" max="15377" width="6.625" style="4" customWidth="1"/>
    <col min="15378" max="15378" width="9.125" style="4" customWidth="1"/>
    <col min="15379" max="15379" width="7.125" style="4" customWidth="1"/>
    <col min="15380" max="15382" width="9.125" style="4" customWidth="1"/>
    <col min="15383" max="15384" width="8.125" style="4" customWidth="1"/>
    <col min="15385" max="15616" width="9" style="4"/>
    <col min="15617" max="15617" width="0" style="4" hidden="1" customWidth="1"/>
    <col min="15618" max="15618" width="2.75" style="4" customWidth="1"/>
    <col min="15619" max="15620" width="3.125" style="4" customWidth="1"/>
    <col min="15621" max="15621" width="6.625" style="4" customWidth="1"/>
    <col min="15622" max="15622" width="9.125" style="4" customWidth="1"/>
    <col min="15623" max="15623" width="7.125" style="4" customWidth="1"/>
    <col min="15624" max="15626" width="9.125" style="4" customWidth="1"/>
    <col min="15627" max="15628" width="8.125" style="4" customWidth="1"/>
    <col min="15629" max="15629" width="3.75" style="4" customWidth="1"/>
    <col min="15630" max="15630" width="2.75" style="4" customWidth="1"/>
    <col min="15631" max="15632" width="3.125" style="4" customWidth="1"/>
    <col min="15633" max="15633" width="6.625" style="4" customWidth="1"/>
    <col min="15634" max="15634" width="9.125" style="4" customWidth="1"/>
    <col min="15635" max="15635" width="7.125" style="4" customWidth="1"/>
    <col min="15636" max="15638" width="9.125" style="4" customWidth="1"/>
    <col min="15639" max="15640" width="8.125" style="4" customWidth="1"/>
    <col min="15641" max="15872" width="9" style="4"/>
    <col min="15873" max="15873" width="0" style="4" hidden="1" customWidth="1"/>
    <col min="15874" max="15874" width="2.75" style="4" customWidth="1"/>
    <col min="15875" max="15876" width="3.125" style="4" customWidth="1"/>
    <col min="15877" max="15877" width="6.625" style="4" customWidth="1"/>
    <col min="15878" max="15878" width="9.125" style="4" customWidth="1"/>
    <col min="15879" max="15879" width="7.125" style="4" customWidth="1"/>
    <col min="15880" max="15882" width="9.125" style="4" customWidth="1"/>
    <col min="15883" max="15884" width="8.125" style="4" customWidth="1"/>
    <col min="15885" max="15885" width="3.75" style="4" customWidth="1"/>
    <col min="15886" max="15886" width="2.75" style="4" customWidth="1"/>
    <col min="15887" max="15888" width="3.125" style="4" customWidth="1"/>
    <col min="15889" max="15889" width="6.625" style="4" customWidth="1"/>
    <col min="15890" max="15890" width="9.125" style="4" customWidth="1"/>
    <col min="15891" max="15891" width="7.125" style="4" customWidth="1"/>
    <col min="15892" max="15894" width="9.125" style="4" customWidth="1"/>
    <col min="15895" max="15896" width="8.125" style="4" customWidth="1"/>
    <col min="15897" max="16128" width="9" style="4"/>
    <col min="16129" max="16129" width="0" style="4" hidden="1" customWidth="1"/>
    <col min="16130" max="16130" width="2.75" style="4" customWidth="1"/>
    <col min="16131" max="16132" width="3.125" style="4" customWidth="1"/>
    <col min="16133" max="16133" width="6.625" style="4" customWidth="1"/>
    <col min="16134" max="16134" width="9.125" style="4" customWidth="1"/>
    <col min="16135" max="16135" width="7.125" style="4" customWidth="1"/>
    <col min="16136" max="16138" width="9.125" style="4" customWidth="1"/>
    <col min="16139" max="16140" width="8.125" style="4" customWidth="1"/>
    <col min="16141" max="16141" width="3.75" style="4" customWidth="1"/>
    <col min="16142" max="16142" width="2.75" style="4" customWidth="1"/>
    <col min="16143" max="16144" width="3.125" style="4" customWidth="1"/>
    <col min="16145" max="16145" width="6.625" style="4" customWidth="1"/>
    <col min="16146" max="16146" width="9.125" style="4" customWidth="1"/>
    <col min="16147" max="16147" width="7.125" style="4" customWidth="1"/>
    <col min="16148" max="16150" width="9.125" style="4" customWidth="1"/>
    <col min="16151" max="16152" width="8.125" style="4" customWidth="1"/>
    <col min="16153" max="16384" width="9" style="4"/>
  </cols>
  <sheetData>
    <row r="1" spans="1:24" ht="17.25" customHeight="1" x14ac:dyDescent="0.2">
      <c r="A1" s="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3"/>
      <c r="O1" s="3"/>
      <c r="P1" s="3"/>
      <c r="Q1" s="3"/>
    </row>
    <row r="2" spans="1:24" s="9" customFormat="1" ht="6" customHeight="1" x14ac:dyDescent="0.15">
      <c r="A2" s="5"/>
      <c r="B2" s="6"/>
      <c r="C2" s="6"/>
      <c r="D2" s="7"/>
      <c r="E2" s="7"/>
      <c r="F2" s="8"/>
      <c r="G2" s="8"/>
      <c r="H2" s="8"/>
      <c r="I2" s="8"/>
      <c r="J2" s="8"/>
      <c r="K2" s="8"/>
      <c r="L2" s="8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5"/>
      <c r="B3" s="10" t="s">
        <v>1</v>
      </c>
      <c r="C3" s="10"/>
      <c r="D3" s="7"/>
      <c r="E3" s="7"/>
      <c r="F3" s="8"/>
      <c r="G3" s="8"/>
      <c r="H3" s="8"/>
      <c r="I3" s="8"/>
      <c r="J3" s="8"/>
      <c r="K3" s="8"/>
      <c r="L3" s="8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7" customFormat="1" ht="8.4499999999999993" customHeight="1" x14ac:dyDescent="0.15">
      <c r="A4" s="11"/>
      <c r="B4" s="139"/>
      <c r="C4" s="140"/>
      <c r="D4" s="140"/>
      <c r="E4" s="141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85" t="s">
        <v>6</v>
      </c>
      <c r="O4" s="134" t="s">
        <v>7</v>
      </c>
      <c r="P4" s="135" t="s">
        <v>6</v>
      </c>
      <c r="Q4" s="136"/>
      <c r="R4" s="13">
        <v>112306</v>
      </c>
      <c r="S4" s="14">
        <v>6</v>
      </c>
      <c r="T4" s="15">
        <f t="shared" ref="T4:T67" si="0">SUM(R4:S4)</f>
        <v>112312</v>
      </c>
      <c r="U4" s="16">
        <v>373181</v>
      </c>
      <c r="V4" s="16">
        <v>2239</v>
      </c>
      <c r="W4" s="13">
        <v>2211</v>
      </c>
      <c r="X4" s="15">
        <f t="shared" ref="X4:X67" si="1">SUM(T4:V4)</f>
        <v>487732</v>
      </c>
    </row>
    <row r="5" spans="1:24" s="17" customFormat="1" ht="8.4499999999999993" customHeight="1" x14ac:dyDescent="0.15">
      <c r="A5" s="11"/>
      <c r="B5" s="142"/>
      <c r="C5" s="143"/>
      <c r="D5" s="143"/>
      <c r="E5" s="144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86"/>
      <c r="O5" s="108"/>
      <c r="P5" s="75" t="s">
        <v>12</v>
      </c>
      <c r="Q5" s="76"/>
      <c r="R5" s="22">
        <v>95772</v>
      </c>
      <c r="S5" s="23">
        <v>7</v>
      </c>
      <c r="T5" s="24">
        <f t="shared" si="0"/>
        <v>95779</v>
      </c>
      <c r="U5" s="25">
        <v>243774</v>
      </c>
      <c r="V5" s="25">
        <v>1508</v>
      </c>
      <c r="W5" s="22">
        <v>1537</v>
      </c>
      <c r="X5" s="24">
        <f t="shared" si="1"/>
        <v>341061</v>
      </c>
    </row>
    <row r="6" spans="1:24" s="17" customFormat="1" ht="8.4499999999999993" customHeight="1" x14ac:dyDescent="0.15">
      <c r="A6" s="11"/>
      <c r="B6" s="130" t="s">
        <v>13</v>
      </c>
      <c r="C6" s="127" t="s">
        <v>14</v>
      </c>
      <c r="D6" s="128"/>
      <c r="E6" s="129"/>
      <c r="F6" s="13">
        <v>86131</v>
      </c>
      <c r="G6" s="14">
        <v>10</v>
      </c>
      <c r="H6" s="15">
        <f t="shared" ref="H6:H42" si="2">SUM(F6:G6)</f>
        <v>86141</v>
      </c>
      <c r="I6" s="16">
        <v>388995</v>
      </c>
      <c r="J6" s="16">
        <v>3615</v>
      </c>
      <c r="K6" s="13">
        <v>8205</v>
      </c>
      <c r="L6" s="15">
        <f t="shared" ref="L6:L42" si="3">SUM(H6:J6)</f>
        <v>478751</v>
      </c>
      <c r="M6" s="12"/>
      <c r="N6" s="86"/>
      <c r="O6" s="137" t="s">
        <v>15</v>
      </c>
      <c r="P6" s="75"/>
      <c r="Q6" s="76"/>
      <c r="R6" s="22">
        <v>83227</v>
      </c>
      <c r="S6" s="23">
        <v>9</v>
      </c>
      <c r="T6" s="24">
        <f t="shared" si="0"/>
        <v>83236</v>
      </c>
      <c r="U6" s="25">
        <v>284254</v>
      </c>
      <c r="V6" s="25">
        <v>1267</v>
      </c>
      <c r="W6" s="22">
        <v>1951</v>
      </c>
      <c r="X6" s="24">
        <f t="shared" si="1"/>
        <v>368757</v>
      </c>
    </row>
    <row r="7" spans="1:24" s="17" customFormat="1" ht="8.4499999999999993" customHeight="1" x14ac:dyDescent="0.15">
      <c r="A7" s="11"/>
      <c r="B7" s="130"/>
      <c r="C7" s="131" t="s">
        <v>16</v>
      </c>
      <c r="D7" s="132"/>
      <c r="E7" s="105"/>
      <c r="F7" s="22">
        <v>28094</v>
      </c>
      <c r="G7" s="23">
        <v>1</v>
      </c>
      <c r="H7" s="24">
        <f t="shared" si="2"/>
        <v>28095</v>
      </c>
      <c r="I7" s="25">
        <v>95500</v>
      </c>
      <c r="J7" s="25">
        <v>512</v>
      </c>
      <c r="K7" s="22">
        <v>892</v>
      </c>
      <c r="L7" s="24">
        <f t="shared" si="3"/>
        <v>124107</v>
      </c>
      <c r="M7" s="12"/>
      <c r="N7" s="86"/>
      <c r="O7" s="108" t="s">
        <v>17</v>
      </c>
      <c r="P7" s="75" t="s">
        <v>18</v>
      </c>
      <c r="Q7" s="76"/>
      <c r="R7" s="22">
        <v>54915</v>
      </c>
      <c r="S7" s="23">
        <v>5</v>
      </c>
      <c r="T7" s="24">
        <f t="shared" si="0"/>
        <v>54920</v>
      </c>
      <c r="U7" s="25">
        <v>149880</v>
      </c>
      <c r="V7" s="25">
        <v>755</v>
      </c>
      <c r="W7" s="22">
        <v>994</v>
      </c>
      <c r="X7" s="24">
        <f t="shared" si="1"/>
        <v>205555</v>
      </c>
    </row>
    <row r="8" spans="1:24" s="17" customFormat="1" ht="8.4499999999999993" customHeight="1" x14ac:dyDescent="0.15">
      <c r="A8" s="11"/>
      <c r="B8" s="130"/>
      <c r="C8" s="131" t="s">
        <v>19</v>
      </c>
      <c r="D8" s="132"/>
      <c r="E8" s="105"/>
      <c r="F8" s="22">
        <v>40837</v>
      </c>
      <c r="G8" s="23">
        <v>3</v>
      </c>
      <c r="H8" s="24">
        <f t="shared" si="2"/>
        <v>40840</v>
      </c>
      <c r="I8" s="25">
        <v>121832</v>
      </c>
      <c r="J8" s="25">
        <v>865</v>
      </c>
      <c r="K8" s="22">
        <v>1664</v>
      </c>
      <c r="L8" s="24">
        <f t="shared" si="3"/>
        <v>163537</v>
      </c>
      <c r="M8" s="12"/>
      <c r="N8" s="86"/>
      <c r="O8" s="108"/>
      <c r="P8" s="75" t="s">
        <v>20</v>
      </c>
      <c r="Q8" s="76"/>
      <c r="R8" s="22">
        <v>27280</v>
      </c>
      <c r="S8" s="23">
        <v>14</v>
      </c>
      <c r="T8" s="24">
        <f t="shared" si="0"/>
        <v>27294</v>
      </c>
      <c r="U8" s="25">
        <v>123511</v>
      </c>
      <c r="V8" s="25">
        <v>792</v>
      </c>
      <c r="W8" s="22">
        <v>1214</v>
      </c>
      <c r="X8" s="24">
        <f t="shared" si="1"/>
        <v>151597</v>
      </c>
    </row>
    <row r="9" spans="1:24" s="17" customFormat="1" ht="8.4499999999999993" customHeight="1" x14ac:dyDescent="0.15">
      <c r="A9" s="11"/>
      <c r="B9" s="130"/>
      <c r="C9" s="131" t="s">
        <v>21</v>
      </c>
      <c r="D9" s="132"/>
      <c r="E9" s="105"/>
      <c r="F9" s="22">
        <v>27620</v>
      </c>
      <c r="G9" s="23">
        <v>2</v>
      </c>
      <c r="H9" s="24">
        <f t="shared" si="2"/>
        <v>27622</v>
      </c>
      <c r="I9" s="25">
        <v>92930</v>
      </c>
      <c r="J9" s="25">
        <v>506</v>
      </c>
      <c r="K9" s="22">
        <v>899</v>
      </c>
      <c r="L9" s="24">
        <f t="shared" si="3"/>
        <v>121058</v>
      </c>
      <c r="M9" s="12"/>
      <c r="N9" s="86"/>
      <c r="O9" s="108"/>
      <c r="P9" s="75" t="s">
        <v>10</v>
      </c>
      <c r="Q9" s="76"/>
      <c r="R9" s="26">
        <f>SUM(R7:R8)</f>
        <v>82195</v>
      </c>
      <c r="S9" s="23">
        <f>SUM(S7:S8)</f>
        <v>19</v>
      </c>
      <c r="T9" s="24">
        <f t="shared" si="0"/>
        <v>82214</v>
      </c>
      <c r="U9" s="22">
        <f>SUM(U7:U8)</f>
        <v>273391</v>
      </c>
      <c r="V9" s="22">
        <f>SUM(V7:V8)</f>
        <v>1547</v>
      </c>
      <c r="W9" s="22">
        <f>SUM(W7:W8)</f>
        <v>2208</v>
      </c>
      <c r="X9" s="24">
        <f t="shared" si="1"/>
        <v>357152</v>
      </c>
    </row>
    <row r="10" spans="1:24" s="17" customFormat="1" ht="8.4499999999999993" customHeight="1" x14ac:dyDescent="0.15">
      <c r="A10" s="11"/>
      <c r="B10" s="130"/>
      <c r="C10" s="131" t="s">
        <v>22</v>
      </c>
      <c r="D10" s="132"/>
      <c r="E10" s="105"/>
      <c r="F10" s="22">
        <v>21606</v>
      </c>
      <c r="G10" s="23">
        <v>0</v>
      </c>
      <c r="H10" s="24">
        <f t="shared" si="2"/>
        <v>21606</v>
      </c>
      <c r="I10" s="25">
        <v>68262</v>
      </c>
      <c r="J10" s="25">
        <v>383</v>
      </c>
      <c r="K10" s="22">
        <v>738</v>
      </c>
      <c r="L10" s="24">
        <f t="shared" si="3"/>
        <v>90251</v>
      </c>
      <c r="M10" s="12"/>
      <c r="N10" s="86"/>
      <c r="O10" s="108" t="s">
        <v>23</v>
      </c>
      <c r="P10" s="75" t="s">
        <v>24</v>
      </c>
      <c r="Q10" s="76"/>
      <c r="R10" s="22">
        <v>149735</v>
      </c>
      <c r="S10" s="23">
        <v>31</v>
      </c>
      <c r="T10" s="24">
        <f t="shared" si="0"/>
        <v>149766</v>
      </c>
      <c r="U10" s="25">
        <v>284395</v>
      </c>
      <c r="V10" s="25">
        <v>2072</v>
      </c>
      <c r="W10" s="22">
        <v>2354</v>
      </c>
      <c r="X10" s="24">
        <f t="shared" si="1"/>
        <v>436233</v>
      </c>
    </row>
    <row r="11" spans="1:24" s="17" customFormat="1" ht="8.4499999999999993" customHeight="1" x14ac:dyDescent="0.15">
      <c r="A11" s="11"/>
      <c r="B11" s="130"/>
      <c r="C11" s="131" t="s">
        <v>25</v>
      </c>
      <c r="D11" s="132"/>
      <c r="E11" s="105"/>
      <c r="F11" s="22">
        <v>26444</v>
      </c>
      <c r="G11" s="23">
        <v>2</v>
      </c>
      <c r="H11" s="24">
        <f t="shared" si="2"/>
        <v>26446</v>
      </c>
      <c r="I11" s="25">
        <v>77619</v>
      </c>
      <c r="J11" s="25">
        <v>384</v>
      </c>
      <c r="K11" s="22">
        <v>823</v>
      </c>
      <c r="L11" s="24">
        <f t="shared" si="3"/>
        <v>104449</v>
      </c>
      <c r="M11" s="12"/>
      <c r="N11" s="86"/>
      <c r="O11" s="108"/>
      <c r="P11" s="109" t="s">
        <v>26</v>
      </c>
      <c r="Q11" s="27" t="s">
        <v>27</v>
      </c>
      <c r="R11" s="22">
        <v>124177</v>
      </c>
      <c r="S11" s="23">
        <v>23</v>
      </c>
      <c r="T11" s="24">
        <f t="shared" si="0"/>
        <v>124200</v>
      </c>
      <c r="U11" s="25">
        <v>236098</v>
      </c>
      <c r="V11" s="25">
        <v>1705</v>
      </c>
      <c r="W11" s="22">
        <v>2187</v>
      </c>
      <c r="X11" s="24">
        <f t="shared" si="1"/>
        <v>362003</v>
      </c>
    </row>
    <row r="12" spans="1:24" s="17" customFormat="1" ht="8.4499999999999993" customHeight="1" x14ac:dyDescent="0.15">
      <c r="A12" s="11"/>
      <c r="B12" s="130"/>
      <c r="C12" s="131" t="s">
        <v>28</v>
      </c>
      <c r="D12" s="132"/>
      <c r="E12" s="105"/>
      <c r="F12" s="22">
        <v>24468</v>
      </c>
      <c r="G12" s="23">
        <v>3</v>
      </c>
      <c r="H12" s="24">
        <f t="shared" si="2"/>
        <v>24471</v>
      </c>
      <c r="I12" s="25">
        <v>63218</v>
      </c>
      <c r="J12" s="25">
        <v>408</v>
      </c>
      <c r="K12" s="22">
        <v>738</v>
      </c>
      <c r="L12" s="24">
        <f t="shared" si="3"/>
        <v>88097</v>
      </c>
      <c r="M12" s="12"/>
      <c r="N12" s="86"/>
      <c r="O12" s="108"/>
      <c r="P12" s="133"/>
      <c r="Q12" s="27" t="s">
        <v>29</v>
      </c>
      <c r="R12" s="28">
        <v>25259</v>
      </c>
      <c r="S12" s="29">
        <v>5</v>
      </c>
      <c r="T12" s="24">
        <f t="shared" si="0"/>
        <v>25264</v>
      </c>
      <c r="U12" s="30">
        <v>56490</v>
      </c>
      <c r="V12" s="30">
        <v>379</v>
      </c>
      <c r="W12" s="28">
        <v>496</v>
      </c>
      <c r="X12" s="24">
        <f t="shared" si="1"/>
        <v>82133</v>
      </c>
    </row>
    <row r="13" spans="1:24" s="17" customFormat="1" ht="8.4499999999999993" customHeight="1" x14ac:dyDescent="0.15">
      <c r="A13" s="11"/>
      <c r="B13" s="130"/>
      <c r="C13" s="124" t="s">
        <v>30</v>
      </c>
      <c r="D13" s="125"/>
      <c r="E13" s="126"/>
      <c r="F13" s="31">
        <f>SUM(F6:F12)</f>
        <v>255200</v>
      </c>
      <c r="G13" s="32">
        <f>SUM(G6:G12)</f>
        <v>21</v>
      </c>
      <c r="H13" s="33">
        <f t="shared" si="2"/>
        <v>255221</v>
      </c>
      <c r="I13" s="34">
        <f>SUM(I6:I12)</f>
        <v>908356</v>
      </c>
      <c r="J13" s="34">
        <f>SUM(J6:J12)</f>
        <v>6673</v>
      </c>
      <c r="K13" s="31">
        <f>SUM(K6:K12)</f>
        <v>13959</v>
      </c>
      <c r="L13" s="33">
        <f t="shared" si="3"/>
        <v>1170250</v>
      </c>
      <c r="M13" s="12"/>
      <c r="N13" s="86"/>
      <c r="O13" s="108"/>
      <c r="P13" s="133"/>
      <c r="Q13" s="27" t="s">
        <v>10</v>
      </c>
      <c r="R13" s="26">
        <f>SUM(R11:R12)</f>
        <v>149436</v>
      </c>
      <c r="S13" s="23">
        <f>SUM(S11:S12)</f>
        <v>28</v>
      </c>
      <c r="T13" s="24">
        <f t="shared" si="0"/>
        <v>149464</v>
      </c>
      <c r="U13" s="22">
        <f>SUM(U11:U12)</f>
        <v>292588</v>
      </c>
      <c r="V13" s="22">
        <f>SUM(V11:V12)</f>
        <v>2084</v>
      </c>
      <c r="W13" s="22">
        <f>SUM(W11:W12)</f>
        <v>2683</v>
      </c>
      <c r="X13" s="24">
        <f t="shared" si="1"/>
        <v>444136</v>
      </c>
    </row>
    <row r="14" spans="1:24" s="17" customFormat="1" ht="8.4499999999999993" customHeight="1" x14ac:dyDescent="0.15">
      <c r="A14" s="11"/>
      <c r="B14" s="85" t="s">
        <v>31</v>
      </c>
      <c r="C14" s="106" t="s">
        <v>32</v>
      </c>
      <c r="D14" s="107" t="s">
        <v>33</v>
      </c>
      <c r="E14" s="90"/>
      <c r="F14" s="22">
        <v>82071</v>
      </c>
      <c r="G14" s="23">
        <v>3</v>
      </c>
      <c r="H14" s="24">
        <f t="shared" si="2"/>
        <v>82074</v>
      </c>
      <c r="I14" s="25">
        <v>204217</v>
      </c>
      <c r="J14" s="25">
        <v>1571</v>
      </c>
      <c r="K14" s="22">
        <v>1377</v>
      </c>
      <c r="L14" s="24">
        <f t="shared" si="3"/>
        <v>287862</v>
      </c>
      <c r="M14" s="12"/>
      <c r="N14" s="87"/>
      <c r="O14" s="124" t="s">
        <v>30</v>
      </c>
      <c r="P14" s="125"/>
      <c r="Q14" s="126"/>
      <c r="R14" s="35">
        <f>SUM(R4:R6,R9:R10,R13)</f>
        <v>672671</v>
      </c>
      <c r="S14" s="32">
        <f>SUM(S4:S6,S9:S10,S13)</f>
        <v>100</v>
      </c>
      <c r="T14" s="33">
        <f t="shared" si="0"/>
        <v>672771</v>
      </c>
      <c r="U14" s="31">
        <f>SUM(U4:U6,U9:U10,U13)</f>
        <v>1751583</v>
      </c>
      <c r="V14" s="31">
        <f>SUM(V4:V6,V9:V10,V13)</f>
        <v>10717</v>
      </c>
      <c r="W14" s="31">
        <f>SUM(W4:W6,W9:W10,W13)</f>
        <v>12944</v>
      </c>
      <c r="X14" s="33">
        <f t="shared" si="1"/>
        <v>2435071</v>
      </c>
    </row>
    <row r="15" spans="1:24" s="17" customFormat="1" ht="8.4499999999999993" customHeight="1" x14ac:dyDescent="0.15">
      <c r="A15" s="11"/>
      <c r="B15" s="86"/>
      <c r="C15" s="103"/>
      <c r="D15" s="79" t="s">
        <v>34</v>
      </c>
      <c r="E15" s="74"/>
      <c r="F15" s="22">
        <v>50241</v>
      </c>
      <c r="G15" s="23">
        <v>0</v>
      </c>
      <c r="H15" s="24">
        <f t="shared" si="2"/>
        <v>50241</v>
      </c>
      <c r="I15" s="25">
        <v>117567</v>
      </c>
      <c r="J15" s="25">
        <v>831</v>
      </c>
      <c r="K15" s="22">
        <v>751</v>
      </c>
      <c r="L15" s="24">
        <f t="shared" si="3"/>
        <v>168639</v>
      </c>
      <c r="M15" s="12"/>
      <c r="N15" s="85" t="s">
        <v>35</v>
      </c>
      <c r="O15" s="127" t="s">
        <v>36</v>
      </c>
      <c r="P15" s="128"/>
      <c r="Q15" s="129"/>
      <c r="R15" s="13">
        <v>78062</v>
      </c>
      <c r="S15" s="14">
        <v>4</v>
      </c>
      <c r="T15" s="15">
        <f t="shared" si="0"/>
        <v>78066</v>
      </c>
      <c r="U15" s="16">
        <v>208174</v>
      </c>
      <c r="V15" s="16">
        <v>1206</v>
      </c>
      <c r="W15" s="13">
        <v>1238</v>
      </c>
      <c r="X15" s="15">
        <f t="shared" si="1"/>
        <v>287446</v>
      </c>
    </row>
    <row r="16" spans="1:24" s="17" customFormat="1" ht="8.4499999999999993" customHeight="1" x14ac:dyDescent="0.15">
      <c r="A16" s="11"/>
      <c r="B16" s="86"/>
      <c r="C16" s="108" t="s">
        <v>37</v>
      </c>
      <c r="D16" s="119" t="s">
        <v>38</v>
      </c>
      <c r="E16" s="120"/>
      <c r="F16" s="22">
        <v>78438</v>
      </c>
      <c r="G16" s="23">
        <v>9</v>
      </c>
      <c r="H16" s="24">
        <f t="shared" si="2"/>
        <v>78447</v>
      </c>
      <c r="I16" s="25">
        <v>148372</v>
      </c>
      <c r="J16" s="25">
        <v>999</v>
      </c>
      <c r="K16" s="22">
        <v>1138</v>
      </c>
      <c r="L16" s="24">
        <f t="shared" si="3"/>
        <v>227818</v>
      </c>
      <c r="M16" s="12"/>
      <c r="N16" s="86"/>
      <c r="O16" s="121" t="s">
        <v>39</v>
      </c>
      <c r="P16" s="104" t="s">
        <v>40</v>
      </c>
      <c r="Q16" s="105"/>
      <c r="R16" s="22">
        <v>146409</v>
      </c>
      <c r="S16" s="23">
        <v>26</v>
      </c>
      <c r="T16" s="24">
        <f t="shared" si="0"/>
        <v>146435</v>
      </c>
      <c r="U16" s="25">
        <v>461128</v>
      </c>
      <c r="V16" s="25">
        <v>2586</v>
      </c>
      <c r="W16" s="22">
        <v>3073</v>
      </c>
      <c r="X16" s="24">
        <f t="shared" si="1"/>
        <v>610149</v>
      </c>
    </row>
    <row r="17" spans="1:24" s="17" customFormat="1" ht="8.4499999999999993" customHeight="1" x14ac:dyDescent="0.15">
      <c r="A17" s="11"/>
      <c r="B17" s="86"/>
      <c r="C17" s="108"/>
      <c r="D17" s="79" t="s">
        <v>41</v>
      </c>
      <c r="E17" s="74"/>
      <c r="F17" s="22">
        <v>29934</v>
      </c>
      <c r="G17" s="23">
        <v>1</v>
      </c>
      <c r="H17" s="24">
        <f t="shared" si="2"/>
        <v>29935</v>
      </c>
      <c r="I17" s="25">
        <v>94541</v>
      </c>
      <c r="J17" s="25">
        <v>600</v>
      </c>
      <c r="K17" s="22">
        <v>810</v>
      </c>
      <c r="L17" s="24">
        <f t="shared" si="3"/>
        <v>125076</v>
      </c>
      <c r="M17" s="12"/>
      <c r="N17" s="86"/>
      <c r="O17" s="122"/>
      <c r="P17" s="104" t="s">
        <v>42</v>
      </c>
      <c r="Q17" s="105"/>
      <c r="R17" s="22">
        <v>22067</v>
      </c>
      <c r="S17" s="23">
        <v>5</v>
      </c>
      <c r="T17" s="24">
        <f t="shared" si="0"/>
        <v>22072</v>
      </c>
      <c r="U17" s="25">
        <v>39104</v>
      </c>
      <c r="V17" s="25">
        <v>296</v>
      </c>
      <c r="W17" s="22">
        <v>290</v>
      </c>
      <c r="X17" s="24">
        <f t="shared" si="1"/>
        <v>61472</v>
      </c>
    </row>
    <row r="18" spans="1:24" s="17" customFormat="1" ht="8.4499999999999993" customHeight="1" x14ac:dyDescent="0.15">
      <c r="A18" s="11"/>
      <c r="B18" s="86"/>
      <c r="C18" s="108"/>
      <c r="D18" s="79" t="s">
        <v>43</v>
      </c>
      <c r="E18" s="74"/>
      <c r="F18" s="22">
        <v>34386</v>
      </c>
      <c r="G18" s="23">
        <v>1</v>
      </c>
      <c r="H18" s="24">
        <f t="shared" si="2"/>
        <v>34387</v>
      </c>
      <c r="I18" s="25">
        <v>71153</v>
      </c>
      <c r="J18" s="25">
        <v>401</v>
      </c>
      <c r="K18" s="22">
        <v>457</v>
      </c>
      <c r="L18" s="24">
        <f t="shared" si="3"/>
        <v>105941</v>
      </c>
      <c r="M18" s="12"/>
      <c r="N18" s="86"/>
      <c r="O18" s="123"/>
      <c r="P18" s="104" t="s">
        <v>10</v>
      </c>
      <c r="Q18" s="105"/>
      <c r="R18" s="22">
        <f>SUM(R16:R17)</f>
        <v>168476</v>
      </c>
      <c r="S18" s="23">
        <f>SUM(S16:S17)</f>
        <v>31</v>
      </c>
      <c r="T18" s="24">
        <f t="shared" si="0"/>
        <v>168507</v>
      </c>
      <c r="U18" s="25">
        <f>SUM(U16:U17)</f>
        <v>500232</v>
      </c>
      <c r="V18" s="25">
        <f>SUM(V16:V17)</f>
        <v>2882</v>
      </c>
      <c r="W18" s="22">
        <f>SUM(W16:W17)</f>
        <v>3363</v>
      </c>
      <c r="X18" s="24">
        <f t="shared" si="1"/>
        <v>671621</v>
      </c>
    </row>
    <row r="19" spans="1:24" s="17" customFormat="1" ht="8.4499999999999993" customHeight="1" x14ac:dyDescent="0.15">
      <c r="A19" s="11"/>
      <c r="B19" s="86"/>
      <c r="C19" s="108"/>
      <c r="D19" s="110" t="s">
        <v>10</v>
      </c>
      <c r="E19" s="111"/>
      <c r="F19" s="26">
        <f>SUM(F16:F18)</f>
        <v>142758</v>
      </c>
      <c r="G19" s="23">
        <f>SUM(G16:G18)</f>
        <v>11</v>
      </c>
      <c r="H19" s="24">
        <f t="shared" si="2"/>
        <v>142769</v>
      </c>
      <c r="I19" s="25">
        <f>SUM(I16:I18)</f>
        <v>314066</v>
      </c>
      <c r="J19" s="25">
        <f>SUM(J16:J18)</f>
        <v>2000</v>
      </c>
      <c r="K19" s="22">
        <f>SUM(K16:K18)</f>
        <v>2405</v>
      </c>
      <c r="L19" s="24">
        <f>SUM(H19:J19)</f>
        <v>458835</v>
      </c>
      <c r="M19" s="12"/>
      <c r="N19" s="86"/>
      <c r="O19" s="101" t="s">
        <v>44</v>
      </c>
      <c r="P19" s="79" t="s">
        <v>45</v>
      </c>
      <c r="Q19" s="74"/>
      <c r="R19" s="22">
        <v>74722</v>
      </c>
      <c r="S19" s="23">
        <v>14</v>
      </c>
      <c r="T19" s="24">
        <f t="shared" si="0"/>
        <v>74736</v>
      </c>
      <c r="U19" s="25">
        <v>258202</v>
      </c>
      <c r="V19" s="25">
        <v>1296</v>
      </c>
      <c r="W19" s="22">
        <v>1899</v>
      </c>
      <c r="X19" s="24">
        <f t="shared" si="1"/>
        <v>334234</v>
      </c>
    </row>
    <row r="20" spans="1:24" s="17" customFormat="1" ht="8.4499999999999993" customHeight="1" x14ac:dyDescent="0.15">
      <c r="A20" s="11"/>
      <c r="B20" s="86"/>
      <c r="C20" s="101" t="s">
        <v>46</v>
      </c>
      <c r="D20" s="79" t="s">
        <v>31</v>
      </c>
      <c r="E20" s="74"/>
      <c r="F20" s="22">
        <v>124830</v>
      </c>
      <c r="G20" s="23">
        <v>10</v>
      </c>
      <c r="H20" s="24">
        <f t="shared" si="2"/>
        <v>124840</v>
      </c>
      <c r="I20" s="25">
        <v>319509</v>
      </c>
      <c r="J20" s="25">
        <v>2676</v>
      </c>
      <c r="K20" s="22">
        <v>2304</v>
      </c>
      <c r="L20" s="24">
        <f t="shared" si="3"/>
        <v>447025</v>
      </c>
      <c r="M20" s="12"/>
      <c r="N20" s="86"/>
      <c r="O20" s="102"/>
      <c r="P20" s="79" t="s">
        <v>47</v>
      </c>
      <c r="Q20" s="74"/>
      <c r="R20" s="22">
        <v>99717</v>
      </c>
      <c r="S20" s="23">
        <v>14</v>
      </c>
      <c r="T20" s="24">
        <f t="shared" si="0"/>
        <v>99731</v>
      </c>
      <c r="U20" s="25">
        <v>351827</v>
      </c>
      <c r="V20" s="25">
        <v>1355</v>
      </c>
      <c r="W20" s="22">
        <v>2680</v>
      </c>
      <c r="X20" s="24">
        <f t="shared" si="1"/>
        <v>452913</v>
      </c>
    </row>
    <row r="21" spans="1:24" s="17" customFormat="1" ht="8.4499999999999993" customHeight="1" x14ac:dyDescent="0.15">
      <c r="A21" s="11"/>
      <c r="B21" s="86"/>
      <c r="C21" s="102"/>
      <c r="D21" s="79" t="s">
        <v>48</v>
      </c>
      <c r="E21" s="74"/>
      <c r="F21" s="22">
        <v>32703</v>
      </c>
      <c r="G21" s="23">
        <v>4</v>
      </c>
      <c r="H21" s="24">
        <f t="shared" si="2"/>
        <v>32707</v>
      </c>
      <c r="I21" s="25">
        <v>146163</v>
      </c>
      <c r="J21" s="25">
        <v>990</v>
      </c>
      <c r="K21" s="22">
        <v>2563</v>
      </c>
      <c r="L21" s="24">
        <f t="shared" si="3"/>
        <v>179860</v>
      </c>
      <c r="M21" s="12"/>
      <c r="N21" s="86"/>
      <c r="O21" s="102"/>
      <c r="P21" s="112" t="s">
        <v>49</v>
      </c>
      <c r="Q21" s="27" t="s">
        <v>49</v>
      </c>
      <c r="R21" s="28">
        <v>17138</v>
      </c>
      <c r="S21" s="29">
        <v>1</v>
      </c>
      <c r="T21" s="36">
        <f t="shared" si="0"/>
        <v>17139</v>
      </c>
      <c r="U21" s="30">
        <v>57854</v>
      </c>
      <c r="V21" s="30">
        <v>331</v>
      </c>
      <c r="W21" s="28">
        <v>653</v>
      </c>
      <c r="X21" s="36">
        <f t="shared" si="1"/>
        <v>75324</v>
      </c>
    </row>
    <row r="22" spans="1:24" s="17" customFormat="1" ht="8.4499999999999993" customHeight="1" x14ac:dyDescent="0.15">
      <c r="A22" s="11"/>
      <c r="B22" s="86"/>
      <c r="C22" s="103"/>
      <c r="D22" s="79" t="s">
        <v>10</v>
      </c>
      <c r="E22" s="74"/>
      <c r="F22" s="26">
        <f>SUM(F20:F21)</f>
        <v>157533</v>
      </c>
      <c r="G22" s="23">
        <f>SUM(G20:G21)</f>
        <v>14</v>
      </c>
      <c r="H22" s="24">
        <f t="shared" si="2"/>
        <v>157547</v>
      </c>
      <c r="I22" s="22">
        <f>SUM(I20:I21)</f>
        <v>465672</v>
      </c>
      <c r="J22" s="22">
        <f>SUM(J20:J21)</f>
        <v>3666</v>
      </c>
      <c r="K22" s="22">
        <f>SUM(K20:K21)</f>
        <v>4867</v>
      </c>
      <c r="L22" s="24">
        <f t="shared" si="3"/>
        <v>626885</v>
      </c>
      <c r="M22" s="12"/>
      <c r="N22" s="86"/>
      <c r="O22" s="102"/>
      <c r="P22" s="113"/>
      <c r="Q22" s="27" t="s">
        <v>50</v>
      </c>
      <c r="R22" s="28">
        <v>36499</v>
      </c>
      <c r="S22" s="29">
        <v>3</v>
      </c>
      <c r="T22" s="36">
        <f t="shared" si="0"/>
        <v>36502</v>
      </c>
      <c r="U22" s="30">
        <v>89490</v>
      </c>
      <c r="V22" s="30">
        <v>599</v>
      </c>
      <c r="W22" s="28">
        <v>694</v>
      </c>
      <c r="X22" s="36">
        <f t="shared" si="1"/>
        <v>126591</v>
      </c>
    </row>
    <row r="23" spans="1:24" s="17" customFormat="1" ht="8.4499999999999993" customHeight="1" x14ac:dyDescent="0.15">
      <c r="A23" s="11"/>
      <c r="B23" s="86"/>
      <c r="C23" s="72" t="s">
        <v>51</v>
      </c>
      <c r="D23" s="73"/>
      <c r="E23" s="74"/>
      <c r="F23" s="22">
        <v>120976</v>
      </c>
      <c r="G23" s="23">
        <v>6</v>
      </c>
      <c r="H23" s="24">
        <f t="shared" si="2"/>
        <v>120982</v>
      </c>
      <c r="I23" s="25">
        <v>247736</v>
      </c>
      <c r="J23" s="25">
        <v>1941</v>
      </c>
      <c r="K23" s="22">
        <v>1869</v>
      </c>
      <c r="L23" s="24">
        <f t="shared" si="3"/>
        <v>370659</v>
      </c>
      <c r="M23" s="12"/>
      <c r="N23" s="86"/>
      <c r="O23" s="102"/>
      <c r="P23" s="113"/>
      <c r="Q23" s="27" t="s">
        <v>52</v>
      </c>
      <c r="R23" s="28">
        <v>41214</v>
      </c>
      <c r="S23" s="29">
        <v>8</v>
      </c>
      <c r="T23" s="36">
        <f t="shared" si="0"/>
        <v>41222</v>
      </c>
      <c r="U23" s="30">
        <v>137710</v>
      </c>
      <c r="V23" s="30">
        <v>744</v>
      </c>
      <c r="W23" s="28">
        <v>903</v>
      </c>
      <c r="X23" s="36">
        <f t="shared" si="1"/>
        <v>179676</v>
      </c>
    </row>
    <row r="24" spans="1:24" s="17" customFormat="1" ht="8.4499999999999993" customHeight="1" x14ac:dyDescent="0.15">
      <c r="A24" s="11"/>
      <c r="B24" s="86"/>
      <c r="C24" s="101" t="s">
        <v>53</v>
      </c>
      <c r="D24" s="79" t="s">
        <v>54</v>
      </c>
      <c r="E24" s="74"/>
      <c r="F24" s="22">
        <v>91403</v>
      </c>
      <c r="G24" s="23">
        <v>6</v>
      </c>
      <c r="H24" s="24">
        <f t="shared" si="2"/>
        <v>91409</v>
      </c>
      <c r="I24" s="25">
        <v>209127</v>
      </c>
      <c r="J24" s="25">
        <v>1613</v>
      </c>
      <c r="K24" s="22">
        <v>1528</v>
      </c>
      <c r="L24" s="24">
        <f t="shared" si="3"/>
        <v>302149</v>
      </c>
      <c r="M24" s="12"/>
      <c r="N24" s="86"/>
      <c r="O24" s="103"/>
      <c r="P24" s="114"/>
      <c r="Q24" s="27" t="s">
        <v>10</v>
      </c>
      <c r="R24" s="22">
        <f>SUM(R21:R23)</f>
        <v>94851</v>
      </c>
      <c r="S24" s="23">
        <f>SUM(S21:S23)</f>
        <v>12</v>
      </c>
      <c r="T24" s="24">
        <f t="shared" si="0"/>
        <v>94863</v>
      </c>
      <c r="U24" s="25">
        <f>SUM(U21:U23)</f>
        <v>285054</v>
      </c>
      <c r="V24" s="25">
        <f>SUM(V21:V23)</f>
        <v>1674</v>
      </c>
      <c r="W24" s="22">
        <f>SUM(W21:W23)</f>
        <v>2250</v>
      </c>
      <c r="X24" s="24">
        <f t="shared" si="1"/>
        <v>381591</v>
      </c>
    </row>
    <row r="25" spans="1:24" s="17" customFormat="1" ht="8.4499999999999993" customHeight="1" x14ac:dyDescent="0.15">
      <c r="A25" s="11"/>
      <c r="B25" s="86"/>
      <c r="C25" s="103"/>
      <c r="D25" s="79" t="s">
        <v>55</v>
      </c>
      <c r="E25" s="74"/>
      <c r="F25" s="22">
        <v>32614</v>
      </c>
      <c r="G25" s="23">
        <v>1</v>
      </c>
      <c r="H25" s="24">
        <f t="shared" si="2"/>
        <v>32615</v>
      </c>
      <c r="I25" s="25">
        <v>76239</v>
      </c>
      <c r="J25" s="25">
        <v>726</v>
      </c>
      <c r="K25" s="22">
        <v>405</v>
      </c>
      <c r="L25" s="24">
        <f t="shared" si="3"/>
        <v>109580</v>
      </c>
      <c r="M25" s="12"/>
      <c r="N25" s="86"/>
      <c r="O25" s="101" t="s">
        <v>56</v>
      </c>
      <c r="P25" s="79" t="s">
        <v>57</v>
      </c>
      <c r="Q25" s="74"/>
      <c r="R25" s="22">
        <v>125294</v>
      </c>
      <c r="S25" s="23">
        <v>31</v>
      </c>
      <c r="T25" s="36">
        <f t="shared" si="0"/>
        <v>125325</v>
      </c>
      <c r="U25" s="25">
        <v>477944</v>
      </c>
      <c r="V25" s="25">
        <v>3706</v>
      </c>
      <c r="W25" s="22">
        <v>7867</v>
      </c>
      <c r="X25" s="36">
        <f t="shared" si="1"/>
        <v>606975</v>
      </c>
    </row>
    <row r="26" spans="1:24" s="17" customFormat="1" ht="8.4499999999999993" customHeight="1" x14ac:dyDescent="0.15">
      <c r="A26" s="11"/>
      <c r="B26" s="86"/>
      <c r="C26" s="101" t="s">
        <v>58</v>
      </c>
      <c r="D26" s="112" t="s">
        <v>59</v>
      </c>
      <c r="E26" s="27" t="s">
        <v>60</v>
      </c>
      <c r="F26" s="22">
        <v>94390</v>
      </c>
      <c r="G26" s="23">
        <v>4</v>
      </c>
      <c r="H26" s="24">
        <f t="shared" si="2"/>
        <v>94394</v>
      </c>
      <c r="I26" s="25">
        <v>216504</v>
      </c>
      <c r="J26" s="25">
        <v>1546</v>
      </c>
      <c r="K26" s="22">
        <v>1467</v>
      </c>
      <c r="L26" s="24">
        <f t="shared" si="3"/>
        <v>312444</v>
      </c>
      <c r="M26" s="12"/>
      <c r="N26" s="86"/>
      <c r="O26" s="102"/>
      <c r="P26" s="79" t="s">
        <v>61</v>
      </c>
      <c r="Q26" s="74"/>
      <c r="R26" s="22">
        <v>64140</v>
      </c>
      <c r="S26" s="23">
        <v>8</v>
      </c>
      <c r="T26" s="24">
        <f t="shared" si="0"/>
        <v>64148</v>
      </c>
      <c r="U26" s="25">
        <v>179730</v>
      </c>
      <c r="V26" s="25">
        <v>777</v>
      </c>
      <c r="W26" s="22">
        <v>1312</v>
      </c>
      <c r="X26" s="36">
        <f t="shared" si="1"/>
        <v>244655</v>
      </c>
    </row>
    <row r="27" spans="1:24" s="17" customFormat="1" ht="8.4499999999999993" customHeight="1" x14ac:dyDescent="0.15">
      <c r="A27" s="11"/>
      <c r="B27" s="86"/>
      <c r="C27" s="102"/>
      <c r="D27" s="113"/>
      <c r="E27" s="27" t="s">
        <v>62</v>
      </c>
      <c r="F27" s="22">
        <v>34519</v>
      </c>
      <c r="G27" s="23">
        <v>2</v>
      </c>
      <c r="H27" s="24">
        <f t="shared" si="2"/>
        <v>34521</v>
      </c>
      <c r="I27" s="25">
        <v>61494</v>
      </c>
      <c r="J27" s="25">
        <v>785</v>
      </c>
      <c r="K27" s="22">
        <v>562</v>
      </c>
      <c r="L27" s="24">
        <f t="shared" si="3"/>
        <v>96800</v>
      </c>
      <c r="M27" s="12"/>
      <c r="N27" s="86"/>
      <c r="O27" s="102"/>
      <c r="P27" s="112" t="s">
        <v>63</v>
      </c>
      <c r="Q27" s="27" t="s">
        <v>63</v>
      </c>
      <c r="R27" s="22">
        <v>45092</v>
      </c>
      <c r="S27" s="23">
        <v>10</v>
      </c>
      <c r="T27" s="24">
        <f t="shared" si="0"/>
        <v>45102</v>
      </c>
      <c r="U27" s="25">
        <v>158930</v>
      </c>
      <c r="V27" s="25">
        <v>870</v>
      </c>
      <c r="W27" s="22">
        <v>1420</v>
      </c>
      <c r="X27" s="36">
        <f t="shared" si="1"/>
        <v>204902</v>
      </c>
    </row>
    <row r="28" spans="1:24" s="17" customFormat="1" ht="8.4499999999999993" customHeight="1" x14ac:dyDescent="0.15">
      <c r="A28" s="11"/>
      <c r="B28" s="86"/>
      <c r="C28" s="102"/>
      <c r="D28" s="113"/>
      <c r="E28" s="27" t="s">
        <v>64</v>
      </c>
      <c r="F28" s="26">
        <v>22224</v>
      </c>
      <c r="G28" s="23">
        <v>1</v>
      </c>
      <c r="H28" s="24">
        <f t="shared" si="2"/>
        <v>22225</v>
      </c>
      <c r="I28" s="26">
        <v>70869</v>
      </c>
      <c r="J28" s="26">
        <v>513</v>
      </c>
      <c r="K28" s="22">
        <v>745</v>
      </c>
      <c r="L28" s="24">
        <f t="shared" si="3"/>
        <v>93607</v>
      </c>
      <c r="M28" s="12"/>
      <c r="N28" s="86"/>
      <c r="O28" s="102"/>
      <c r="P28" s="113"/>
      <c r="Q28" s="27" t="s">
        <v>65</v>
      </c>
      <c r="R28" s="22">
        <v>22407</v>
      </c>
      <c r="S28" s="23">
        <v>6</v>
      </c>
      <c r="T28" s="24">
        <f t="shared" si="0"/>
        <v>22413</v>
      </c>
      <c r="U28" s="25">
        <v>87507</v>
      </c>
      <c r="V28" s="25">
        <v>368</v>
      </c>
      <c r="W28" s="22">
        <v>882</v>
      </c>
      <c r="X28" s="36">
        <f t="shared" si="1"/>
        <v>110288</v>
      </c>
    </row>
    <row r="29" spans="1:24" s="17" customFormat="1" ht="8.4499999999999993" customHeight="1" x14ac:dyDescent="0.15">
      <c r="A29" s="11"/>
      <c r="B29" s="86"/>
      <c r="C29" s="102"/>
      <c r="D29" s="114"/>
      <c r="E29" s="27" t="s">
        <v>10</v>
      </c>
      <c r="F29" s="26">
        <f>SUM(F26:F28)</f>
        <v>151133</v>
      </c>
      <c r="G29" s="23">
        <f>SUM(G26:G28)</f>
        <v>7</v>
      </c>
      <c r="H29" s="24">
        <f t="shared" si="2"/>
        <v>151140</v>
      </c>
      <c r="I29" s="22">
        <f>SUM(I26:I28)</f>
        <v>348867</v>
      </c>
      <c r="J29" s="22">
        <f>SUM(J26:J28)</f>
        <v>2844</v>
      </c>
      <c r="K29" s="22">
        <f>SUM(K26:K28)</f>
        <v>2774</v>
      </c>
      <c r="L29" s="24">
        <f t="shared" si="3"/>
        <v>502851</v>
      </c>
      <c r="M29" s="12"/>
      <c r="N29" s="86"/>
      <c r="O29" s="102"/>
      <c r="P29" s="113"/>
      <c r="Q29" s="27" t="s">
        <v>66</v>
      </c>
      <c r="R29" s="22">
        <v>24519</v>
      </c>
      <c r="S29" s="23">
        <v>9</v>
      </c>
      <c r="T29" s="24">
        <f t="shared" si="0"/>
        <v>24528</v>
      </c>
      <c r="U29" s="25">
        <v>79854</v>
      </c>
      <c r="V29" s="25">
        <v>449</v>
      </c>
      <c r="W29" s="22">
        <v>709</v>
      </c>
      <c r="X29" s="36">
        <f t="shared" si="1"/>
        <v>104831</v>
      </c>
    </row>
    <row r="30" spans="1:24" s="17" customFormat="1" ht="8.4499999999999993" customHeight="1" x14ac:dyDescent="0.15">
      <c r="A30" s="11"/>
      <c r="B30" s="86"/>
      <c r="C30" s="103"/>
      <c r="D30" s="79" t="s">
        <v>67</v>
      </c>
      <c r="E30" s="74"/>
      <c r="F30" s="22">
        <v>45847</v>
      </c>
      <c r="G30" s="23">
        <v>1</v>
      </c>
      <c r="H30" s="24">
        <f t="shared" si="2"/>
        <v>45848</v>
      </c>
      <c r="I30" s="25">
        <v>109427</v>
      </c>
      <c r="J30" s="25">
        <v>688</v>
      </c>
      <c r="K30" s="22">
        <v>776</v>
      </c>
      <c r="L30" s="24">
        <f t="shared" si="3"/>
        <v>155963</v>
      </c>
      <c r="M30" s="12"/>
      <c r="N30" s="86"/>
      <c r="O30" s="102"/>
      <c r="P30" s="114"/>
      <c r="Q30" s="27" t="s">
        <v>10</v>
      </c>
      <c r="R30" s="26">
        <f>SUM(R27:R29)</f>
        <v>92018</v>
      </c>
      <c r="S30" s="23">
        <f>SUM(S27:S29)</f>
        <v>25</v>
      </c>
      <c r="T30" s="24">
        <f t="shared" si="0"/>
        <v>92043</v>
      </c>
      <c r="U30" s="22">
        <f>SUM(U27:U29)</f>
        <v>326291</v>
      </c>
      <c r="V30" s="22">
        <f>SUM(V27:V29)</f>
        <v>1687</v>
      </c>
      <c r="W30" s="22">
        <f>SUM(W27:W29)</f>
        <v>3011</v>
      </c>
      <c r="X30" s="24">
        <f t="shared" si="1"/>
        <v>420021</v>
      </c>
    </row>
    <row r="31" spans="1:24" s="17" customFormat="1" ht="8.4499999999999993" customHeight="1" x14ac:dyDescent="0.15">
      <c r="A31" s="11"/>
      <c r="B31" s="86"/>
      <c r="C31" s="91" t="s">
        <v>30</v>
      </c>
      <c r="D31" s="92"/>
      <c r="E31" s="93"/>
      <c r="F31" s="35">
        <f>SUM(F14:F15,F19,F22:F25,F29:F30)</f>
        <v>874576</v>
      </c>
      <c r="G31" s="32">
        <f>SUM(G14:G15,G19,G22:G25,G29:G30)</f>
        <v>49</v>
      </c>
      <c r="H31" s="33">
        <f t="shared" si="2"/>
        <v>874625</v>
      </c>
      <c r="I31" s="31">
        <f>SUM(I14:I15,I19,I22:I25,I29:I30)</f>
        <v>2092918</v>
      </c>
      <c r="J31" s="31">
        <f>SUM(J14:J15,J19,J22:J25,J29:J30)</f>
        <v>15880</v>
      </c>
      <c r="K31" s="31">
        <f>SUM(K14:K15,K19,K22:K25,K29:K30)</f>
        <v>16752</v>
      </c>
      <c r="L31" s="37">
        <f t="shared" si="3"/>
        <v>2983423</v>
      </c>
      <c r="M31" s="12"/>
      <c r="N31" s="86"/>
      <c r="O31" s="102"/>
      <c r="P31" s="112" t="s">
        <v>68</v>
      </c>
      <c r="Q31" s="27" t="s">
        <v>69</v>
      </c>
      <c r="R31" s="22">
        <v>40912</v>
      </c>
      <c r="S31" s="23">
        <v>10</v>
      </c>
      <c r="T31" s="24">
        <f t="shared" si="0"/>
        <v>40922</v>
      </c>
      <c r="U31" s="25">
        <v>179953</v>
      </c>
      <c r="V31" s="25">
        <v>1121</v>
      </c>
      <c r="W31" s="22">
        <v>2310</v>
      </c>
      <c r="X31" s="36">
        <f t="shared" si="1"/>
        <v>221996</v>
      </c>
    </row>
    <row r="32" spans="1:24" s="17" customFormat="1" ht="8.4499999999999993" customHeight="1" x14ac:dyDescent="0.15">
      <c r="A32" s="38"/>
      <c r="B32" s="85" t="s">
        <v>70</v>
      </c>
      <c r="C32" s="106" t="s">
        <v>71</v>
      </c>
      <c r="D32" s="107" t="s">
        <v>72</v>
      </c>
      <c r="E32" s="90"/>
      <c r="F32" s="22">
        <v>132003</v>
      </c>
      <c r="G32" s="23">
        <v>12</v>
      </c>
      <c r="H32" s="24">
        <f t="shared" si="2"/>
        <v>132015</v>
      </c>
      <c r="I32" s="25">
        <v>325208</v>
      </c>
      <c r="J32" s="25">
        <v>1772</v>
      </c>
      <c r="K32" s="22">
        <v>2233</v>
      </c>
      <c r="L32" s="24">
        <f t="shared" si="3"/>
        <v>458995</v>
      </c>
      <c r="M32" s="12"/>
      <c r="N32" s="86"/>
      <c r="O32" s="102"/>
      <c r="P32" s="113"/>
      <c r="Q32" s="27" t="s">
        <v>73</v>
      </c>
      <c r="R32" s="22">
        <v>13647</v>
      </c>
      <c r="S32" s="23">
        <v>6</v>
      </c>
      <c r="T32" s="24">
        <f t="shared" si="0"/>
        <v>13653</v>
      </c>
      <c r="U32" s="25">
        <v>77780</v>
      </c>
      <c r="V32" s="25">
        <v>536</v>
      </c>
      <c r="W32" s="22">
        <v>899</v>
      </c>
      <c r="X32" s="36">
        <f t="shared" si="1"/>
        <v>91969</v>
      </c>
    </row>
    <row r="33" spans="1:24" s="17" customFormat="1" ht="8.4499999999999993" customHeight="1" x14ac:dyDescent="0.15">
      <c r="A33" s="39"/>
      <c r="B33" s="86"/>
      <c r="C33" s="102"/>
      <c r="D33" s="112" t="s">
        <v>74</v>
      </c>
      <c r="E33" s="27" t="s">
        <v>75</v>
      </c>
      <c r="F33" s="22">
        <v>51921</v>
      </c>
      <c r="G33" s="23">
        <v>5</v>
      </c>
      <c r="H33" s="24">
        <f t="shared" si="2"/>
        <v>51926</v>
      </c>
      <c r="I33" s="25">
        <v>144063</v>
      </c>
      <c r="J33" s="25">
        <v>772</v>
      </c>
      <c r="K33" s="22">
        <v>1226</v>
      </c>
      <c r="L33" s="24">
        <f t="shared" si="3"/>
        <v>196761</v>
      </c>
      <c r="M33" s="12"/>
      <c r="N33" s="86"/>
      <c r="O33" s="102"/>
      <c r="P33" s="113"/>
      <c r="Q33" s="27" t="s">
        <v>76</v>
      </c>
      <c r="R33" s="22">
        <v>10311</v>
      </c>
      <c r="S33" s="23">
        <v>2</v>
      </c>
      <c r="T33" s="24">
        <f t="shared" si="0"/>
        <v>10313</v>
      </c>
      <c r="U33" s="25">
        <v>52475</v>
      </c>
      <c r="V33" s="25">
        <v>271</v>
      </c>
      <c r="W33" s="22">
        <v>584</v>
      </c>
      <c r="X33" s="36">
        <f t="shared" si="1"/>
        <v>63059</v>
      </c>
    </row>
    <row r="34" spans="1:24" s="17" customFormat="1" ht="8.4499999999999993" customHeight="1" x14ac:dyDescent="0.15">
      <c r="A34" s="39"/>
      <c r="B34" s="86"/>
      <c r="C34" s="102"/>
      <c r="D34" s="113"/>
      <c r="E34" s="27" t="s">
        <v>77</v>
      </c>
      <c r="F34" s="22">
        <v>82133</v>
      </c>
      <c r="G34" s="23">
        <v>8</v>
      </c>
      <c r="H34" s="24">
        <f t="shared" si="2"/>
        <v>82141</v>
      </c>
      <c r="I34" s="25">
        <v>201831</v>
      </c>
      <c r="J34" s="25">
        <v>918</v>
      </c>
      <c r="K34" s="22">
        <v>1717</v>
      </c>
      <c r="L34" s="24">
        <f t="shared" si="3"/>
        <v>284890</v>
      </c>
      <c r="M34" s="12"/>
      <c r="N34" s="86"/>
      <c r="O34" s="103"/>
      <c r="P34" s="114"/>
      <c r="Q34" s="27" t="s">
        <v>10</v>
      </c>
      <c r="R34" s="22">
        <f>SUM(R31:R33)</f>
        <v>64870</v>
      </c>
      <c r="S34" s="23">
        <f>SUM(S31:S33)</f>
        <v>18</v>
      </c>
      <c r="T34" s="24">
        <f t="shared" si="0"/>
        <v>64888</v>
      </c>
      <c r="U34" s="25">
        <f>SUM(U31:U33)</f>
        <v>310208</v>
      </c>
      <c r="V34" s="25">
        <f>SUM(V31:V33)</f>
        <v>1928</v>
      </c>
      <c r="W34" s="22">
        <f>SUM(W31:W33)</f>
        <v>3793</v>
      </c>
      <c r="X34" s="24">
        <f t="shared" si="1"/>
        <v>377024</v>
      </c>
    </row>
    <row r="35" spans="1:24" s="17" customFormat="1" ht="8.4499999999999993" customHeight="1" x14ac:dyDescent="0.15">
      <c r="A35" s="39"/>
      <c r="B35" s="86"/>
      <c r="C35" s="103"/>
      <c r="D35" s="114"/>
      <c r="E35" s="27" t="s">
        <v>10</v>
      </c>
      <c r="F35" s="26">
        <f>SUM(F33:F34)</f>
        <v>134054</v>
      </c>
      <c r="G35" s="23">
        <f>SUM(G33:G34)</f>
        <v>13</v>
      </c>
      <c r="H35" s="24">
        <f t="shared" si="2"/>
        <v>134067</v>
      </c>
      <c r="I35" s="22">
        <f>SUM(I33:I34)</f>
        <v>345894</v>
      </c>
      <c r="J35" s="22">
        <f>SUM(J33:J34)</f>
        <v>1690</v>
      </c>
      <c r="K35" s="22">
        <f>SUM(K33:K34)</f>
        <v>2943</v>
      </c>
      <c r="L35" s="24">
        <f t="shared" si="3"/>
        <v>481651</v>
      </c>
      <c r="M35" s="12"/>
      <c r="N35" s="86"/>
      <c r="O35" s="101" t="s">
        <v>78</v>
      </c>
      <c r="P35" s="117" t="s">
        <v>79</v>
      </c>
      <c r="Q35" s="118"/>
      <c r="R35" s="22">
        <v>151659</v>
      </c>
      <c r="S35" s="23">
        <v>23</v>
      </c>
      <c r="T35" s="24">
        <f t="shared" si="0"/>
        <v>151682</v>
      </c>
      <c r="U35" s="25">
        <v>404134</v>
      </c>
      <c r="V35" s="25">
        <v>3324</v>
      </c>
      <c r="W35" s="22">
        <v>2933</v>
      </c>
      <c r="X35" s="36">
        <f t="shared" si="1"/>
        <v>559140</v>
      </c>
    </row>
    <row r="36" spans="1:24" s="17" customFormat="1" ht="8.4499999999999993" customHeight="1" x14ac:dyDescent="0.15">
      <c r="A36" s="39"/>
      <c r="B36" s="86"/>
      <c r="C36" s="108" t="s">
        <v>80</v>
      </c>
      <c r="D36" s="109" t="s">
        <v>80</v>
      </c>
      <c r="E36" s="27" t="s">
        <v>81</v>
      </c>
      <c r="F36" s="22">
        <v>91061</v>
      </c>
      <c r="G36" s="23">
        <v>16</v>
      </c>
      <c r="H36" s="24">
        <f t="shared" si="2"/>
        <v>91077</v>
      </c>
      <c r="I36" s="25">
        <v>246000</v>
      </c>
      <c r="J36" s="25">
        <v>1414</v>
      </c>
      <c r="K36" s="22">
        <v>2131</v>
      </c>
      <c r="L36" s="24">
        <f t="shared" si="3"/>
        <v>338491</v>
      </c>
      <c r="M36" s="12"/>
      <c r="N36" s="86"/>
      <c r="O36" s="102"/>
      <c r="P36" s="117" t="s">
        <v>82</v>
      </c>
      <c r="Q36" s="118"/>
      <c r="R36" s="28">
        <v>22602</v>
      </c>
      <c r="S36" s="29">
        <v>7</v>
      </c>
      <c r="T36" s="24">
        <f t="shared" si="0"/>
        <v>22609</v>
      </c>
      <c r="U36" s="30">
        <v>68291</v>
      </c>
      <c r="V36" s="30">
        <v>403</v>
      </c>
      <c r="W36" s="28">
        <v>487</v>
      </c>
      <c r="X36" s="36">
        <f t="shared" si="1"/>
        <v>91303</v>
      </c>
    </row>
    <row r="37" spans="1:24" s="17" customFormat="1" ht="8.4499999999999993" customHeight="1" x14ac:dyDescent="0.15">
      <c r="A37" s="39"/>
      <c r="B37" s="86"/>
      <c r="C37" s="108"/>
      <c r="D37" s="109"/>
      <c r="E37" s="27" t="s">
        <v>83</v>
      </c>
      <c r="F37" s="22">
        <v>24318</v>
      </c>
      <c r="G37" s="23">
        <v>4</v>
      </c>
      <c r="H37" s="24">
        <f t="shared" si="2"/>
        <v>24322</v>
      </c>
      <c r="I37" s="25">
        <v>56785</v>
      </c>
      <c r="J37" s="25">
        <v>318</v>
      </c>
      <c r="K37" s="22">
        <v>284</v>
      </c>
      <c r="L37" s="24">
        <f t="shared" si="3"/>
        <v>81425</v>
      </c>
      <c r="M37" s="12"/>
      <c r="N37" s="86"/>
      <c r="O37" s="103"/>
      <c r="P37" s="79" t="s">
        <v>10</v>
      </c>
      <c r="Q37" s="74"/>
      <c r="R37" s="22">
        <f>SUM(R35:R36)</f>
        <v>174261</v>
      </c>
      <c r="S37" s="23">
        <f>SUM(S35:S36)</f>
        <v>30</v>
      </c>
      <c r="T37" s="24">
        <f t="shared" si="0"/>
        <v>174291</v>
      </c>
      <c r="U37" s="25">
        <f>SUM(U35:U36)</f>
        <v>472425</v>
      </c>
      <c r="V37" s="25">
        <f>SUM(V35:V36)</f>
        <v>3727</v>
      </c>
      <c r="W37" s="22">
        <f>SUM(W35:W36)</f>
        <v>3420</v>
      </c>
      <c r="X37" s="24">
        <f t="shared" si="1"/>
        <v>650443</v>
      </c>
    </row>
    <row r="38" spans="1:24" s="17" customFormat="1" ht="8.4499999999999993" customHeight="1" x14ac:dyDescent="0.15">
      <c r="A38" s="39"/>
      <c r="B38" s="86"/>
      <c r="C38" s="108"/>
      <c r="D38" s="109"/>
      <c r="E38" s="27" t="s">
        <v>10</v>
      </c>
      <c r="F38" s="26">
        <f>SUM(F36:F37)</f>
        <v>115379</v>
      </c>
      <c r="G38" s="23">
        <f>SUM(G36:G37)</f>
        <v>20</v>
      </c>
      <c r="H38" s="24">
        <f t="shared" si="2"/>
        <v>115399</v>
      </c>
      <c r="I38" s="22">
        <f>SUM(I36:I37)</f>
        <v>302785</v>
      </c>
      <c r="J38" s="22">
        <f>SUM(J36:J37)</f>
        <v>1732</v>
      </c>
      <c r="K38" s="22">
        <f>SUM(K36:K37)</f>
        <v>2415</v>
      </c>
      <c r="L38" s="24">
        <f t="shared" si="3"/>
        <v>419916</v>
      </c>
      <c r="M38" s="12"/>
      <c r="N38" s="87"/>
      <c r="O38" s="91" t="s">
        <v>30</v>
      </c>
      <c r="P38" s="92"/>
      <c r="Q38" s="93"/>
      <c r="R38" s="31">
        <f>SUM(R15,R18:R20,R24:R26,R30,R34,R37)</f>
        <v>1036411</v>
      </c>
      <c r="S38" s="40">
        <f>SUM(S15,S18:S20,S24:S26,S30,S34,S37)</f>
        <v>187</v>
      </c>
      <c r="T38" s="33">
        <f t="shared" si="0"/>
        <v>1036598</v>
      </c>
      <c r="U38" s="31">
        <f>SUM(U15,U18:U20,U24:U26,U30,U34,U37)</f>
        <v>3370087</v>
      </c>
      <c r="V38" s="31">
        <f>SUM(V15,V18:V20,V24:V26,V30,V34,V37)</f>
        <v>20238</v>
      </c>
      <c r="W38" s="31">
        <f>SUM(W15,W18:W20,W24:W26,W30,W34,W37)</f>
        <v>30833</v>
      </c>
      <c r="X38" s="33">
        <f t="shared" si="1"/>
        <v>4426923</v>
      </c>
    </row>
    <row r="39" spans="1:24" s="17" customFormat="1" ht="8.4499999999999993" customHeight="1" x14ac:dyDescent="0.15">
      <c r="A39" s="39"/>
      <c r="B39" s="86"/>
      <c r="C39" s="108"/>
      <c r="D39" s="75" t="s">
        <v>84</v>
      </c>
      <c r="E39" s="76"/>
      <c r="F39" s="22">
        <v>44059</v>
      </c>
      <c r="G39" s="23">
        <v>2</v>
      </c>
      <c r="H39" s="24">
        <f t="shared" si="2"/>
        <v>44061</v>
      </c>
      <c r="I39" s="25">
        <v>150111</v>
      </c>
      <c r="J39" s="25">
        <v>755</v>
      </c>
      <c r="K39" s="22">
        <v>1139</v>
      </c>
      <c r="L39" s="24">
        <f t="shared" si="3"/>
        <v>194927</v>
      </c>
      <c r="M39" s="12"/>
      <c r="N39" s="85" t="s">
        <v>85</v>
      </c>
      <c r="O39" s="88" t="s">
        <v>86</v>
      </c>
      <c r="P39" s="89"/>
      <c r="Q39" s="90"/>
      <c r="R39" s="22">
        <v>113250</v>
      </c>
      <c r="S39" s="23">
        <v>15</v>
      </c>
      <c r="T39" s="24">
        <f t="shared" si="0"/>
        <v>113265</v>
      </c>
      <c r="U39" s="25">
        <v>346800</v>
      </c>
      <c r="V39" s="25">
        <v>2353</v>
      </c>
      <c r="W39" s="22">
        <v>2754</v>
      </c>
      <c r="X39" s="24">
        <f t="shared" si="1"/>
        <v>462418</v>
      </c>
    </row>
    <row r="40" spans="1:24" s="17" customFormat="1" ht="8.4499999999999993" customHeight="1" x14ac:dyDescent="0.15">
      <c r="A40" s="39"/>
      <c r="B40" s="86"/>
      <c r="C40" s="108" t="s">
        <v>87</v>
      </c>
      <c r="D40" s="119" t="s">
        <v>88</v>
      </c>
      <c r="E40" s="120"/>
      <c r="F40" s="22">
        <v>124495</v>
      </c>
      <c r="G40" s="23">
        <v>16</v>
      </c>
      <c r="H40" s="24">
        <f t="shared" si="2"/>
        <v>124511</v>
      </c>
      <c r="I40" s="25">
        <v>327097</v>
      </c>
      <c r="J40" s="25">
        <v>1985</v>
      </c>
      <c r="K40" s="22">
        <v>2064</v>
      </c>
      <c r="L40" s="24">
        <f t="shared" si="3"/>
        <v>453593</v>
      </c>
      <c r="M40" s="12"/>
      <c r="N40" s="86"/>
      <c r="O40" s="72" t="s">
        <v>89</v>
      </c>
      <c r="P40" s="73"/>
      <c r="Q40" s="74"/>
      <c r="R40" s="22">
        <v>144257</v>
      </c>
      <c r="S40" s="23">
        <v>24</v>
      </c>
      <c r="T40" s="24">
        <f t="shared" si="0"/>
        <v>144281</v>
      </c>
      <c r="U40" s="25">
        <v>365721</v>
      </c>
      <c r="V40" s="25">
        <v>3510</v>
      </c>
      <c r="W40" s="22">
        <v>6291</v>
      </c>
      <c r="X40" s="24">
        <f t="shared" si="1"/>
        <v>513512</v>
      </c>
    </row>
    <row r="41" spans="1:24" s="17" customFormat="1" ht="8.4499999999999993" customHeight="1" x14ac:dyDescent="0.15">
      <c r="A41" s="39"/>
      <c r="B41" s="86"/>
      <c r="C41" s="108"/>
      <c r="D41" s="79" t="s">
        <v>90</v>
      </c>
      <c r="E41" s="74"/>
      <c r="F41" s="22">
        <v>34692</v>
      </c>
      <c r="G41" s="23">
        <v>8</v>
      </c>
      <c r="H41" s="24">
        <f t="shared" si="2"/>
        <v>34700</v>
      </c>
      <c r="I41" s="25">
        <v>98824</v>
      </c>
      <c r="J41" s="25">
        <v>632</v>
      </c>
      <c r="K41" s="22">
        <v>756</v>
      </c>
      <c r="L41" s="24">
        <f t="shared" si="3"/>
        <v>134156</v>
      </c>
      <c r="M41" s="12"/>
      <c r="N41" s="86"/>
      <c r="O41" s="101" t="s">
        <v>91</v>
      </c>
      <c r="P41" s="79" t="s">
        <v>92</v>
      </c>
      <c r="Q41" s="74"/>
      <c r="R41" s="41">
        <v>83480</v>
      </c>
      <c r="S41" s="42">
        <v>16</v>
      </c>
      <c r="T41" s="43">
        <f t="shared" si="0"/>
        <v>83496</v>
      </c>
      <c r="U41" s="44">
        <v>130578</v>
      </c>
      <c r="V41" s="44">
        <v>3275</v>
      </c>
      <c r="W41" s="41">
        <v>7532</v>
      </c>
      <c r="X41" s="43">
        <f t="shared" si="1"/>
        <v>217349</v>
      </c>
    </row>
    <row r="42" spans="1:24" s="17" customFormat="1" ht="8.4499999999999993" customHeight="1" x14ac:dyDescent="0.15">
      <c r="A42" s="39"/>
      <c r="B42" s="86"/>
      <c r="C42" s="108"/>
      <c r="D42" s="79" t="s">
        <v>93</v>
      </c>
      <c r="E42" s="74"/>
      <c r="F42" s="26">
        <v>27768</v>
      </c>
      <c r="G42" s="23">
        <v>2</v>
      </c>
      <c r="H42" s="24">
        <f t="shared" si="2"/>
        <v>27770</v>
      </c>
      <c r="I42" s="26">
        <v>84401</v>
      </c>
      <c r="J42" s="26">
        <v>610</v>
      </c>
      <c r="K42" s="22">
        <v>736</v>
      </c>
      <c r="L42" s="24">
        <f t="shared" si="3"/>
        <v>112781</v>
      </c>
      <c r="M42" s="12"/>
      <c r="N42" s="86"/>
      <c r="O42" s="102"/>
      <c r="P42" s="79" t="s">
        <v>94</v>
      </c>
      <c r="Q42" s="74"/>
      <c r="R42" s="22">
        <v>127460</v>
      </c>
      <c r="S42" s="23">
        <v>23</v>
      </c>
      <c r="T42" s="24">
        <f t="shared" si="0"/>
        <v>127483</v>
      </c>
      <c r="U42" s="25">
        <v>322136</v>
      </c>
      <c r="V42" s="25">
        <v>4000</v>
      </c>
      <c r="W42" s="22">
        <v>11026</v>
      </c>
      <c r="X42" s="24">
        <f t="shared" si="1"/>
        <v>453619</v>
      </c>
    </row>
    <row r="43" spans="1:24" s="17" customFormat="1" ht="8.4499999999999993" customHeight="1" x14ac:dyDescent="0.15">
      <c r="A43" s="39"/>
      <c r="B43" s="86"/>
      <c r="C43" s="108"/>
      <c r="D43" s="110" t="s">
        <v>10</v>
      </c>
      <c r="E43" s="111"/>
      <c r="F43" s="26">
        <f>SUM(F40:F42)</f>
        <v>186955</v>
      </c>
      <c r="G43" s="23">
        <f>SUM(G40:G42)</f>
        <v>26</v>
      </c>
      <c r="H43" s="24">
        <f t="shared" ref="H43:H79" si="4">SUM(F43:G43)</f>
        <v>186981</v>
      </c>
      <c r="I43" s="26">
        <f>SUM(I40:I42)</f>
        <v>510322</v>
      </c>
      <c r="J43" s="26">
        <f>SUM(J40:J42)</f>
        <v>3227</v>
      </c>
      <c r="K43" s="26">
        <f>SUM(K40:K42)</f>
        <v>3556</v>
      </c>
      <c r="L43" s="24">
        <f t="shared" ref="L43:L79" si="5">SUM(H43:J43)</f>
        <v>700530</v>
      </c>
      <c r="M43" s="12"/>
      <c r="N43" s="86"/>
      <c r="O43" s="102"/>
      <c r="P43" s="112" t="s">
        <v>95</v>
      </c>
      <c r="Q43" s="27" t="s">
        <v>96</v>
      </c>
      <c r="R43" s="22">
        <v>83775</v>
      </c>
      <c r="S43" s="23">
        <v>20</v>
      </c>
      <c r="T43" s="24">
        <f t="shared" si="0"/>
        <v>83795</v>
      </c>
      <c r="U43" s="25">
        <v>275138</v>
      </c>
      <c r="V43" s="25">
        <v>2309</v>
      </c>
      <c r="W43" s="22">
        <v>3577</v>
      </c>
      <c r="X43" s="24">
        <f t="shared" si="1"/>
        <v>361242</v>
      </c>
    </row>
    <row r="44" spans="1:24" s="17" customFormat="1" ht="8.4499999999999993" customHeight="1" x14ac:dyDescent="0.15">
      <c r="A44" s="39"/>
      <c r="B44" s="86"/>
      <c r="C44" s="101" t="s">
        <v>97</v>
      </c>
      <c r="D44" s="109" t="s">
        <v>98</v>
      </c>
      <c r="E44" s="27" t="s">
        <v>99</v>
      </c>
      <c r="F44" s="22">
        <v>60750</v>
      </c>
      <c r="G44" s="23">
        <v>8</v>
      </c>
      <c r="H44" s="24">
        <f t="shared" si="4"/>
        <v>60758</v>
      </c>
      <c r="I44" s="25">
        <v>212665</v>
      </c>
      <c r="J44" s="25">
        <v>1706</v>
      </c>
      <c r="K44" s="22">
        <v>5226</v>
      </c>
      <c r="L44" s="24">
        <f t="shared" si="5"/>
        <v>275129</v>
      </c>
      <c r="M44" s="12"/>
      <c r="N44" s="86"/>
      <c r="O44" s="102"/>
      <c r="P44" s="113"/>
      <c r="Q44" s="27" t="s">
        <v>100</v>
      </c>
      <c r="R44" s="22">
        <v>36159</v>
      </c>
      <c r="S44" s="23">
        <v>11</v>
      </c>
      <c r="T44" s="24">
        <f t="shared" si="0"/>
        <v>36170</v>
      </c>
      <c r="U44" s="25">
        <v>105982</v>
      </c>
      <c r="V44" s="25">
        <v>1002</v>
      </c>
      <c r="W44" s="22">
        <v>1944</v>
      </c>
      <c r="X44" s="24">
        <f t="shared" si="1"/>
        <v>143154</v>
      </c>
    </row>
    <row r="45" spans="1:24" s="17" customFormat="1" ht="8.4499999999999993" customHeight="1" x14ac:dyDescent="0.15">
      <c r="A45" s="39"/>
      <c r="B45" s="86"/>
      <c r="C45" s="102"/>
      <c r="D45" s="109"/>
      <c r="E45" s="27" t="s">
        <v>101</v>
      </c>
      <c r="F45" s="22">
        <v>17294</v>
      </c>
      <c r="G45" s="23">
        <v>2</v>
      </c>
      <c r="H45" s="24">
        <f t="shared" si="4"/>
        <v>17296</v>
      </c>
      <c r="I45" s="25">
        <v>48313</v>
      </c>
      <c r="J45" s="25">
        <v>591</v>
      </c>
      <c r="K45" s="22">
        <v>2418</v>
      </c>
      <c r="L45" s="24">
        <f t="shared" si="5"/>
        <v>66200</v>
      </c>
      <c r="M45" s="12"/>
      <c r="N45" s="86"/>
      <c r="O45" s="103"/>
      <c r="P45" s="114"/>
      <c r="Q45" s="27" t="s">
        <v>10</v>
      </c>
      <c r="R45" s="22">
        <f>SUM(R43:R44)</f>
        <v>119934</v>
      </c>
      <c r="S45" s="23">
        <f>SUM(S43:S44)</f>
        <v>31</v>
      </c>
      <c r="T45" s="24">
        <f t="shared" si="0"/>
        <v>119965</v>
      </c>
      <c r="U45" s="25">
        <f>SUM(U43:U44)</f>
        <v>381120</v>
      </c>
      <c r="V45" s="25">
        <f>SUM(V43:V44)</f>
        <v>3311</v>
      </c>
      <c r="W45" s="22">
        <f>SUM(W43:W44)</f>
        <v>5521</v>
      </c>
      <c r="X45" s="24">
        <f t="shared" si="1"/>
        <v>504396</v>
      </c>
    </row>
    <row r="46" spans="1:24" s="17" customFormat="1" ht="8.4499999999999993" customHeight="1" x14ac:dyDescent="0.15">
      <c r="A46" s="39"/>
      <c r="B46" s="86"/>
      <c r="C46" s="102"/>
      <c r="D46" s="109"/>
      <c r="E46" s="27" t="s">
        <v>10</v>
      </c>
      <c r="F46" s="26">
        <f>SUM(F44:F45)</f>
        <v>78044</v>
      </c>
      <c r="G46" s="23">
        <f>SUM(G44:G45)</f>
        <v>10</v>
      </c>
      <c r="H46" s="24">
        <f t="shared" si="4"/>
        <v>78054</v>
      </c>
      <c r="I46" s="26">
        <f>SUM(I44:I45)</f>
        <v>260978</v>
      </c>
      <c r="J46" s="26">
        <f>SUM(J44:J45)</f>
        <v>2297</v>
      </c>
      <c r="K46" s="26">
        <f>SUM(K44:K45)</f>
        <v>7644</v>
      </c>
      <c r="L46" s="24">
        <f t="shared" si="5"/>
        <v>341329</v>
      </c>
      <c r="M46" s="12"/>
      <c r="N46" s="86"/>
      <c r="O46" s="72" t="s">
        <v>102</v>
      </c>
      <c r="P46" s="73"/>
      <c r="Q46" s="74"/>
      <c r="R46" s="22">
        <v>85831</v>
      </c>
      <c r="S46" s="23">
        <v>15</v>
      </c>
      <c r="T46" s="24">
        <f t="shared" si="0"/>
        <v>85846</v>
      </c>
      <c r="U46" s="25">
        <v>263208</v>
      </c>
      <c r="V46" s="25">
        <v>2192</v>
      </c>
      <c r="W46" s="22">
        <v>2809</v>
      </c>
      <c r="X46" s="24">
        <f t="shared" si="1"/>
        <v>351246</v>
      </c>
    </row>
    <row r="47" spans="1:24" s="17" customFormat="1" ht="8.4499999999999993" customHeight="1" x14ac:dyDescent="0.15">
      <c r="A47" s="39"/>
      <c r="B47" s="86"/>
      <c r="C47" s="102"/>
      <c r="D47" s="98" t="s">
        <v>103</v>
      </c>
      <c r="E47" s="27" t="s">
        <v>103</v>
      </c>
      <c r="F47" s="22">
        <v>42987</v>
      </c>
      <c r="G47" s="23">
        <v>6</v>
      </c>
      <c r="H47" s="24">
        <f t="shared" si="4"/>
        <v>42993</v>
      </c>
      <c r="I47" s="25">
        <v>156652</v>
      </c>
      <c r="J47" s="25">
        <v>1195</v>
      </c>
      <c r="K47" s="22">
        <v>3492</v>
      </c>
      <c r="L47" s="24">
        <f t="shared" si="5"/>
        <v>200840</v>
      </c>
      <c r="M47" s="12"/>
      <c r="N47" s="86"/>
      <c r="O47" s="72" t="s">
        <v>104</v>
      </c>
      <c r="P47" s="73"/>
      <c r="Q47" s="74"/>
      <c r="R47" s="22">
        <v>117151</v>
      </c>
      <c r="S47" s="23">
        <v>22</v>
      </c>
      <c r="T47" s="24">
        <f t="shared" si="0"/>
        <v>117173</v>
      </c>
      <c r="U47" s="25">
        <v>272185</v>
      </c>
      <c r="V47" s="25">
        <v>2563</v>
      </c>
      <c r="W47" s="22">
        <v>1862</v>
      </c>
      <c r="X47" s="24">
        <f t="shared" si="1"/>
        <v>391921</v>
      </c>
    </row>
    <row r="48" spans="1:24" s="17" customFormat="1" ht="8.4499999999999993" customHeight="1" x14ac:dyDescent="0.15">
      <c r="A48" s="39"/>
      <c r="B48" s="86"/>
      <c r="C48" s="102"/>
      <c r="D48" s="99"/>
      <c r="E48" s="27" t="s">
        <v>105</v>
      </c>
      <c r="F48" s="22">
        <v>10532</v>
      </c>
      <c r="G48" s="23">
        <v>3</v>
      </c>
      <c r="H48" s="24">
        <f t="shared" si="4"/>
        <v>10535</v>
      </c>
      <c r="I48" s="25">
        <v>37248</v>
      </c>
      <c r="J48" s="25">
        <v>374</v>
      </c>
      <c r="K48" s="22">
        <v>1282</v>
      </c>
      <c r="L48" s="24">
        <f t="shared" si="5"/>
        <v>48157</v>
      </c>
      <c r="M48" s="12"/>
      <c r="N48" s="86"/>
      <c r="O48" s="101" t="s">
        <v>106</v>
      </c>
      <c r="P48" s="79" t="s">
        <v>107</v>
      </c>
      <c r="Q48" s="74"/>
      <c r="R48" s="22">
        <v>168797</v>
      </c>
      <c r="S48" s="23">
        <v>43</v>
      </c>
      <c r="T48" s="24">
        <f t="shared" si="0"/>
        <v>168840</v>
      </c>
      <c r="U48" s="25">
        <v>437371</v>
      </c>
      <c r="V48" s="25">
        <v>4196</v>
      </c>
      <c r="W48" s="22">
        <v>8820</v>
      </c>
      <c r="X48" s="24">
        <f t="shared" si="1"/>
        <v>610407</v>
      </c>
    </row>
    <row r="49" spans="1:256" s="17" customFormat="1" ht="8.4499999999999993" customHeight="1" x14ac:dyDescent="0.15">
      <c r="A49" s="39"/>
      <c r="B49" s="86"/>
      <c r="C49" s="102"/>
      <c r="D49" s="100"/>
      <c r="E49" s="27" t="s">
        <v>10</v>
      </c>
      <c r="F49" s="26">
        <f>SUM(F47:F48)</f>
        <v>53519</v>
      </c>
      <c r="G49" s="23">
        <f>SUM(G47:G48)</f>
        <v>9</v>
      </c>
      <c r="H49" s="24">
        <f t="shared" si="4"/>
        <v>53528</v>
      </c>
      <c r="I49" s="26">
        <f>SUM(I47:I48)</f>
        <v>193900</v>
      </c>
      <c r="J49" s="26">
        <f>SUM(J47:J48)</f>
        <v>1569</v>
      </c>
      <c r="K49" s="26">
        <f>SUM(K47:K48)</f>
        <v>4774</v>
      </c>
      <c r="L49" s="24">
        <f t="shared" si="5"/>
        <v>248997</v>
      </c>
      <c r="M49" s="12"/>
      <c r="N49" s="86"/>
      <c r="O49" s="103"/>
      <c r="P49" s="79" t="s">
        <v>108</v>
      </c>
      <c r="Q49" s="74"/>
      <c r="R49" s="22">
        <v>121866</v>
      </c>
      <c r="S49" s="23">
        <v>34</v>
      </c>
      <c r="T49" s="24">
        <f t="shared" si="0"/>
        <v>121900</v>
      </c>
      <c r="U49" s="25">
        <v>349763</v>
      </c>
      <c r="V49" s="25">
        <v>2587</v>
      </c>
      <c r="W49" s="22">
        <v>2540</v>
      </c>
      <c r="X49" s="24">
        <f t="shared" si="1"/>
        <v>474250</v>
      </c>
    </row>
    <row r="50" spans="1:256" s="17" customFormat="1" ht="8.4499999999999993" customHeight="1" x14ac:dyDescent="0.15">
      <c r="A50" s="39"/>
      <c r="B50" s="86"/>
      <c r="C50" s="102"/>
      <c r="D50" s="109" t="s">
        <v>109</v>
      </c>
      <c r="E50" s="27" t="s">
        <v>110</v>
      </c>
      <c r="F50" s="22">
        <v>54283</v>
      </c>
      <c r="G50" s="23">
        <v>17</v>
      </c>
      <c r="H50" s="24">
        <f t="shared" si="4"/>
        <v>54300</v>
      </c>
      <c r="I50" s="25">
        <v>184051</v>
      </c>
      <c r="J50" s="25">
        <v>1215</v>
      </c>
      <c r="K50" s="22">
        <v>5060</v>
      </c>
      <c r="L50" s="24">
        <f t="shared" si="5"/>
        <v>239566</v>
      </c>
      <c r="M50" s="12"/>
      <c r="N50" s="87"/>
      <c r="O50" s="91" t="s">
        <v>30</v>
      </c>
      <c r="P50" s="92"/>
      <c r="Q50" s="93"/>
      <c r="R50" s="31">
        <f>SUM(R39:R42,R45:R49)</f>
        <v>1082026</v>
      </c>
      <c r="S50" s="40">
        <f>SUM(S39:S42,S45:S49)</f>
        <v>223</v>
      </c>
      <c r="T50" s="33">
        <f t="shared" si="0"/>
        <v>1082249</v>
      </c>
      <c r="U50" s="31">
        <f>SUM(U39:U42,U45:U49)</f>
        <v>2868882</v>
      </c>
      <c r="V50" s="31">
        <f>SUM(V39:V42,V45:V49)</f>
        <v>27987</v>
      </c>
      <c r="W50" s="31">
        <f>SUM(W39:W42,W45:W49)</f>
        <v>49155</v>
      </c>
      <c r="X50" s="33">
        <f t="shared" si="1"/>
        <v>3979118</v>
      </c>
    </row>
    <row r="51" spans="1:256" s="17" customFormat="1" ht="8.4499999999999993" customHeight="1" x14ac:dyDescent="0.15">
      <c r="A51" s="39"/>
      <c r="B51" s="86"/>
      <c r="C51" s="102"/>
      <c r="D51" s="109"/>
      <c r="E51" s="27" t="s">
        <v>111</v>
      </c>
      <c r="F51" s="22">
        <v>24711</v>
      </c>
      <c r="G51" s="23">
        <v>7</v>
      </c>
      <c r="H51" s="24">
        <f t="shared" si="4"/>
        <v>24718</v>
      </c>
      <c r="I51" s="25">
        <v>94877</v>
      </c>
      <c r="J51" s="25">
        <v>457</v>
      </c>
      <c r="K51" s="22">
        <v>1350</v>
      </c>
      <c r="L51" s="24">
        <f t="shared" si="5"/>
        <v>120052</v>
      </c>
      <c r="M51" s="12"/>
      <c r="N51" s="85" t="s">
        <v>112</v>
      </c>
      <c r="O51" s="88" t="s">
        <v>113</v>
      </c>
      <c r="P51" s="89"/>
      <c r="Q51" s="90"/>
      <c r="R51" s="22">
        <v>74475</v>
      </c>
      <c r="S51" s="23">
        <v>4</v>
      </c>
      <c r="T51" s="24">
        <f t="shared" si="0"/>
        <v>74479</v>
      </c>
      <c r="U51" s="25">
        <v>165195</v>
      </c>
      <c r="V51" s="25">
        <v>954</v>
      </c>
      <c r="W51" s="22">
        <v>1052</v>
      </c>
      <c r="X51" s="24">
        <f t="shared" si="1"/>
        <v>240628</v>
      </c>
    </row>
    <row r="52" spans="1:256" s="17" customFormat="1" ht="8.4499999999999993" customHeight="1" x14ac:dyDescent="0.15">
      <c r="A52" s="39"/>
      <c r="B52" s="86"/>
      <c r="C52" s="102"/>
      <c r="D52" s="109"/>
      <c r="E52" s="27" t="s">
        <v>10</v>
      </c>
      <c r="F52" s="26">
        <f>SUM(F50:F51)</f>
        <v>78994</v>
      </c>
      <c r="G52" s="23">
        <f>SUM(G50:G51)</f>
        <v>24</v>
      </c>
      <c r="H52" s="24">
        <f t="shared" si="4"/>
        <v>79018</v>
      </c>
      <c r="I52" s="22">
        <f>SUM(I50:I51)</f>
        <v>278928</v>
      </c>
      <c r="J52" s="22">
        <f>SUM(J50:J51)</f>
        <v>1672</v>
      </c>
      <c r="K52" s="22">
        <f>SUM(K50:K51)</f>
        <v>6410</v>
      </c>
      <c r="L52" s="24">
        <f t="shared" si="5"/>
        <v>359618</v>
      </c>
      <c r="M52" s="12"/>
      <c r="N52" s="86"/>
      <c r="O52" s="72" t="s">
        <v>114</v>
      </c>
      <c r="P52" s="73"/>
      <c r="Q52" s="74"/>
      <c r="R52" s="22">
        <v>88359</v>
      </c>
      <c r="S52" s="23">
        <v>3</v>
      </c>
      <c r="T52" s="24">
        <f t="shared" si="0"/>
        <v>88362</v>
      </c>
      <c r="U52" s="25">
        <v>198426</v>
      </c>
      <c r="V52" s="25">
        <v>1604</v>
      </c>
      <c r="W52" s="22">
        <v>1449</v>
      </c>
      <c r="X52" s="24">
        <f t="shared" si="1"/>
        <v>288392</v>
      </c>
    </row>
    <row r="53" spans="1:256" s="17" customFormat="1" ht="8.4499999999999993" customHeight="1" x14ac:dyDescent="0.15">
      <c r="A53" s="39"/>
      <c r="B53" s="86"/>
      <c r="C53" s="103"/>
      <c r="D53" s="75" t="s">
        <v>115</v>
      </c>
      <c r="E53" s="76"/>
      <c r="F53" s="22">
        <v>98035</v>
      </c>
      <c r="G53" s="23">
        <v>17</v>
      </c>
      <c r="H53" s="24">
        <f t="shared" si="4"/>
        <v>98052</v>
      </c>
      <c r="I53" s="25">
        <v>295929</v>
      </c>
      <c r="J53" s="25">
        <v>1560</v>
      </c>
      <c r="K53" s="22">
        <v>2402</v>
      </c>
      <c r="L53" s="24">
        <f t="shared" si="5"/>
        <v>395541</v>
      </c>
      <c r="M53" s="12"/>
      <c r="N53" s="86"/>
      <c r="O53" s="101" t="s">
        <v>116</v>
      </c>
      <c r="P53" s="79" t="s">
        <v>117</v>
      </c>
      <c r="Q53" s="74"/>
      <c r="R53" s="28">
        <v>137302</v>
      </c>
      <c r="S53" s="29">
        <v>43</v>
      </c>
      <c r="T53" s="24">
        <f t="shared" si="0"/>
        <v>137345</v>
      </c>
      <c r="U53" s="30">
        <v>339280</v>
      </c>
      <c r="V53" s="30">
        <v>2398</v>
      </c>
      <c r="W53" s="28">
        <v>3177</v>
      </c>
      <c r="X53" s="36">
        <f t="shared" si="1"/>
        <v>479023</v>
      </c>
    </row>
    <row r="54" spans="1:256" s="17" customFormat="1" ht="8.4499999999999993" customHeight="1" x14ac:dyDescent="0.15">
      <c r="A54" s="39"/>
      <c r="B54" s="86"/>
      <c r="C54" s="101" t="s">
        <v>118</v>
      </c>
      <c r="D54" s="112" t="s">
        <v>119</v>
      </c>
      <c r="E54" s="45" t="s">
        <v>118</v>
      </c>
      <c r="F54" s="22">
        <v>94598</v>
      </c>
      <c r="G54" s="23">
        <v>14</v>
      </c>
      <c r="H54" s="24">
        <f t="shared" si="4"/>
        <v>94612</v>
      </c>
      <c r="I54" s="25">
        <v>263815</v>
      </c>
      <c r="J54" s="25">
        <v>1616</v>
      </c>
      <c r="K54" s="22">
        <v>4281</v>
      </c>
      <c r="L54" s="24">
        <f t="shared" si="5"/>
        <v>360043</v>
      </c>
      <c r="M54" s="12"/>
      <c r="N54" s="86"/>
      <c r="O54" s="102"/>
      <c r="P54" s="79" t="s">
        <v>120</v>
      </c>
      <c r="Q54" s="74"/>
      <c r="R54" s="28">
        <v>56907</v>
      </c>
      <c r="S54" s="29">
        <v>12</v>
      </c>
      <c r="T54" s="24">
        <f t="shared" si="0"/>
        <v>56919</v>
      </c>
      <c r="U54" s="30">
        <v>186418</v>
      </c>
      <c r="V54" s="30">
        <v>878</v>
      </c>
      <c r="W54" s="28">
        <v>1095</v>
      </c>
      <c r="X54" s="36">
        <f t="shared" si="1"/>
        <v>244215</v>
      </c>
    </row>
    <row r="55" spans="1:256" s="17" customFormat="1" ht="8.4499999999999993" customHeight="1" x14ac:dyDescent="0.15">
      <c r="A55" s="39"/>
      <c r="B55" s="86"/>
      <c r="C55" s="102"/>
      <c r="D55" s="115"/>
      <c r="E55" s="45" t="s">
        <v>121</v>
      </c>
      <c r="F55" s="22">
        <v>32294</v>
      </c>
      <c r="G55" s="23">
        <v>1</v>
      </c>
      <c r="H55" s="24">
        <f t="shared" si="4"/>
        <v>32295</v>
      </c>
      <c r="I55" s="25">
        <v>67438</v>
      </c>
      <c r="J55" s="25">
        <v>400</v>
      </c>
      <c r="K55" s="22">
        <v>1118</v>
      </c>
      <c r="L55" s="24">
        <f t="shared" si="5"/>
        <v>100133</v>
      </c>
      <c r="M55" s="12"/>
      <c r="N55" s="86"/>
      <c r="O55" s="103"/>
      <c r="P55" s="79" t="s">
        <v>10</v>
      </c>
      <c r="Q55" s="74"/>
      <c r="R55" s="22">
        <f>SUM(R53:R54)</f>
        <v>194209</v>
      </c>
      <c r="S55" s="23">
        <f>SUM(S53:S54)</f>
        <v>55</v>
      </c>
      <c r="T55" s="24">
        <f t="shared" si="0"/>
        <v>194264</v>
      </c>
      <c r="U55" s="25">
        <f>SUM(U53:U54)</f>
        <v>525698</v>
      </c>
      <c r="V55" s="25">
        <f>SUM(V53:V54)</f>
        <v>3276</v>
      </c>
      <c r="W55" s="22">
        <f>SUM(W53:W54)</f>
        <v>4272</v>
      </c>
      <c r="X55" s="24">
        <f t="shared" si="1"/>
        <v>723238</v>
      </c>
    </row>
    <row r="56" spans="1:256" s="17" customFormat="1" ht="8.4499999999999993" customHeight="1" x14ac:dyDescent="0.15">
      <c r="A56" s="39"/>
      <c r="B56" s="86"/>
      <c r="C56" s="102"/>
      <c r="D56" s="116"/>
      <c r="E56" s="27" t="s">
        <v>10</v>
      </c>
      <c r="F56" s="26">
        <f>SUM(F54:F55)</f>
        <v>126892</v>
      </c>
      <c r="G56" s="23">
        <f>SUM(G54:G55)</f>
        <v>15</v>
      </c>
      <c r="H56" s="24">
        <f t="shared" si="4"/>
        <v>126907</v>
      </c>
      <c r="I56" s="22">
        <f>SUM(I54:I55)</f>
        <v>331253</v>
      </c>
      <c r="J56" s="22">
        <f>SUM(J54:J55)</f>
        <v>2016</v>
      </c>
      <c r="K56" s="22">
        <f>SUM(K54:K55)</f>
        <v>5399</v>
      </c>
      <c r="L56" s="24">
        <f t="shared" si="5"/>
        <v>460176</v>
      </c>
      <c r="M56" s="12"/>
      <c r="N56" s="86"/>
      <c r="O56" s="101" t="s">
        <v>122</v>
      </c>
      <c r="P56" s="79" t="s">
        <v>112</v>
      </c>
      <c r="Q56" s="74"/>
      <c r="R56" s="22">
        <v>123084</v>
      </c>
      <c r="S56" s="23">
        <v>22</v>
      </c>
      <c r="T56" s="24">
        <f t="shared" si="0"/>
        <v>123106</v>
      </c>
      <c r="U56" s="25">
        <v>389453</v>
      </c>
      <c r="V56" s="25">
        <v>2360</v>
      </c>
      <c r="W56" s="22">
        <v>4896</v>
      </c>
      <c r="X56" s="36">
        <f t="shared" si="1"/>
        <v>514919</v>
      </c>
    </row>
    <row r="57" spans="1:256" s="17" customFormat="1" ht="8.4499999999999993" customHeight="1" x14ac:dyDescent="0.15">
      <c r="A57" s="39"/>
      <c r="B57" s="86"/>
      <c r="C57" s="102"/>
      <c r="D57" s="75" t="s">
        <v>123</v>
      </c>
      <c r="E57" s="76"/>
      <c r="F57" s="22">
        <v>47117</v>
      </c>
      <c r="G57" s="23">
        <v>3</v>
      </c>
      <c r="H57" s="24">
        <f t="shared" si="4"/>
        <v>47120</v>
      </c>
      <c r="I57" s="25">
        <v>151975</v>
      </c>
      <c r="J57" s="25">
        <v>1148</v>
      </c>
      <c r="K57" s="22">
        <v>4904</v>
      </c>
      <c r="L57" s="24">
        <f t="shared" si="5"/>
        <v>200243</v>
      </c>
      <c r="M57" s="12"/>
      <c r="N57" s="86"/>
      <c r="O57" s="103"/>
      <c r="P57" s="79" t="s">
        <v>124</v>
      </c>
      <c r="Q57" s="74"/>
      <c r="R57" s="22">
        <v>75767</v>
      </c>
      <c r="S57" s="23">
        <v>14</v>
      </c>
      <c r="T57" s="24">
        <f t="shared" si="0"/>
        <v>75781</v>
      </c>
      <c r="U57" s="25">
        <v>226356</v>
      </c>
      <c r="V57" s="25">
        <v>1225</v>
      </c>
      <c r="W57" s="22">
        <v>1592</v>
      </c>
      <c r="X57" s="24">
        <f t="shared" si="1"/>
        <v>303362</v>
      </c>
    </row>
    <row r="58" spans="1:256" s="17" customFormat="1" ht="8.4499999999999993" customHeight="1" x14ac:dyDescent="0.15">
      <c r="A58" s="39"/>
      <c r="B58" s="86"/>
      <c r="C58" s="102"/>
      <c r="D58" s="75" t="s">
        <v>125</v>
      </c>
      <c r="E58" s="76"/>
      <c r="F58" s="22">
        <v>96248</v>
      </c>
      <c r="G58" s="23">
        <v>10</v>
      </c>
      <c r="H58" s="24">
        <f t="shared" si="4"/>
        <v>96258</v>
      </c>
      <c r="I58" s="25">
        <v>230548</v>
      </c>
      <c r="J58" s="25">
        <v>1385</v>
      </c>
      <c r="K58" s="22">
        <v>1739</v>
      </c>
      <c r="L58" s="24">
        <f t="shared" si="5"/>
        <v>328191</v>
      </c>
      <c r="M58" s="12"/>
      <c r="N58" s="86"/>
      <c r="O58" s="101" t="s">
        <v>126</v>
      </c>
      <c r="P58" s="79" t="s">
        <v>127</v>
      </c>
      <c r="Q58" s="74"/>
      <c r="R58" s="22">
        <v>108319</v>
      </c>
      <c r="S58" s="23">
        <v>11</v>
      </c>
      <c r="T58" s="24">
        <f t="shared" si="0"/>
        <v>108330</v>
      </c>
      <c r="U58" s="25">
        <v>296450</v>
      </c>
      <c r="V58" s="25">
        <v>1618</v>
      </c>
      <c r="W58" s="22">
        <v>1818</v>
      </c>
      <c r="X58" s="24">
        <f t="shared" si="1"/>
        <v>406398</v>
      </c>
    </row>
    <row r="59" spans="1:256" ht="8.4499999999999993" customHeight="1" x14ac:dyDescent="0.15">
      <c r="A59" s="39"/>
      <c r="B59" s="86"/>
      <c r="C59" s="102"/>
      <c r="D59" s="109" t="s">
        <v>128</v>
      </c>
      <c r="E59" s="27" t="s">
        <v>129</v>
      </c>
      <c r="F59" s="22">
        <v>25436</v>
      </c>
      <c r="G59" s="23">
        <v>4</v>
      </c>
      <c r="H59" s="24">
        <f t="shared" si="4"/>
        <v>25440</v>
      </c>
      <c r="I59" s="25">
        <v>88693</v>
      </c>
      <c r="J59" s="25">
        <v>697</v>
      </c>
      <c r="K59" s="22">
        <v>2224</v>
      </c>
      <c r="L59" s="24">
        <f t="shared" si="5"/>
        <v>114830</v>
      </c>
      <c r="M59" s="12"/>
      <c r="N59" s="86"/>
      <c r="O59" s="102"/>
      <c r="P59" s="79" t="s">
        <v>130</v>
      </c>
      <c r="Q59" s="74"/>
      <c r="R59" s="28">
        <v>20717</v>
      </c>
      <c r="S59" s="29">
        <v>0</v>
      </c>
      <c r="T59" s="24">
        <f t="shared" si="0"/>
        <v>20717</v>
      </c>
      <c r="U59" s="30">
        <v>66672</v>
      </c>
      <c r="V59" s="30">
        <v>369</v>
      </c>
      <c r="W59" s="28">
        <v>501</v>
      </c>
      <c r="X59" s="24">
        <f t="shared" si="1"/>
        <v>87758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8.4499999999999993" customHeight="1" x14ac:dyDescent="0.15">
      <c r="A60" s="39"/>
      <c r="B60" s="86"/>
      <c r="C60" s="102"/>
      <c r="D60" s="109"/>
      <c r="E60" s="27" t="s">
        <v>131</v>
      </c>
      <c r="F60" s="41">
        <v>16670</v>
      </c>
      <c r="G60" s="42">
        <v>1</v>
      </c>
      <c r="H60" s="24">
        <f t="shared" si="4"/>
        <v>16671</v>
      </c>
      <c r="I60" s="44">
        <v>59652</v>
      </c>
      <c r="J60" s="44">
        <v>429</v>
      </c>
      <c r="K60" s="41">
        <v>1440</v>
      </c>
      <c r="L60" s="24">
        <f t="shared" si="5"/>
        <v>76752</v>
      </c>
      <c r="M60" s="12"/>
      <c r="N60" s="86"/>
      <c r="O60" s="103"/>
      <c r="P60" s="79" t="s">
        <v>10</v>
      </c>
      <c r="Q60" s="74"/>
      <c r="R60" s="22">
        <f>SUM(R58:R59)</f>
        <v>129036</v>
      </c>
      <c r="S60" s="23">
        <f>SUM(S58:S59)</f>
        <v>11</v>
      </c>
      <c r="T60" s="24">
        <f t="shared" si="0"/>
        <v>129047</v>
      </c>
      <c r="U60" s="25">
        <f>SUM(U58:U59)</f>
        <v>363122</v>
      </c>
      <c r="V60" s="25">
        <f>SUM(V58:V59)</f>
        <v>1987</v>
      </c>
      <c r="W60" s="22">
        <f>SUM(W58:W59)</f>
        <v>2319</v>
      </c>
      <c r="X60" s="24">
        <f t="shared" si="1"/>
        <v>494156</v>
      </c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8.4499999999999993" customHeight="1" x14ac:dyDescent="0.15">
      <c r="A61" s="39"/>
      <c r="B61" s="86"/>
      <c r="C61" s="103"/>
      <c r="D61" s="109"/>
      <c r="E61" s="27" t="s">
        <v>10</v>
      </c>
      <c r="F61" s="26">
        <f>SUM(F59:F60)</f>
        <v>42106</v>
      </c>
      <c r="G61" s="23">
        <f>SUM(G59:G60)</f>
        <v>5</v>
      </c>
      <c r="H61" s="24">
        <f t="shared" si="4"/>
        <v>42111</v>
      </c>
      <c r="I61" s="22">
        <f>SUM(I59:I60)</f>
        <v>148345</v>
      </c>
      <c r="J61" s="22">
        <f>SUM(J59:J60)</f>
        <v>1126</v>
      </c>
      <c r="K61" s="22">
        <f>SUM(K59:K60)</f>
        <v>3664</v>
      </c>
      <c r="L61" s="24">
        <f t="shared" si="5"/>
        <v>191582</v>
      </c>
      <c r="M61" s="12"/>
      <c r="N61" s="87"/>
      <c r="O61" s="91" t="s">
        <v>30</v>
      </c>
      <c r="P61" s="92"/>
      <c r="Q61" s="93"/>
      <c r="R61" s="31">
        <f>SUM(R51:R52,R55:R57,R60)</f>
        <v>684930</v>
      </c>
      <c r="S61" s="40">
        <f>SUM(S51:S52,S55:S57,S60)</f>
        <v>109</v>
      </c>
      <c r="T61" s="33">
        <f t="shared" si="0"/>
        <v>685039</v>
      </c>
      <c r="U61" s="31">
        <f>SUM(U51:U52,U55:U57,U60)</f>
        <v>1868250</v>
      </c>
      <c r="V61" s="31">
        <f>SUM(V51:V52,V55:V57,V60)</f>
        <v>11406</v>
      </c>
      <c r="W61" s="31">
        <f>SUM(W51:W52,W55:W57,W60)</f>
        <v>15580</v>
      </c>
      <c r="X61" s="33">
        <f t="shared" si="1"/>
        <v>2564695</v>
      </c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ht="8.4499999999999993" customHeight="1" x14ac:dyDescent="0.15">
      <c r="A62" s="39"/>
      <c r="B62" s="86"/>
      <c r="C62" s="101" t="s">
        <v>132</v>
      </c>
      <c r="D62" s="109" t="s">
        <v>133</v>
      </c>
      <c r="E62" s="27" t="s">
        <v>134</v>
      </c>
      <c r="F62" s="41">
        <v>41575</v>
      </c>
      <c r="G62" s="42">
        <v>17</v>
      </c>
      <c r="H62" s="43">
        <f t="shared" si="4"/>
        <v>41592</v>
      </c>
      <c r="I62" s="44">
        <v>38730</v>
      </c>
      <c r="J62" s="44">
        <v>1516</v>
      </c>
      <c r="K62" s="41">
        <v>6022</v>
      </c>
      <c r="L62" s="43">
        <f t="shared" si="5"/>
        <v>81838</v>
      </c>
      <c r="M62" s="12"/>
      <c r="N62" s="85" t="s">
        <v>135</v>
      </c>
      <c r="O62" s="88" t="s">
        <v>136</v>
      </c>
      <c r="P62" s="89"/>
      <c r="Q62" s="90"/>
      <c r="R62" s="28">
        <v>89877</v>
      </c>
      <c r="S62" s="29">
        <v>14</v>
      </c>
      <c r="T62" s="36">
        <f t="shared" si="0"/>
        <v>89891</v>
      </c>
      <c r="U62" s="30">
        <v>207581</v>
      </c>
      <c r="V62" s="30">
        <v>1062</v>
      </c>
      <c r="W62" s="28">
        <v>1531</v>
      </c>
      <c r="X62" s="36">
        <f t="shared" si="1"/>
        <v>298534</v>
      </c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1:256" ht="8.4499999999999993" customHeight="1" x14ac:dyDescent="0.15">
      <c r="A63" s="39"/>
      <c r="B63" s="86"/>
      <c r="C63" s="102"/>
      <c r="D63" s="109"/>
      <c r="E63" s="27" t="s">
        <v>137</v>
      </c>
      <c r="F63" s="41">
        <v>12669</v>
      </c>
      <c r="G63" s="42">
        <v>5</v>
      </c>
      <c r="H63" s="43">
        <f t="shared" si="4"/>
        <v>12674</v>
      </c>
      <c r="I63" s="44">
        <v>13842</v>
      </c>
      <c r="J63" s="44">
        <v>461</v>
      </c>
      <c r="K63" s="41">
        <v>1735</v>
      </c>
      <c r="L63" s="43">
        <f t="shared" si="5"/>
        <v>26977</v>
      </c>
      <c r="M63" s="12"/>
      <c r="N63" s="86"/>
      <c r="O63" s="72" t="s">
        <v>138</v>
      </c>
      <c r="P63" s="73"/>
      <c r="Q63" s="74"/>
      <c r="R63" s="22">
        <v>99691</v>
      </c>
      <c r="S63" s="23">
        <v>27</v>
      </c>
      <c r="T63" s="24">
        <f t="shared" si="0"/>
        <v>99718</v>
      </c>
      <c r="U63" s="25">
        <v>274048</v>
      </c>
      <c r="V63" s="25">
        <v>1768</v>
      </c>
      <c r="W63" s="22">
        <v>2388</v>
      </c>
      <c r="X63" s="24">
        <f t="shared" si="1"/>
        <v>375534</v>
      </c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1:256" ht="8.4499999999999993" customHeight="1" x14ac:dyDescent="0.15">
      <c r="A64" s="39"/>
      <c r="B64" s="86"/>
      <c r="C64" s="102"/>
      <c r="D64" s="109"/>
      <c r="E64" s="27" t="s">
        <v>10</v>
      </c>
      <c r="F64" s="26">
        <f>SUM(F62:F63)</f>
        <v>54244</v>
      </c>
      <c r="G64" s="23">
        <f>SUM(G62:G63)</f>
        <v>22</v>
      </c>
      <c r="H64" s="24">
        <f t="shared" si="4"/>
        <v>54266</v>
      </c>
      <c r="I64" s="26">
        <f>SUM(I62:I63)</f>
        <v>52572</v>
      </c>
      <c r="J64" s="26">
        <f>SUM(J62:J63)</f>
        <v>1977</v>
      </c>
      <c r="K64" s="26">
        <f>SUM(K62:K63)</f>
        <v>7757</v>
      </c>
      <c r="L64" s="43">
        <f t="shared" si="5"/>
        <v>108815</v>
      </c>
      <c r="M64" s="12"/>
      <c r="N64" s="86"/>
      <c r="O64" s="72" t="s">
        <v>139</v>
      </c>
      <c r="P64" s="73"/>
      <c r="Q64" s="74"/>
      <c r="R64" s="22">
        <v>150163</v>
      </c>
      <c r="S64" s="23">
        <v>19</v>
      </c>
      <c r="T64" s="24">
        <f t="shared" si="0"/>
        <v>150182</v>
      </c>
      <c r="U64" s="25">
        <v>364430</v>
      </c>
      <c r="V64" s="25">
        <v>2688</v>
      </c>
      <c r="W64" s="22">
        <v>3104</v>
      </c>
      <c r="X64" s="24">
        <f t="shared" si="1"/>
        <v>517300</v>
      </c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1:256" ht="8.4499999999999993" customHeight="1" x14ac:dyDescent="0.15">
      <c r="A65" s="39"/>
      <c r="B65" s="86"/>
      <c r="C65" s="102"/>
      <c r="D65" s="109" t="s">
        <v>140</v>
      </c>
      <c r="E65" s="27" t="s">
        <v>141</v>
      </c>
      <c r="F65" s="22">
        <v>45134</v>
      </c>
      <c r="G65" s="23">
        <v>10</v>
      </c>
      <c r="H65" s="24">
        <f t="shared" si="4"/>
        <v>45144</v>
      </c>
      <c r="I65" s="25">
        <v>55430</v>
      </c>
      <c r="J65" s="25">
        <v>1435</v>
      </c>
      <c r="K65" s="22">
        <v>6478</v>
      </c>
      <c r="L65" s="24">
        <f t="shared" si="5"/>
        <v>102009</v>
      </c>
      <c r="M65" s="12"/>
      <c r="N65" s="86"/>
      <c r="O65" s="72" t="s">
        <v>142</v>
      </c>
      <c r="P65" s="73"/>
      <c r="Q65" s="74"/>
      <c r="R65" s="22">
        <v>97499</v>
      </c>
      <c r="S65" s="23">
        <v>27</v>
      </c>
      <c r="T65" s="24">
        <f t="shared" si="0"/>
        <v>97526</v>
      </c>
      <c r="U65" s="25">
        <v>201364</v>
      </c>
      <c r="V65" s="25">
        <v>1182</v>
      </c>
      <c r="W65" s="22">
        <v>1408</v>
      </c>
      <c r="X65" s="24">
        <f t="shared" si="1"/>
        <v>300072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ht="8.4499999999999993" customHeight="1" x14ac:dyDescent="0.15">
      <c r="A66" s="39"/>
      <c r="B66" s="86"/>
      <c r="C66" s="102"/>
      <c r="D66" s="109"/>
      <c r="E66" s="27" t="s">
        <v>143</v>
      </c>
      <c r="F66" s="22">
        <v>7537</v>
      </c>
      <c r="G66" s="23">
        <v>2</v>
      </c>
      <c r="H66" s="24">
        <f t="shared" si="4"/>
        <v>7539</v>
      </c>
      <c r="I66" s="25">
        <v>8923</v>
      </c>
      <c r="J66" s="25">
        <v>267</v>
      </c>
      <c r="K66" s="22">
        <v>943</v>
      </c>
      <c r="L66" s="24">
        <f t="shared" si="5"/>
        <v>16729</v>
      </c>
      <c r="M66" s="12"/>
      <c r="N66" s="87"/>
      <c r="O66" s="91" t="s">
        <v>30</v>
      </c>
      <c r="P66" s="92"/>
      <c r="Q66" s="93"/>
      <c r="R66" s="31">
        <f>SUM(R62:R65)</f>
        <v>437230</v>
      </c>
      <c r="S66" s="32">
        <f>SUM(S62:S65)</f>
        <v>87</v>
      </c>
      <c r="T66" s="33">
        <f t="shared" si="0"/>
        <v>437317</v>
      </c>
      <c r="U66" s="34">
        <f>SUM(U62:U65)</f>
        <v>1047423</v>
      </c>
      <c r="V66" s="34">
        <f>SUM(V62:V65)</f>
        <v>6700</v>
      </c>
      <c r="W66" s="31">
        <f>SUM(W62:W65)</f>
        <v>8431</v>
      </c>
      <c r="X66" s="33">
        <f t="shared" si="1"/>
        <v>1491440</v>
      </c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ht="8.4499999999999993" customHeight="1" x14ac:dyDescent="0.15">
      <c r="A67" s="39"/>
      <c r="B67" s="86"/>
      <c r="C67" s="102"/>
      <c r="D67" s="109"/>
      <c r="E67" s="27" t="s">
        <v>10</v>
      </c>
      <c r="F67" s="26">
        <f>SUM(F65:F66)</f>
        <v>52671</v>
      </c>
      <c r="G67" s="23">
        <f>SUM(G65:G66)</f>
        <v>12</v>
      </c>
      <c r="H67" s="24">
        <f t="shared" si="4"/>
        <v>52683</v>
      </c>
      <c r="I67" s="26">
        <f>SUM(I65:I66)</f>
        <v>64353</v>
      </c>
      <c r="J67" s="26">
        <f>SUM(J65:J66)</f>
        <v>1702</v>
      </c>
      <c r="K67" s="26">
        <f>SUM(K65:K66)</f>
        <v>7421</v>
      </c>
      <c r="L67" s="24">
        <f t="shared" si="5"/>
        <v>118738</v>
      </c>
      <c r="M67" s="12"/>
      <c r="N67" s="85" t="s">
        <v>144</v>
      </c>
      <c r="O67" s="106" t="s">
        <v>145</v>
      </c>
      <c r="P67" s="107" t="s">
        <v>146</v>
      </c>
      <c r="Q67" s="90"/>
      <c r="R67" s="13">
        <v>101820</v>
      </c>
      <c r="S67" s="14">
        <v>4</v>
      </c>
      <c r="T67" s="15">
        <f t="shared" si="0"/>
        <v>101824</v>
      </c>
      <c r="U67" s="16">
        <v>369148</v>
      </c>
      <c r="V67" s="16">
        <v>2315</v>
      </c>
      <c r="W67" s="13">
        <v>7063</v>
      </c>
      <c r="X67" s="15">
        <f t="shared" si="1"/>
        <v>473287</v>
      </c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ht="8.4499999999999993" customHeight="1" x14ac:dyDescent="0.15">
      <c r="A68" s="39"/>
      <c r="B68" s="86"/>
      <c r="C68" s="102"/>
      <c r="D68" s="75" t="s">
        <v>147</v>
      </c>
      <c r="E68" s="76"/>
      <c r="F68" s="22">
        <v>62858</v>
      </c>
      <c r="G68" s="23">
        <v>10</v>
      </c>
      <c r="H68" s="24">
        <f t="shared" si="4"/>
        <v>62868</v>
      </c>
      <c r="I68" s="25">
        <v>90848</v>
      </c>
      <c r="J68" s="25">
        <v>2393</v>
      </c>
      <c r="K68" s="22">
        <v>10564</v>
      </c>
      <c r="L68" s="24">
        <f t="shared" si="5"/>
        <v>156109</v>
      </c>
      <c r="M68" s="12"/>
      <c r="N68" s="86"/>
      <c r="O68" s="102"/>
      <c r="P68" s="79" t="s">
        <v>148</v>
      </c>
      <c r="Q68" s="74"/>
      <c r="R68" s="22">
        <v>78986</v>
      </c>
      <c r="S68" s="23">
        <v>7</v>
      </c>
      <c r="T68" s="24">
        <f t="shared" ref="T68:T78" si="6">SUM(R68:S68)</f>
        <v>78993</v>
      </c>
      <c r="U68" s="25">
        <v>282669</v>
      </c>
      <c r="V68" s="25">
        <v>1352</v>
      </c>
      <c r="W68" s="22">
        <v>2329</v>
      </c>
      <c r="X68" s="24">
        <f t="shared" ref="X68:X78" si="7">SUM(T68:V68)</f>
        <v>363014</v>
      </c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ht="8.4499999999999993" customHeight="1" x14ac:dyDescent="0.15">
      <c r="A69" s="39"/>
      <c r="B69" s="86"/>
      <c r="C69" s="102"/>
      <c r="D69" s="75" t="s">
        <v>149</v>
      </c>
      <c r="E69" s="76"/>
      <c r="F69" s="22">
        <v>46419</v>
      </c>
      <c r="G69" s="23">
        <v>15</v>
      </c>
      <c r="H69" s="24">
        <f t="shared" si="4"/>
        <v>46434</v>
      </c>
      <c r="I69" s="25">
        <v>138640</v>
      </c>
      <c r="J69" s="25">
        <v>1158</v>
      </c>
      <c r="K69" s="22">
        <v>3261</v>
      </c>
      <c r="L69" s="24">
        <f t="shared" si="5"/>
        <v>186232</v>
      </c>
      <c r="M69" s="12"/>
      <c r="N69" s="86"/>
      <c r="O69" s="102"/>
      <c r="P69" s="79" t="s">
        <v>150</v>
      </c>
      <c r="Q69" s="74"/>
      <c r="R69" s="22">
        <v>91643</v>
      </c>
      <c r="S69" s="23">
        <v>6</v>
      </c>
      <c r="T69" s="24">
        <f t="shared" si="6"/>
        <v>91649</v>
      </c>
      <c r="U69" s="25">
        <v>247232</v>
      </c>
      <c r="V69" s="25">
        <v>1187</v>
      </c>
      <c r="W69" s="22">
        <v>1702</v>
      </c>
      <c r="X69" s="24">
        <f t="shared" si="7"/>
        <v>340068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ht="8.4499999999999993" customHeight="1" x14ac:dyDescent="0.15">
      <c r="A70" s="39"/>
      <c r="B70" s="86"/>
      <c r="C70" s="103"/>
      <c r="D70" s="75" t="s">
        <v>151</v>
      </c>
      <c r="E70" s="76"/>
      <c r="F70" s="22">
        <v>74712</v>
      </c>
      <c r="G70" s="23">
        <v>21</v>
      </c>
      <c r="H70" s="24">
        <f t="shared" si="4"/>
        <v>74733</v>
      </c>
      <c r="I70" s="25">
        <v>179636</v>
      </c>
      <c r="J70" s="25">
        <v>2105</v>
      </c>
      <c r="K70" s="22">
        <v>7539</v>
      </c>
      <c r="L70" s="24">
        <f t="shared" si="5"/>
        <v>256474</v>
      </c>
      <c r="M70" s="12"/>
      <c r="N70" s="86"/>
      <c r="O70" s="103"/>
      <c r="P70" s="79" t="s">
        <v>152</v>
      </c>
      <c r="Q70" s="74"/>
      <c r="R70" s="22">
        <v>43659</v>
      </c>
      <c r="S70" s="23">
        <v>3</v>
      </c>
      <c r="T70" s="24">
        <f t="shared" si="6"/>
        <v>43662</v>
      </c>
      <c r="U70" s="25">
        <v>127119</v>
      </c>
      <c r="V70" s="25">
        <v>520</v>
      </c>
      <c r="W70" s="22">
        <v>759</v>
      </c>
      <c r="X70" s="24">
        <f t="shared" si="7"/>
        <v>171301</v>
      </c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ht="8.4499999999999993" customHeight="1" x14ac:dyDescent="0.15">
      <c r="A71" s="39"/>
      <c r="B71" s="86"/>
      <c r="C71" s="97" t="s">
        <v>153</v>
      </c>
      <c r="D71" s="98" t="s">
        <v>153</v>
      </c>
      <c r="E71" s="45" t="s">
        <v>154</v>
      </c>
      <c r="F71" s="22">
        <v>107656</v>
      </c>
      <c r="G71" s="23">
        <v>24</v>
      </c>
      <c r="H71" s="24">
        <f t="shared" si="4"/>
        <v>107680</v>
      </c>
      <c r="I71" s="25">
        <v>254227</v>
      </c>
      <c r="J71" s="25">
        <v>3510</v>
      </c>
      <c r="K71" s="22">
        <v>10905</v>
      </c>
      <c r="L71" s="24">
        <f t="shared" si="5"/>
        <v>365417</v>
      </c>
      <c r="M71" s="9"/>
      <c r="N71" s="86"/>
      <c r="O71" s="72" t="s">
        <v>155</v>
      </c>
      <c r="P71" s="73"/>
      <c r="Q71" s="74"/>
      <c r="R71" s="22">
        <v>88376</v>
      </c>
      <c r="S71" s="23">
        <v>14</v>
      </c>
      <c r="T71" s="24">
        <f t="shared" si="6"/>
        <v>88390</v>
      </c>
      <c r="U71" s="25">
        <v>248244</v>
      </c>
      <c r="V71" s="25">
        <v>1407</v>
      </c>
      <c r="W71" s="22">
        <v>1361</v>
      </c>
      <c r="X71" s="24">
        <f t="shared" si="7"/>
        <v>338041</v>
      </c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ht="8.4499999999999993" customHeight="1" x14ac:dyDescent="0.15">
      <c r="A72" s="39"/>
      <c r="B72" s="86"/>
      <c r="C72" s="97"/>
      <c r="D72" s="99"/>
      <c r="E72" s="45" t="s">
        <v>156</v>
      </c>
      <c r="F72" s="22">
        <v>27893</v>
      </c>
      <c r="G72" s="23">
        <v>7</v>
      </c>
      <c r="H72" s="24">
        <f t="shared" si="4"/>
        <v>27900</v>
      </c>
      <c r="I72" s="25">
        <v>51209</v>
      </c>
      <c r="J72" s="25">
        <v>882</v>
      </c>
      <c r="K72" s="22">
        <v>3983</v>
      </c>
      <c r="L72" s="24">
        <f t="shared" si="5"/>
        <v>79991</v>
      </c>
      <c r="M72" s="9"/>
      <c r="N72" s="86"/>
      <c r="O72" s="101" t="s">
        <v>157</v>
      </c>
      <c r="P72" s="79" t="s">
        <v>158</v>
      </c>
      <c r="Q72" s="74"/>
      <c r="R72" s="22">
        <v>82115</v>
      </c>
      <c r="S72" s="23">
        <v>10</v>
      </c>
      <c r="T72" s="24">
        <f t="shared" si="6"/>
        <v>82125</v>
      </c>
      <c r="U72" s="25">
        <v>234222</v>
      </c>
      <c r="V72" s="25">
        <v>1264</v>
      </c>
      <c r="W72" s="22">
        <v>2001</v>
      </c>
      <c r="X72" s="24">
        <f t="shared" si="7"/>
        <v>317611</v>
      </c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ht="8.4499999999999993" customHeight="1" x14ac:dyDescent="0.15">
      <c r="A73" s="39"/>
      <c r="B73" s="86"/>
      <c r="C73" s="97"/>
      <c r="D73" s="100"/>
      <c r="E73" s="45" t="s">
        <v>10</v>
      </c>
      <c r="F73" s="22">
        <f>SUM(F71:F72)</f>
        <v>135549</v>
      </c>
      <c r="G73" s="23">
        <f>SUM(G71:G72)</f>
        <v>31</v>
      </c>
      <c r="H73" s="24">
        <f t="shared" si="4"/>
        <v>135580</v>
      </c>
      <c r="I73" s="25">
        <f>SUM(I71:I72)</f>
        <v>305436</v>
      </c>
      <c r="J73" s="25">
        <f>SUM(J71:J72)</f>
        <v>4392</v>
      </c>
      <c r="K73" s="22">
        <f>SUM(K71:K72)</f>
        <v>14888</v>
      </c>
      <c r="L73" s="24">
        <f t="shared" si="5"/>
        <v>445408</v>
      </c>
      <c r="M73" s="9"/>
      <c r="N73" s="86"/>
      <c r="O73" s="102"/>
      <c r="P73" s="79" t="s">
        <v>159</v>
      </c>
      <c r="Q73" s="74"/>
      <c r="R73" s="22">
        <v>41341</v>
      </c>
      <c r="S73" s="23">
        <v>6</v>
      </c>
      <c r="T73" s="24">
        <f t="shared" si="6"/>
        <v>41347</v>
      </c>
      <c r="U73" s="25">
        <v>108991</v>
      </c>
      <c r="V73" s="25">
        <v>484</v>
      </c>
      <c r="W73" s="22">
        <v>769</v>
      </c>
      <c r="X73" s="24">
        <f t="shared" si="7"/>
        <v>150822</v>
      </c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ht="8.4499999999999993" customHeight="1" x14ac:dyDescent="0.15">
      <c r="A74" s="39"/>
      <c r="B74" s="86"/>
      <c r="C74" s="97"/>
      <c r="D74" s="104" t="s">
        <v>160</v>
      </c>
      <c r="E74" s="105"/>
      <c r="F74" s="22">
        <v>72123</v>
      </c>
      <c r="G74" s="23">
        <v>11</v>
      </c>
      <c r="H74" s="24">
        <f t="shared" si="4"/>
        <v>72134</v>
      </c>
      <c r="I74" s="25">
        <v>212750</v>
      </c>
      <c r="J74" s="25">
        <v>1576</v>
      </c>
      <c r="K74" s="22">
        <v>3521</v>
      </c>
      <c r="L74" s="24">
        <f t="shared" si="5"/>
        <v>286460</v>
      </c>
      <c r="M74" s="9"/>
      <c r="N74" s="86"/>
      <c r="O74" s="103"/>
      <c r="P74" s="79" t="s">
        <v>161</v>
      </c>
      <c r="Q74" s="74"/>
      <c r="R74" s="22">
        <v>12474</v>
      </c>
      <c r="S74" s="23">
        <v>0</v>
      </c>
      <c r="T74" s="24">
        <f t="shared" si="6"/>
        <v>12474</v>
      </c>
      <c r="U74" s="25">
        <v>20881</v>
      </c>
      <c r="V74" s="25">
        <v>182</v>
      </c>
      <c r="W74" s="22">
        <v>144</v>
      </c>
      <c r="X74" s="24">
        <f t="shared" si="7"/>
        <v>33537</v>
      </c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ht="8.4499999999999993" customHeight="1" x14ac:dyDescent="0.15">
      <c r="A75" s="39"/>
      <c r="B75" s="86"/>
      <c r="C75" s="97"/>
      <c r="D75" s="104" t="s">
        <v>162</v>
      </c>
      <c r="E75" s="105"/>
      <c r="F75" s="22">
        <v>63371</v>
      </c>
      <c r="G75" s="23">
        <v>22</v>
      </c>
      <c r="H75" s="24">
        <f t="shared" si="4"/>
        <v>63393</v>
      </c>
      <c r="I75" s="25">
        <v>190566</v>
      </c>
      <c r="J75" s="25">
        <v>1579</v>
      </c>
      <c r="K75" s="22">
        <v>4815</v>
      </c>
      <c r="L75" s="24">
        <f t="shared" si="5"/>
        <v>255538</v>
      </c>
      <c r="M75" s="9"/>
      <c r="N75" s="86"/>
      <c r="O75" s="72" t="s">
        <v>163</v>
      </c>
      <c r="P75" s="73"/>
      <c r="Q75" s="74"/>
      <c r="R75" s="22">
        <v>181720</v>
      </c>
      <c r="S75" s="23">
        <v>13</v>
      </c>
      <c r="T75" s="24">
        <f t="shared" si="6"/>
        <v>181733</v>
      </c>
      <c r="U75" s="25">
        <v>475349</v>
      </c>
      <c r="V75" s="25">
        <v>3247</v>
      </c>
      <c r="W75" s="22">
        <v>3269</v>
      </c>
      <c r="X75" s="24">
        <f t="shared" si="7"/>
        <v>660329</v>
      </c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ht="8.4499999999999993" customHeight="1" x14ac:dyDescent="0.15">
      <c r="A76" s="39"/>
      <c r="B76" s="86"/>
      <c r="C76" s="108" t="s">
        <v>164</v>
      </c>
      <c r="D76" s="75" t="s">
        <v>165</v>
      </c>
      <c r="E76" s="76"/>
      <c r="F76" s="22">
        <v>96407</v>
      </c>
      <c r="G76" s="23">
        <v>23</v>
      </c>
      <c r="H76" s="24">
        <f t="shared" si="4"/>
        <v>96430</v>
      </c>
      <c r="I76" s="25">
        <v>200264</v>
      </c>
      <c r="J76" s="25">
        <v>1424</v>
      </c>
      <c r="K76" s="22">
        <v>1619</v>
      </c>
      <c r="L76" s="24">
        <f t="shared" si="5"/>
        <v>298118</v>
      </c>
      <c r="M76" s="9"/>
      <c r="N76" s="86"/>
      <c r="O76" s="72" t="s">
        <v>166</v>
      </c>
      <c r="P76" s="73"/>
      <c r="Q76" s="74"/>
      <c r="R76" s="22">
        <v>123002</v>
      </c>
      <c r="S76" s="23">
        <v>14</v>
      </c>
      <c r="T76" s="24">
        <f t="shared" si="6"/>
        <v>123016</v>
      </c>
      <c r="U76" s="46">
        <v>318044</v>
      </c>
      <c r="V76" s="46">
        <v>1742</v>
      </c>
      <c r="W76" s="22">
        <v>2132</v>
      </c>
      <c r="X76" s="24">
        <f t="shared" si="7"/>
        <v>442802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ht="8.4499999999999993" customHeight="1" x14ac:dyDescent="0.15">
      <c r="A77" s="39"/>
      <c r="B77" s="86"/>
      <c r="C77" s="108"/>
      <c r="D77" s="75" t="s">
        <v>167</v>
      </c>
      <c r="E77" s="76"/>
      <c r="F77" s="22">
        <v>10999</v>
      </c>
      <c r="G77" s="23">
        <v>3</v>
      </c>
      <c r="H77" s="24">
        <f t="shared" si="4"/>
        <v>11002</v>
      </c>
      <c r="I77" s="25">
        <v>26507</v>
      </c>
      <c r="J77" s="25">
        <v>193</v>
      </c>
      <c r="K77" s="22">
        <v>122</v>
      </c>
      <c r="L77" s="24">
        <f t="shared" si="5"/>
        <v>37702</v>
      </c>
      <c r="M77" s="9"/>
      <c r="N77" s="86"/>
      <c r="O77" s="72" t="s">
        <v>168</v>
      </c>
      <c r="P77" s="73"/>
      <c r="Q77" s="74"/>
      <c r="R77" s="22">
        <v>144888</v>
      </c>
      <c r="S77" s="23">
        <v>10</v>
      </c>
      <c r="T77" s="24">
        <f t="shared" si="6"/>
        <v>144898</v>
      </c>
      <c r="U77" s="46">
        <v>326340</v>
      </c>
      <c r="V77" s="46">
        <v>1627</v>
      </c>
      <c r="W77" s="47">
        <v>1806</v>
      </c>
      <c r="X77" s="24">
        <f t="shared" si="7"/>
        <v>472865</v>
      </c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ht="8.4499999999999993" customHeight="1" x14ac:dyDescent="0.15">
      <c r="A78" s="39"/>
      <c r="B78" s="86"/>
      <c r="C78" s="108"/>
      <c r="D78" s="75" t="s">
        <v>10</v>
      </c>
      <c r="E78" s="76"/>
      <c r="F78" s="26">
        <f>SUM(F76:F77)</f>
        <v>107406</v>
      </c>
      <c r="G78" s="23">
        <f>SUM(G76:G77)</f>
        <v>26</v>
      </c>
      <c r="H78" s="24">
        <f t="shared" si="4"/>
        <v>107432</v>
      </c>
      <c r="I78" s="22">
        <f>SUM(I76:I77)</f>
        <v>226771</v>
      </c>
      <c r="J78" s="22">
        <f>SUM(J76:J77)</f>
        <v>1617</v>
      </c>
      <c r="K78" s="22">
        <f>SUM(K76:K77)</f>
        <v>1741</v>
      </c>
      <c r="L78" s="24">
        <f t="shared" si="5"/>
        <v>335820</v>
      </c>
      <c r="M78" s="9"/>
      <c r="N78" s="86"/>
      <c r="O78" s="77" t="s">
        <v>169</v>
      </c>
      <c r="P78" s="79" t="s">
        <v>170</v>
      </c>
      <c r="Q78" s="74"/>
      <c r="R78" s="22">
        <v>195764</v>
      </c>
      <c r="S78" s="23">
        <v>14</v>
      </c>
      <c r="T78" s="24">
        <f t="shared" si="6"/>
        <v>195778</v>
      </c>
      <c r="U78" s="46">
        <v>434451</v>
      </c>
      <c r="V78" s="46">
        <v>2204</v>
      </c>
      <c r="W78" s="47">
        <v>2892</v>
      </c>
      <c r="X78" s="24">
        <f t="shared" si="7"/>
        <v>632433</v>
      </c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ht="8.4499999999999993" customHeight="1" x14ac:dyDescent="0.15">
      <c r="A79" s="39"/>
      <c r="B79" s="87"/>
      <c r="C79" s="80" t="s">
        <v>30</v>
      </c>
      <c r="D79" s="80"/>
      <c r="E79" s="80"/>
      <c r="F79" s="35">
        <f>SUM(F32,F35,F38:F39,F43,F46,F49,F52:F53,F56:F58,F61,F64,F67:F70,F73:F75,F78)</f>
        <v>1902758</v>
      </c>
      <c r="G79" s="32">
        <f>SUM(G32,G35,G38:G39,G43,G46,G49,G52:G53,G56:G58,G61,G64,G67:G70,G73:G75,G78)</f>
        <v>336</v>
      </c>
      <c r="H79" s="33">
        <f t="shared" si="4"/>
        <v>1903094</v>
      </c>
      <c r="I79" s="31">
        <f>SUM(I32,I35,I38:I39,I43,I46,I49,I52:I53,I56:I58,I61,I64,I67:I70,I73:I75,I78)</f>
        <v>4987748</v>
      </c>
      <c r="J79" s="31">
        <f>SUM(J32,J35,J38:J39,J43,J46,J49,J52:J53,J56:J58,J61,J64,J67:J70,J73:J75,J78)</f>
        <v>40448</v>
      </c>
      <c r="K79" s="31">
        <f>SUM(K32,K35,K38:K39,K43,K46,K49,K52:K53,K56:K58,K61,K64,K67:K70,K73:K75,K78)</f>
        <v>110729</v>
      </c>
      <c r="L79" s="33">
        <f t="shared" si="5"/>
        <v>6931290</v>
      </c>
      <c r="M79" s="9"/>
      <c r="N79" s="86"/>
      <c r="O79" s="78"/>
      <c r="P79" s="81" t="s">
        <v>171</v>
      </c>
      <c r="Q79" s="82"/>
      <c r="R79" s="22">
        <f t="shared" ref="R79:W79" si="8">SUM(R91:R92)</f>
        <v>24144</v>
      </c>
      <c r="S79" s="23">
        <f t="shared" si="8"/>
        <v>0</v>
      </c>
      <c r="T79" s="24">
        <f t="shared" si="8"/>
        <v>24144</v>
      </c>
      <c r="U79" s="46">
        <f t="shared" si="8"/>
        <v>34812</v>
      </c>
      <c r="V79" s="46">
        <f t="shared" si="8"/>
        <v>280</v>
      </c>
      <c r="W79" s="47">
        <f t="shared" si="8"/>
        <v>361</v>
      </c>
      <c r="X79" s="24">
        <f>SUM(T79:V79)</f>
        <v>59236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ht="8.4499999999999993" customHeight="1" x14ac:dyDescent="0.15">
      <c r="A80" s="48"/>
      <c r="B80" s="9"/>
      <c r="C80" s="9"/>
      <c r="D80" s="49"/>
      <c r="E80" s="49"/>
      <c r="F80" s="50"/>
      <c r="G80" s="50"/>
      <c r="H80" s="50"/>
      <c r="I80" s="50"/>
      <c r="J80" s="50"/>
      <c r="K80" s="50"/>
      <c r="L80" s="50"/>
      <c r="M80" s="9"/>
      <c r="N80" s="87"/>
      <c r="O80" s="91" t="s">
        <v>30</v>
      </c>
      <c r="P80" s="92"/>
      <c r="Q80" s="93"/>
      <c r="R80" s="31">
        <f>SUM(R67:R79)</f>
        <v>1209932</v>
      </c>
      <c r="S80" s="32">
        <f>SUM(S67:S79)</f>
        <v>101</v>
      </c>
      <c r="T80" s="33">
        <f t="shared" ref="T80:T85" si="9">SUM(R80:S80)</f>
        <v>1210033</v>
      </c>
      <c r="U80" s="37">
        <f>SUM(U67:U79)</f>
        <v>3227502</v>
      </c>
      <c r="V80" s="37">
        <f>SUM(V67:V79)</f>
        <v>17811</v>
      </c>
      <c r="W80" s="40">
        <f>SUM(W67:W79)</f>
        <v>26588</v>
      </c>
      <c r="X80" s="33">
        <f t="shared" ref="X80:X85" si="10">SUM(T80:V80)</f>
        <v>4455346</v>
      </c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ht="8.4499999999999993" customHeight="1" x14ac:dyDescent="0.15">
      <c r="A81" s="9"/>
      <c r="B81" s="9"/>
      <c r="C81" s="9"/>
      <c r="D81" s="49"/>
      <c r="E81" s="49"/>
      <c r="F81" s="50"/>
      <c r="G81" s="50"/>
      <c r="H81" s="50"/>
      <c r="I81" s="50"/>
      <c r="J81" s="50"/>
      <c r="K81" s="50"/>
      <c r="L81" s="50"/>
      <c r="M81" s="9"/>
      <c r="N81" s="85" t="s">
        <v>172</v>
      </c>
      <c r="O81" s="88" t="s">
        <v>173</v>
      </c>
      <c r="P81" s="89"/>
      <c r="Q81" s="90"/>
      <c r="R81" s="13">
        <v>115032</v>
      </c>
      <c r="S81" s="14">
        <v>1</v>
      </c>
      <c r="T81" s="15">
        <f t="shared" si="9"/>
        <v>115033</v>
      </c>
      <c r="U81" s="51">
        <v>422620</v>
      </c>
      <c r="V81" s="16">
        <v>2345</v>
      </c>
      <c r="W81" s="13">
        <v>1838</v>
      </c>
      <c r="X81" s="15">
        <f t="shared" si="10"/>
        <v>539998</v>
      </c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ht="8.4499999999999993" customHeight="1" x14ac:dyDescent="0.15">
      <c r="A82" s="9"/>
      <c r="B82" s="9"/>
      <c r="C82" s="9"/>
      <c r="D82" s="49"/>
      <c r="E82" s="49"/>
      <c r="F82" s="50"/>
      <c r="G82" s="50"/>
      <c r="H82" s="50"/>
      <c r="I82" s="50"/>
      <c r="J82" s="50"/>
      <c r="K82" s="50"/>
      <c r="L82" s="50"/>
      <c r="M82" s="9"/>
      <c r="N82" s="86"/>
      <c r="O82" s="72" t="s">
        <v>174</v>
      </c>
      <c r="P82" s="73"/>
      <c r="Q82" s="74"/>
      <c r="R82" s="22">
        <v>11357</v>
      </c>
      <c r="S82" s="23">
        <v>0</v>
      </c>
      <c r="T82" s="24">
        <f t="shared" si="9"/>
        <v>11357</v>
      </c>
      <c r="U82" s="25">
        <v>20794</v>
      </c>
      <c r="V82" s="25">
        <v>206</v>
      </c>
      <c r="W82" s="22">
        <v>114</v>
      </c>
      <c r="X82" s="24">
        <f t="shared" si="10"/>
        <v>32357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ht="8.4499999999999993" customHeight="1" x14ac:dyDescent="0.15">
      <c r="A83" s="9"/>
      <c r="B83" s="9"/>
      <c r="C83" s="9"/>
      <c r="D83" s="49"/>
      <c r="E83" s="49"/>
      <c r="F83" s="50"/>
      <c r="G83" s="50"/>
      <c r="H83" s="50"/>
      <c r="I83" s="50"/>
      <c r="J83" s="50"/>
      <c r="K83" s="50"/>
      <c r="L83" s="50"/>
      <c r="M83" s="9"/>
      <c r="N83" s="86"/>
      <c r="O83" s="72" t="s">
        <v>175</v>
      </c>
      <c r="P83" s="73"/>
      <c r="Q83" s="74"/>
      <c r="R83" s="22">
        <v>10231</v>
      </c>
      <c r="S83" s="23">
        <v>0</v>
      </c>
      <c r="T83" s="24">
        <f t="shared" si="9"/>
        <v>10231</v>
      </c>
      <c r="U83" s="25">
        <v>19001</v>
      </c>
      <c r="V83" s="25">
        <v>170</v>
      </c>
      <c r="W83" s="22">
        <v>176</v>
      </c>
      <c r="X83" s="24">
        <f t="shared" si="10"/>
        <v>29402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ht="8.4499999999999993" customHeight="1" x14ac:dyDescent="0.15">
      <c r="A84" s="9"/>
      <c r="B84" s="9"/>
      <c r="C84" s="9"/>
      <c r="D84" s="49"/>
      <c r="E84" s="49"/>
      <c r="F84" s="50"/>
      <c r="G84" s="50"/>
      <c r="H84" s="50"/>
      <c r="I84" s="50"/>
      <c r="J84" s="50"/>
      <c r="K84" s="50"/>
      <c r="L84" s="50"/>
      <c r="M84" s="9"/>
      <c r="N84" s="87"/>
      <c r="O84" s="91" t="s">
        <v>30</v>
      </c>
      <c r="P84" s="92"/>
      <c r="Q84" s="93"/>
      <c r="R84" s="31">
        <f>SUM(R81:R83)</f>
        <v>136620</v>
      </c>
      <c r="S84" s="32">
        <f>SUM(S81:S83)</f>
        <v>1</v>
      </c>
      <c r="T84" s="33">
        <f t="shared" si="9"/>
        <v>136621</v>
      </c>
      <c r="U84" s="34">
        <f>SUM(U81:U83)</f>
        <v>462415</v>
      </c>
      <c r="V84" s="34">
        <f>SUM(V81:V83)</f>
        <v>2721</v>
      </c>
      <c r="W84" s="31">
        <f>SUM(W81:W83)</f>
        <v>2128</v>
      </c>
      <c r="X84" s="33">
        <f t="shared" si="10"/>
        <v>601757</v>
      </c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ht="8.4499999999999993" customHeight="1" x14ac:dyDescent="0.15">
      <c r="M85" s="53"/>
      <c r="N85" s="94" t="s">
        <v>176</v>
      </c>
      <c r="O85" s="95"/>
      <c r="P85" s="95"/>
      <c r="Q85" s="96"/>
      <c r="R85" s="54">
        <f>SUM(F31,F13,F79,R14,R38,R50,R61,R66,R80,R84)</f>
        <v>8292354</v>
      </c>
      <c r="S85" s="54">
        <f>SUM(G31,G13,G79,S14,S38,S50,S61,S66,S80,S84)</f>
        <v>1214</v>
      </c>
      <c r="T85" s="55">
        <f t="shared" si="9"/>
        <v>8293568</v>
      </c>
      <c r="U85" s="56">
        <f>SUM(I31,I13,I79,U14,U38,U50,U61,U66,U80,U84)</f>
        <v>22585164</v>
      </c>
      <c r="V85" s="56">
        <f>SUM(J31,J13,J79,V14,V38,V50,V61,V66,V80,V84)</f>
        <v>160581</v>
      </c>
      <c r="W85" s="57">
        <f>SUM(K31,K13,K79,W14,W38,W50,W61,W66,W80,W84)</f>
        <v>287099</v>
      </c>
      <c r="X85" s="55">
        <f t="shared" si="10"/>
        <v>31039313</v>
      </c>
    </row>
    <row r="86" spans="1:256" x14ac:dyDescent="0.15"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</row>
    <row r="87" spans="1:256" x14ac:dyDescent="0.15">
      <c r="M87" s="53"/>
      <c r="N87" s="53"/>
      <c r="O87" s="53"/>
      <c r="P87" s="58"/>
      <c r="Q87" s="58"/>
      <c r="R87" s="59"/>
      <c r="S87" s="59"/>
      <c r="T87" s="59"/>
      <c r="U87" s="59"/>
      <c r="V87" s="59"/>
      <c r="W87" s="59"/>
      <c r="X87" s="59"/>
    </row>
    <row r="88" spans="1:256" x14ac:dyDescent="0.15">
      <c r="M88" s="53"/>
      <c r="N88" s="53"/>
      <c r="O88" s="53"/>
      <c r="P88" s="58"/>
      <c r="Q88" s="58"/>
      <c r="R88" s="59"/>
      <c r="S88" s="59"/>
      <c r="T88" s="59"/>
      <c r="U88" s="59"/>
      <c r="V88" s="59"/>
      <c r="W88" s="59"/>
      <c r="X88" s="59"/>
    </row>
    <row r="89" spans="1:256" x14ac:dyDescent="0.15">
      <c r="N89" s="53"/>
      <c r="O89" s="53"/>
      <c r="P89" s="58"/>
      <c r="Q89" s="58"/>
      <c r="R89" s="59"/>
      <c r="S89" s="59"/>
      <c r="T89" s="59"/>
      <c r="U89" s="59"/>
      <c r="V89" s="59"/>
      <c r="W89" s="59"/>
      <c r="X89" s="59"/>
    </row>
    <row r="90" spans="1:256" x14ac:dyDescent="0.15">
      <c r="N90" s="53"/>
      <c r="O90" s="53"/>
      <c r="P90" s="58"/>
      <c r="Q90" s="58"/>
      <c r="R90" s="59"/>
      <c r="S90" s="59"/>
      <c r="T90" s="59"/>
      <c r="U90" s="59"/>
      <c r="V90" s="59"/>
      <c r="W90" s="59"/>
      <c r="X90" s="59"/>
    </row>
    <row r="91" spans="1:256" ht="11.25" hidden="1" customHeight="1" x14ac:dyDescent="0.15">
      <c r="N91" s="83" t="s">
        <v>177</v>
      </c>
      <c r="O91" s="84" t="s">
        <v>169</v>
      </c>
      <c r="P91" s="83" t="s">
        <v>178</v>
      </c>
      <c r="Q91" s="60" t="s">
        <v>169</v>
      </c>
      <c r="R91" s="61">
        <v>792</v>
      </c>
      <c r="S91" s="61">
        <v>0</v>
      </c>
      <c r="T91" s="61">
        <f>SUM(R91:S91)</f>
        <v>792</v>
      </c>
      <c r="U91" s="61">
        <v>425</v>
      </c>
      <c r="V91" s="61">
        <v>4</v>
      </c>
      <c r="W91" s="61">
        <v>16</v>
      </c>
      <c r="X91" s="61">
        <f>SUM(U91:W91)</f>
        <v>445</v>
      </c>
    </row>
    <row r="92" spans="1:256" hidden="1" x14ac:dyDescent="0.15">
      <c r="N92" s="83"/>
      <c r="O92" s="84"/>
      <c r="P92" s="83"/>
      <c r="Q92" s="60" t="s">
        <v>179</v>
      </c>
      <c r="R92" s="61">
        <v>23352</v>
      </c>
      <c r="S92" s="61">
        <v>0</v>
      </c>
      <c r="T92" s="61">
        <f>SUM(R92:S92)</f>
        <v>23352</v>
      </c>
      <c r="U92" s="61">
        <v>34387</v>
      </c>
      <c r="V92" s="61">
        <v>276</v>
      </c>
      <c r="W92" s="61">
        <v>345</v>
      </c>
      <c r="X92" s="61">
        <f>SUM(U92:W92)</f>
        <v>35008</v>
      </c>
    </row>
    <row r="93" spans="1:256" x14ac:dyDescent="0.15">
      <c r="K93" s="4"/>
      <c r="L93" s="4"/>
      <c r="P93" s="4"/>
      <c r="Q93" s="4"/>
      <c r="R93" s="4"/>
      <c r="S93" s="4"/>
      <c r="T93" s="4"/>
      <c r="U93" s="4"/>
    </row>
    <row r="94" spans="1:256" x14ac:dyDescent="0.15">
      <c r="K94" s="4"/>
      <c r="L94" s="4"/>
      <c r="P94" s="4"/>
      <c r="Q94" s="4"/>
      <c r="R94" s="4"/>
      <c r="S94" s="4"/>
      <c r="T94" s="4"/>
      <c r="U94" s="4"/>
    </row>
    <row r="95" spans="1:256" x14ac:dyDescent="0.15">
      <c r="K95" s="4"/>
      <c r="L95" s="4"/>
      <c r="P95" s="4"/>
      <c r="Q95" s="4"/>
      <c r="R95" s="4"/>
      <c r="S95" s="4"/>
      <c r="T95" s="4"/>
      <c r="U95" s="4"/>
    </row>
    <row r="96" spans="1:256" x14ac:dyDescent="0.15">
      <c r="K96" s="4"/>
      <c r="L96" s="4"/>
      <c r="P96" s="4"/>
      <c r="Q96" s="4"/>
      <c r="R96" s="4"/>
      <c r="S96" s="4"/>
      <c r="T96" s="4"/>
      <c r="U96" s="4"/>
    </row>
    <row r="97" spans="11:22" x14ac:dyDescent="0.15">
      <c r="K97" s="4"/>
      <c r="L97" s="4"/>
      <c r="P97" s="4"/>
      <c r="Q97" s="4"/>
      <c r="R97" s="4"/>
      <c r="S97" s="4"/>
      <c r="T97" s="4"/>
      <c r="U97" s="4"/>
    </row>
    <row r="98" spans="11:22" x14ac:dyDescent="0.15">
      <c r="K98" s="4"/>
      <c r="L98" s="4"/>
      <c r="P98" s="4"/>
      <c r="Q98" s="4"/>
      <c r="R98" s="4"/>
      <c r="S98" s="4"/>
      <c r="T98" s="4"/>
      <c r="U98" s="4"/>
    </row>
    <row r="99" spans="11:22" x14ac:dyDescent="0.15">
      <c r="K99" s="4"/>
      <c r="L99" s="4"/>
      <c r="P99" s="4"/>
      <c r="Q99" s="4"/>
      <c r="R99" s="4"/>
      <c r="S99" s="4"/>
      <c r="T99" s="4"/>
      <c r="U99" s="4"/>
      <c r="V99" s="4"/>
    </row>
    <row r="100" spans="11:22" x14ac:dyDescent="0.15">
      <c r="K100" s="4"/>
      <c r="L100" s="4"/>
      <c r="P100" s="4"/>
      <c r="Q100" s="4"/>
      <c r="R100" s="4"/>
      <c r="S100" s="4"/>
      <c r="T100" s="4"/>
      <c r="U100" s="4"/>
      <c r="V100" s="4"/>
    </row>
    <row r="101" spans="11:22" x14ac:dyDescent="0.15">
      <c r="K101" s="4"/>
      <c r="L101" s="4"/>
      <c r="P101" s="4"/>
      <c r="Q101" s="4"/>
      <c r="R101" s="4"/>
      <c r="S101" s="4"/>
      <c r="T101" s="4"/>
      <c r="U101" s="4"/>
      <c r="V101" s="4"/>
    </row>
    <row r="102" spans="11:22" x14ac:dyDescent="0.15">
      <c r="K102" s="4"/>
      <c r="L102" s="4"/>
      <c r="P102" s="4"/>
      <c r="Q102" s="4"/>
      <c r="R102" s="4"/>
      <c r="S102" s="4"/>
      <c r="T102" s="4"/>
      <c r="U102" s="4"/>
      <c r="V102" s="4"/>
    </row>
    <row r="103" spans="11:22" x14ac:dyDescent="0.15">
      <c r="K103" s="4"/>
      <c r="L103" s="4"/>
      <c r="P103" s="4"/>
      <c r="Q103" s="4"/>
      <c r="R103" s="4"/>
      <c r="S103" s="4"/>
      <c r="T103" s="4"/>
      <c r="U103" s="4"/>
      <c r="V103" s="4"/>
    </row>
    <row r="104" spans="11:22" x14ac:dyDescent="0.15">
      <c r="K104" s="4"/>
      <c r="L104" s="4"/>
      <c r="P104" s="4"/>
      <c r="Q104" s="4"/>
      <c r="R104" s="4"/>
      <c r="S104" s="4"/>
      <c r="T104" s="4"/>
      <c r="U104" s="4"/>
      <c r="V104" s="4"/>
    </row>
    <row r="105" spans="11:22" x14ac:dyDescent="0.15">
      <c r="K105" s="4"/>
      <c r="L105" s="4"/>
      <c r="P105" s="4"/>
      <c r="Q105" s="4"/>
      <c r="R105" s="4"/>
      <c r="S105" s="4"/>
      <c r="T105" s="4"/>
      <c r="U105" s="4"/>
      <c r="V105" s="4"/>
    </row>
    <row r="106" spans="11:22" x14ac:dyDescent="0.15">
      <c r="K106" s="4"/>
      <c r="L106" s="4"/>
      <c r="P106" s="4"/>
      <c r="Q106" s="4"/>
      <c r="R106" s="4"/>
      <c r="S106" s="4"/>
      <c r="T106" s="4"/>
      <c r="U106" s="4"/>
      <c r="V106" s="4"/>
    </row>
    <row r="107" spans="11:22" x14ac:dyDescent="0.15">
      <c r="K107" s="4"/>
      <c r="L107" s="4"/>
      <c r="P107" s="4"/>
      <c r="Q107" s="4"/>
      <c r="R107" s="4"/>
      <c r="S107" s="4"/>
      <c r="T107" s="4"/>
      <c r="U107" s="4"/>
      <c r="V107" s="4"/>
    </row>
    <row r="108" spans="11:22" x14ac:dyDescent="0.15">
      <c r="K108" s="4"/>
      <c r="L108" s="4"/>
      <c r="P108" s="4"/>
      <c r="Q108" s="4"/>
      <c r="R108" s="4"/>
      <c r="S108" s="4"/>
      <c r="T108" s="4"/>
      <c r="U108" s="4"/>
    </row>
    <row r="109" spans="11:22" x14ac:dyDescent="0.15">
      <c r="K109" s="4"/>
      <c r="L109" s="4"/>
      <c r="P109" s="4"/>
      <c r="Q109" s="4"/>
      <c r="R109" s="4"/>
      <c r="S109" s="4"/>
      <c r="T109" s="4"/>
      <c r="U109" s="4"/>
    </row>
    <row r="110" spans="11:22" x14ac:dyDescent="0.15">
      <c r="K110" s="4"/>
      <c r="L110" s="4"/>
      <c r="P110" s="4"/>
      <c r="Q110" s="4"/>
      <c r="R110" s="4"/>
      <c r="S110" s="4"/>
      <c r="T110" s="4"/>
      <c r="U110" s="4"/>
    </row>
    <row r="149" spans="4:17" x14ac:dyDescent="0.15">
      <c r="P149" s="4"/>
      <c r="Q149" s="4"/>
    </row>
    <row r="150" spans="4:17" x14ac:dyDescent="0.15">
      <c r="P150" s="4"/>
      <c r="Q150" s="4"/>
    </row>
    <row r="151" spans="4:17" x14ac:dyDescent="0.15">
      <c r="P151" s="4"/>
      <c r="Q151" s="4"/>
    </row>
    <row r="152" spans="4:17" x14ac:dyDescent="0.15">
      <c r="P152" s="4"/>
      <c r="Q152" s="4"/>
    </row>
    <row r="153" spans="4:17" x14ac:dyDescent="0.15">
      <c r="P153" s="4"/>
      <c r="Q153" s="4"/>
    </row>
    <row r="154" spans="4:17" x14ac:dyDescent="0.15">
      <c r="P154" s="4"/>
      <c r="Q154" s="4"/>
    </row>
    <row r="155" spans="4:17" x14ac:dyDescent="0.15">
      <c r="D155" s="4"/>
      <c r="E155" s="4"/>
      <c r="F155" s="4"/>
      <c r="G155" s="4"/>
      <c r="H155" s="4"/>
      <c r="I155" s="4"/>
      <c r="J155" s="4"/>
      <c r="K155" s="4"/>
      <c r="L155" s="4"/>
      <c r="P155" s="4"/>
      <c r="Q155" s="4"/>
    </row>
    <row r="156" spans="4:17" x14ac:dyDescent="0.15">
      <c r="D156" s="4"/>
      <c r="E156" s="4"/>
      <c r="F156" s="4"/>
      <c r="G156" s="4"/>
      <c r="H156" s="4"/>
      <c r="I156" s="4"/>
      <c r="J156" s="4"/>
      <c r="K156" s="4"/>
      <c r="L156" s="4"/>
      <c r="P156" s="4"/>
      <c r="Q156" s="4"/>
    </row>
    <row r="157" spans="4:17" x14ac:dyDescent="0.15">
      <c r="D157" s="4"/>
      <c r="E157" s="4"/>
      <c r="F157" s="4"/>
      <c r="G157" s="4"/>
      <c r="H157" s="4"/>
      <c r="I157" s="4"/>
      <c r="J157" s="4"/>
      <c r="K157" s="4"/>
      <c r="L157" s="4"/>
      <c r="P157" s="4"/>
      <c r="Q157" s="4"/>
    </row>
    <row r="158" spans="4:17" x14ac:dyDescent="0.15">
      <c r="D158" s="4"/>
      <c r="E158" s="4"/>
      <c r="F158" s="4"/>
      <c r="G158" s="4"/>
      <c r="H158" s="4"/>
      <c r="I158" s="4"/>
      <c r="J158" s="4"/>
      <c r="K158" s="4"/>
      <c r="L158" s="4"/>
      <c r="P158" s="4"/>
      <c r="Q158" s="4"/>
    </row>
    <row r="159" spans="4:17" x14ac:dyDescent="0.15">
      <c r="D159" s="4"/>
      <c r="E159" s="4"/>
      <c r="F159" s="4"/>
      <c r="G159" s="4"/>
      <c r="H159" s="4"/>
      <c r="I159" s="4"/>
      <c r="J159" s="4"/>
      <c r="K159" s="4"/>
      <c r="L159" s="4"/>
      <c r="P159" s="4"/>
      <c r="Q159" s="4"/>
    </row>
    <row r="160" spans="4:17" x14ac:dyDescent="0.15">
      <c r="D160" s="4"/>
      <c r="E160" s="4"/>
      <c r="F160" s="4"/>
      <c r="G160" s="4"/>
      <c r="H160" s="4"/>
      <c r="I160" s="4"/>
      <c r="J160" s="4"/>
      <c r="K160" s="4"/>
      <c r="L160" s="4"/>
      <c r="P160" s="4"/>
      <c r="Q160" s="4"/>
    </row>
    <row r="161" spans="4:17" x14ac:dyDescent="0.15">
      <c r="D161" s="4"/>
      <c r="E161" s="4"/>
      <c r="F161" s="4"/>
      <c r="G161" s="4"/>
      <c r="H161" s="4"/>
      <c r="I161" s="4"/>
      <c r="J161" s="4"/>
      <c r="K161" s="4"/>
      <c r="L161" s="4"/>
      <c r="P161" s="4"/>
      <c r="Q161" s="4"/>
    </row>
    <row r="162" spans="4:17" x14ac:dyDescent="0.15">
      <c r="D162" s="4"/>
      <c r="E162" s="4"/>
      <c r="F162" s="4"/>
      <c r="G162" s="4"/>
      <c r="H162" s="4"/>
      <c r="I162" s="4"/>
      <c r="J162" s="4"/>
      <c r="K162" s="4"/>
      <c r="L162" s="4"/>
      <c r="P162" s="4"/>
      <c r="Q162" s="4"/>
    </row>
    <row r="163" spans="4:17" x14ac:dyDescent="0.15">
      <c r="D163" s="4"/>
      <c r="E163" s="4"/>
      <c r="F163" s="4"/>
      <c r="G163" s="4"/>
      <c r="H163" s="4"/>
      <c r="I163" s="4"/>
      <c r="J163" s="4"/>
      <c r="K163" s="4"/>
      <c r="L163" s="4"/>
      <c r="P163" s="4"/>
      <c r="Q163" s="4"/>
    </row>
    <row r="164" spans="4:17" x14ac:dyDescent="0.15">
      <c r="D164" s="4"/>
      <c r="E164" s="4"/>
      <c r="F164" s="4"/>
      <c r="G164" s="4"/>
      <c r="H164" s="4"/>
      <c r="I164" s="4"/>
      <c r="J164" s="4"/>
      <c r="K164" s="4"/>
      <c r="L164" s="4"/>
      <c r="P164" s="4"/>
      <c r="Q164" s="4"/>
    </row>
  </sheetData>
  <mergeCells count="167">
    <mergeCell ref="B1:L1"/>
    <mergeCell ref="B4:E5"/>
    <mergeCell ref="F4:H4"/>
    <mergeCell ref="I4:I5"/>
    <mergeCell ref="J4:J5"/>
    <mergeCell ref="K4:L4"/>
    <mergeCell ref="C8:E8"/>
    <mergeCell ref="P8:Q8"/>
    <mergeCell ref="C9:E9"/>
    <mergeCell ref="P9:Q9"/>
    <mergeCell ref="C10:E10"/>
    <mergeCell ref="O10:O13"/>
    <mergeCell ref="P10:Q10"/>
    <mergeCell ref="C11:E11"/>
    <mergeCell ref="P11:P13"/>
    <mergeCell ref="C12:E12"/>
    <mergeCell ref="N4:N14"/>
    <mergeCell ref="O4:O5"/>
    <mergeCell ref="P4:Q4"/>
    <mergeCell ref="P5:Q5"/>
    <mergeCell ref="C6:E6"/>
    <mergeCell ref="O6:Q6"/>
    <mergeCell ref="C7:E7"/>
    <mergeCell ref="O7:O9"/>
    <mergeCell ref="P7:Q7"/>
    <mergeCell ref="O16:O18"/>
    <mergeCell ref="P16:Q16"/>
    <mergeCell ref="D17:E17"/>
    <mergeCell ref="P17:Q17"/>
    <mergeCell ref="D18:E18"/>
    <mergeCell ref="P18:Q18"/>
    <mergeCell ref="C13:E13"/>
    <mergeCell ref="B14:B31"/>
    <mergeCell ref="C14:C15"/>
    <mergeCell ref="D14:E14"/>
    <mergeCell ref="O14:Q14"/>
    <mergeCell ref="D15:E15"/>
    <mergeCell ref="N15:N38"/>
    <mergeCell ref="O15:Q15"/>
    <mergeCell ref="C16:C19"/>
    <mergeCell ref="D16:E16"/>
    <mergeCell ref="B6:B13"/>
    <mergeCell ref="D19:E19"/>
    <mergeCell ref="O19:O24"/>
    <mergeCell ref="P19:Q19"/>
    <mergeCell ref="C20:C22"/>
    <mergeCell ref="D20:E20"/>
    <mergeCell ref="P20:Q20"/>
    <mergeCell ref="D21:E21"/>
    <mergeCell ref="P21:P24"/>
    <mergeCell ref="D22:E22"/>
    <mergeCell ref="C23:E23"/>
    <mergeCell ref="C24:C25"/>
    <mergeCell ref="D24:E24"/>
    <mergeCell ref="D25:E25"/>
    <mergeCell ref="O25:O34"/>
    <mergeCell ref="P25:Q25"/>
    <mergeCell ref="C26:C30"/>
    <mergeCell ref="D26:D29"/>
    <mergeCell ref="P26:Q26"/>
    <mergeCell ref="P27:P30"/>
    <mergeCell ref="D30:E30"/>
    <mergeCell ref="P36:Q36"/>
    <mergeCell ref="P37:Q37"/>
    <mergeCell ref="O38:Q38"/>
    <mergeCell ref="D39:E39"/>
    <mergeCell ref="N39:N50"/>
    <mergeCell ref="O39:Q39"/>
    <mergeCell ref="C31:E31"/>
    <mergeCell ref="P31:P34"/>
    <mergeCell ref="B32:B79"/>
    <mergeCell ref="C32:C35"/>
    <mergeCell ref="D32:E32"/>
    <mergeCell ref="D33:D35"/>
    <mergeCell ref="O35:O37"/>
    <mergeCell ref="P35:Q35"/>
    <mergeCell ref="C36:C39"/>
    <mergeCell ref="D36:D38"/>
    <mergeCell ref="C40:C43"/>
    <mergeCell ref="D40:E40"/>
    <mergeCell ref="O40:Q40"/>
    <mergeCell ref="D41:E41"/>
    <mergeCell ref="O41:O45"/>
    <mergeCell ref="P41:Q41"/>
    <mergeCell ref="D42:E42"/>
    <mergeCell ref="P42:Q42"/>
    <mergeCell ref="D43:E43"/>
    <mergeCell ref="P43:P45"/>
    <mergeCell ref="O53:O55"/>
    <mergeCell ref="P53:Q53"/>
    <mergeCell ref="P58:Q58"/>
    <mergeCell ref="D59:D61"/>
    <mergeCell ref="P59:Q59"/>
    <mergeCell ref="P60:Q60"/>
    <mergeCell ref="C44:C53"/>
    <mergeCell ref="D44:D46"/>
    <mergeCell ref="O46:Q46"/>
    <mergeCell ref="D47:D49"/>
    <mergeCell ref="O47:Q47"/>
    <mergeCell ref="O48:O49"/>
    <mergeCell ref="P48:Q48"/>
    <mergeCell ref="P49:Q49"/>
    <mergeCell ref="D50:D52"/>
    <mergeCell ref="O50:Q50"/>
    <mergeCell ref="O61:Q61"/>
    <mergeCell ref="C54:C61"/>
    <mergeCell ref="D54:D56"/>
    <mergeCell ref="P54:Q54"/>
    <mergeCell ref="P55:Q55"/>
    <mergeCell ref="O56:O57"/>
    <mergeCell ref="C62:C70"/>
    <mergeCell ref="D62:D64"/>
    <mergeCell ref="N62:N66"/>
    <mergeCell ref="O62:Q62"/>
    <mergeCell ref="O63:Q63"/>
    <mergeCell ref="O64:Q64"/>
    <mergeCell ref="D65:D67"/>
    <mergeCell ref="O65:Q65"/>
    <mergeCell ref="O66:Q66"/>
    <mergeCell ref="P56:Q56"/>
    <mergeCell ref="D57:E57"/>
    <mergeCell ref="P57:Q57"/>
    <mergeCell ref="D58:E58"/>
    <mergeCell ref="O58:O60"/>
    <mergeCell ref="N51:N61"/>
    <mergeCell ref="O51:Q51"/>
    <mergeCell ref="O52:Q52"/>
    <mergeCell ref="D53:E53"/>
    <mergeCell ref="C71:C75"/>
    <mergeCell ref="D71:D73"/>
    <mergeCell ref="O71:Q71"/>
    <mergeCell ref="O72:O74"/>
    <mergeCell ref="P72:Q72"/>
    <mergeCell ref="P73:Q73"/>
    <mergeCell ref="D74:E74"/>
    <mergeCell ref="P74:Q74"/>
    <mergeCell ref="D75:E75"/>
    <mergeCell ref="O75:Q75"/>
    <mergeCell ref="N67:N80"/>
    <mergeCell ref="O67:O70"/>
    <mergeCell ref="P67:Q67"/>
    <mergeCell ref="D68:E68"/>
    <mergeCell ref="P68:Q68"/>
    <mergeCell ref="D69:E69"/>
    <mergeCell ref="P69:Q69"/>
    <mergeCell ref="D70:E70"/>
    <mergeCell ref="P70:Q70"/>
    <mergeCell ref="O80:Q80"/>
    <mergeCell ref="C76:C78"/>
    <mergeCell ref="D76:E76"/>
    <mergeCell ref="O76:Q76"/>
    <mergeCell ref="D77:E77"/>
    <mergeCell ref="O77:Q77"/>
    <mergeCell ref="D78:E78"/>
    <mergeCell ref="O78:O79"/>
    <mergeCell ref="P78:Q78"/>
    <mergeCell ref="C79:E79"/>
    <mergeCell ref="P79:Q79"/>
    <mergeCell ref="N91:N92"/>
    <mergeCell ref="O91:O92"/>
    <mergeCell ref="P91:P92"/>
    <mergeCell ref="N81:N84"/>
    <mergeCell ref="O81:Q81"/>
    <mergeCell ref="O82:Q82"/>
    <mergeCell ref="O83:Q83"/>
    <mergeCell ref="O84:Q84"/>
    <mergeCell ref="N85:Q85"/>
  </mergeCells>
  <phoneticPr fontId="2"/>
  <printOptions horizontalCentered="1"/>
  <pageMargins left="0" right="0" top="0.19685039370078741" bottom="0.19685039370078741" header="0" footer="0"/>
  <pageSetup paperSize="9" scale="86" orientation="landscape" r:id="rId1"/>
  <headerFooter alignWithMargins="0"/>
  <rowBreaks count="1" manualBreakCount="1">
    <brk id="81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180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112362</v>
      </c>
      <c r="S4" s="14">
        <v>6</v>
      </c>
      <c r="T4" s="15">
        <f t="shared" ref="T4:T15" si="0">SUM(R4:S4)</f>
        <v>112368</v>
      </c>
      <c r="U4" s="16">
        <v>373237</v>
      </c>
      <c r="V4" s="16">
        <v>2240</v>
      </c>
      <c r="W4" s="13">
        <v>2224</v>
      </c>
      <c r="X4" s="15">
        <f t="shared" ref="X4:X77" si="1">SUM(T4:V4)</f>
        <v>487845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64612</v>
      </c>
      <c r="S5" s="23">
        <v>5</v>
      </c>
      <c r="T5" s="24">
        <f t="shared" si="0"/>
        <v>64617</v>
      </c>
      <c r="U5" s="25">
        <v>166719</v>
      </c>
      <c r="V5" s="25">
        <v>1128</v>
      </c>
      <c r="W5" s="22">
        <v>1032</v>
      </c>
      <c r="X5" s="24">
        <f t="shared" si="1"/>
        <v>232464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86246</v>
      </c>
      <c r="G6" s="14">
        <v>9</v>
      </c>
      <c r="H6" s="15">
        <f t="shared" ref="H6:H51" si="2">SUM(F6:G6)</f>
        <v>86255</v>
      </c>
      <c r="I6" s="16">
        <v>389169</v>
      </c>
      <c r="J6" s="16">
        <v>3617</v>
      </c>
      <c r="K6" s="13">
        <v>8234</v>
      </c>
      <c r="L6" s="15">
        <f t="shared" ref="L6:L51" si="3">SUM(H6:J6)</f>
        <v>479041</v>
      </c>
      <c r="M6" s="12"/>
      <c r="N6" s="158"/>
      <c r="O6" s="102"/>
      <c r="P6" s="113"/>
      <c r="Q6" s="69" t="s">
        <v>184</v>
      </c>
      <c r="R6" s="22">
        <v>31123</v>
      </c>
      <c r="S6" s="23">
        <v>2</v>
      </c>
      <c r="T6" s="24">
        <f t="shared" si="0"/>
        <v>31125</v>
      </c>
      <c r="U6" s="25">
        <v>76966</v>
      </c>
      <c r="V6" s="25">
        <v>379</v>
      </c>
      <c r="W6" s="22">
        <v>496</v>
      </c>
      <c r="X6" s="24">
        <f t="shared" si="1"/>
        <v>108470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28119</v>
      </c>
      <c r="G7" s="23">
        <v>1</v>
      </c>
      <c r="H7" s="24">
        <f t="shared" si="2"/>
        <v>28120</v>
      </c>
      <c r="I7" s="25">
        <v>95436</v>
      </c>
      <c r="J7" s="25">
        <v>511</v>
      </c>
      <c r="K7" s="22">
        <v>888</v>
      </c>
      <c r="L7" s="24">
        <f t="shared" si="3"/>
        <v>124067</v>
      </c>
      <c r="M7" s="12"/>
      <c r="N7" s="158"/>
      <c r="O7" s="103"/>
      <c r="P7" s="114"/>
      <c r="Q7" s="69" t="s">
        <v>10</v>
      </c>
      <c r="R7" s="22">
        <f>SUM(R5:R6)</f>
        <v>95735</v>
      </c>
      <c r="S7" s="23">
        <f>SUM(S5:S6)</f>
        <v>7</v>
      </c>
      <c r="T7" s="24">
        <f t="shared" si="0"/>
        <v>95742</v>
      </c>
      <c r="U7" s="25">
        <f t="shared" ref="U7:W7" si="4">SUM(U5:U6)</f>
        <v>243685</v>
      </c>
      <c r="V7" s="25">
        <f t="shared" si="4"/>
        <v>1507</v>
      </c>
      <c r="W7" s="22">
        <f t="shared" si="4"/>
        <v>1528</v>
      </c>
      <c r="X7" s="24">
        <f t="shared" si="1"/>
        <v>340934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40889</v>
      </c>
      <c r="G8" s="23">
        <v>3</v>
      </c>
      <c r="H8" s="24">
        <f t="shared" si="2"/>
        <v>40892</v>
      </c>
      <c r="I8" s="25">
        <v>121832</v>
      </c>
      <c r="J8" s="25">
        <v>859</v>
      </c>
      <c r="K8" s="22">
        <v>1666</v>
      </c>
      <c r="L8" s="24">
        <f t="shared" si="3"/>
        <v>163583</v>
      </c>
      <c r="M8" s="12"/>
      <c r="N8" s="158"/>
      <c r="O8" s="137" t="s">
        <v>15</v>
      </c>
      <c r="P8" s="75"/>
      <c r="Q8" s="76"/>
      <c r="R8" s="22">
        <v>83274</v>
      </c>
      <c r="S8" s="23">
        <v>9</v>
      </c>
      <c r="T8" s="24">
        <f t="shared" si="0"/>
        <v>83283</v>
      </c>
      <c r="U8" s="25">
        <v>284291</v>
      </c>
      <c r="V8" s="25">
        <v>1265</v>
      </c>
      <c r="W8" s="22">
        <v>1961</v>
      </c>
      <c r="X8" s="24">
        <f t="shared" si="1"/>
        <v>368839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21665</v>
      </c>
      <c r="G9" s="23">
        <v>2</v>
      </c>
      <c r="H9" s="24">
        <f t="shared" si="2"/>
        <v>21667</v>
      </c>
      <c r="I9" s="25">
        <v>56869</v>
      </c>
      <c r="J9" s="25">
        <v>300</v>
      </c>
      <c r="K9" s="22">
        <v>580</v>
      </c>
      <c r="L9" s="24">
        <f t="shared" si="3"/>
        <v>78836</v>
      </c>
      <c r="M9" s="12"/>
      <c r="N9" s="158"/>
      <c r="O9" s="108" t="s">
        <v>17</v>
      </c>
      <c r="P9" s="75" t="s">
        <v>18</v>
      </c>
      <c r="Q9" s="76"/>
      <c r="R9" s="22">
        <v>54919</v>
      </c>
      <c r="S9" s="23">
        <v>5</v>
      </c>
      <c r="T9" s="24">
        <f t="shared" si="0"/>
        <v>54924</v>
      </c>
      <c r="U9" s="25">
        <v>149802</v>
      </c>
      <c r="V9" s="25">
        <v>755</v>
      </c>
      <c r="W9" s="22">
        <v>991</v>
      </c>
      <c r="X9" s="24">
        <f t="shared" si="1"/>
        <v>205481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5998</v>
      </c>
      <c r="G10" s="23">
        <v>0</v>
      </c>
      <c r="H10" s="24">
        <f>SUM(F10:G10)</f>
        <v>5998</v>
      </c>
      <c r="I10" s="25">
        <v>36062</v>
      </c>
      <c r="J10" s="25">
        <v>201</v>
      </c>
      <c r="K10" s="22">
        <v>318</v>
      </c>
      <c r="L10" s="24">
        <f>SUM(H10:J10)</f>
        <v>42261</v>
      </c>
      <c r="M10" s="12"/>
      <c r="N10" s="158"/>
      <c r="O10" s="108"/>
      <c r="P10" s="75" t="s">
        <v>20</v>
      </c>
      <c r="Q10" s="76"/>
      <c r="R10" s="22">
        <v>27279</v>
      </c>
      <c r="S10" s="23">
        <v>14</v>
      </c>
      <c r="T10" s="24">
        <f t="shared" si="0"/>
        <v>27293</v>
      </c>
      <c r="U10" s="22">
        <v>123597</v>
      </c>
      <c r="V10" s="22">
        <v>797</v>
      </c>
      <c r="W10" s="22">
        <v>1223</v>
      </c>
      <c r="X10" s="24">
        <f t="shared" si="1"/>
        <v>151687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27663</v>
      </c>
      <c r="G11" s="23">
        <f>SUM(G9:G10)</f>
        <v>2</v>
      </c>
      <c r="H11" s="24">
        <f>SUM(F11:G11)</f>
        <v>27665</v>
      </c>
      <c r="I11" s="25">
        <f t="shared" ref="I11:K11" si="5">SUM(I9:I10)</f>
        <v>92931</v>
      </c>
      <c r="J11" s="25">
        <f t="shared" si="5"/>
        <v>501</v>
      </c>
      <c r="K11" s="22">
        <f t="shared" si="5"/>
        <v>898</v>
      </c>
      <c r="L11" s="24">
        <f>SUM(H11:J11)</f>
        <v>121097</v>
      </c>
      <c r="M11" s="12"/>
      <c r="N11" s="158"/>
      <c r="O11" s="108"/>
      <c r="P11" s="75" t="s">
        <v>10</v>
      </c>
      <c r="Q11" s="76"/>
      <c r="R11" s="22">
        <f>SUM(R9:R10)</f>
        <v>82198</v>
      </c>
      <c r="S11" s="23">
        <f>SUM(S9:S10)</f>
        <v>19</v>
      </c>
      <c r="T11" s="24">
        <f t="shared" si="0"/>
        <v>82217</v>
      </c>
      <c r="U11" s="25">
        <f t="shared" ref="U11:W11" si="6">SUM(U9:U10)</f>
        <v>273399</v>
      </c>
      <c r="V11" s="25">
        <f t="shared" si="6"/>
        <v>1552</v>
      </c>
      <c r="W11" s="22">
        <f t="shared" si="6"/>
        <v>2214</v>
      </c>
      <c r="X11" s="24">
        <f t="shared" si="1"/>
        <v>357168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16084</v>
      </c>
      <c r="G12" s="23">
        <v>0</v>
      </c>
      <c r="H12" s="24">
        <f t="shared" si="2"/>
        <v>16084</v>
      </c>
      <c r="I12" s="25">
        <v>58070</v>
      </c>
      <c r="J12" s="25">
        <v>317</v>
      </c>
      <c r="K12" s="22">
        <v>591</v>
      </c>
      <c r="L12" s="24">
        <f t="shared" si="3"/>
        <v>74471</v>
      </c>
      <c r="M12" s="12"/>
      <c r="N12" s="158"/>
      <c r="O12" s="108" t="s">
        <v>23</v>
      </c>
      <c r="P12" s="75" t="s">
        <v>24</v>
      </c>
      <c r="Q12" s="76"/>
      <c r="R12" s="22">
        <v>149832</v>
      </c>
      <c r="S12" s="23">
        <v>31</v>
      </c>
      <c r="T12" s="24">
        <f t="shared" si="0"/>
        <v>149863</v>
      </c>
      <c r="U12" s="25">
        <v>284478</v>
      </c>
      <c r="V12" s="25">
        <v>2068</v>
      </c>
      <c r="W12" s="22">
        <v>2353</v>
      </c>
      <c r="X12" s="24">
        <f t="shared" si="1"/>
        <v>436409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5517</v>
      </c>
      <c r="G13" s="23">
        <v>0</v>
      </c>
      <c r="H13" s="24">
        <f t="shared" si="2"/>
        <v>5517</v>
      </c>
      <c r="I13" s="25">
        <v>10228</v>
      </c>
      <c r="J13" s="25">
        <v>66</v>
      </c>
      <c r="K13" s="22">
        <v>145</v>
      </c>
      <c r="L13" s="24">
        <f t="shared" si="3"/>
        <v>15811</v>
      </c>
      <c r="M13" s="12"/>
      <c r="N13" s="158"/>
      <c r="O13" s="108"/>
      <c r="P13" s="109" t="s">
        <v>26</v>
      </c>
      <c r="Q13" s="69" t="s">
        <v>27</v>
      </c>
      <c r="R13" s="28">
        <v>124266</v>
      </c>
      <c r="S13" s="29">
        <v>23</v>
      </c>
      <c r="T13" s="24">
        <f t="shared" si="0"/>
        <v>124289</v>
      </c>
      <c r="U13" s="30">
        <v>236226</v>
      </c>
      <c r="V13" s="30">
        <v>1711</v>
      </c>
      <c r="W13" s="28">
        <v>2193</v>
      </c>
      <c r="X13" s="24">
        <f t="shared" si="1"/>
        <v>362226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21601</v>
      </c>
      <c r="G14" s="23">
        <f>SUM(G12:G13)</f>
        <v>0</v>
      </c>
      <c r="H14" s="24">
        <f t="shared" si="2"/>
        <v>21601</v>
      </c>
      <c r="I14" s="25">
        <f t="shared" ref="I14:K14" si="7">SUM(I12:I13)</f>
        <v>68298</v>
      </c>
      <c r="J14" s="25">
        <f t="shared" si="7"/>
        <v>383</v>
      </c>
      <c r="K14" s="22">
        <f t="shared" si="7"/>
        <v>736</v>
      </c>
      <c r="L14" s="24">
        <f t="shared" si="3"/>
        <v>90282</v>
      </c>
      <c r="M14" s="12"/>
      <c r="N14" s="158"/>
      <c r="O14" s="108"/>
      <c r="P14" s="133"/>
      <c r="Q14" s="69" t="s">
        <v>29</v>
      </c>
      <c r="R14" s="28">
        <v>25304</v>
      </c>
      <c r="S14" s="29">
        <v>5</v>
      </c>
      <c r="T14" s="24">
        <f t="shared" si="0"/>
        <v>25309</v>
      </c>
      <c r="U14" s="30">
        <v>56552</v>
      </c>
      <c r="V14" s="30">
        <v>377</v>
      </c>
      <c r="W14" s="28">
        <v>495</v>
      </c>
      <c r="X14" s="24">
        <f t="shared" si="1"/>
        <v>82238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26462</v>
      </c>
      <c r="G15" s="23">
        <v>2</v>
      </c>
      <c r="H15" s="24">
        <f t="shared" si="2"/>
        <v>26464</v>
      </c>
      <c r="I15" s="25">
        <v>77652</v>
      </c>
      <c r="J15" s="25">
        <v>382</v>
      </c>
      <c r="K15" s="22">
        <v>815</v>
      </c>
      <c r="L15" s="24">
        <f t="shared" si="3"/>
        <v>104498</v>
      </c>
      <c r="M15" s="12"/>
      <c r="N15" s="158"/>
      <c r="O15" s="108"/>
      <c r="P15" s="133"/>
      <c r="Q15" s="69" t="s">
        <v>10</v>
      </c>
      <c r="R15" s="22">
        <f>SUM(R13:R14)</f>
        <v>149570</v>
      </c>
      <c r="S15" s="23">
        <f>SUM(S13:S14)</f>
        <v>28</v>
      </c>
      <c r="T15" s="24">
        <f t="shared" si="0"/>
        <v>149598</v>
      </c>
      <c r="U15" s="25">
        <f>SUM(U13:U14)</f>
        <v>292778</v>
      </c>
      <c r="V15" s="25">
        <f t="shared" ref="V15:W15" si="8">SUM(V13:V14)</f>
        <v>2088</v>
      </c>
      <c r="W15" s="22">
        <f t="shared" si="8"/>
        <v>2688</v>
      </c>
      <c r="X15" s="24">
        <f t="shared" si="1"/>
        <v>444464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21721</v>
      </c>
      <c r="G16" s="23">
        <v>3</v>
      </c>
      <c r="H16" s="24">
        <f t="shared" si="2"/>
        <v>21724</v>
      </c>
      <c r="I16" s="25">
        <v>58771</v>
      </c>
      <c r="J16" s="25">
        <v>368</v>
      </c>
      <c r="K16" s="22">
        <v>673</v>
      </c>
      <c r="L16" s="24">
        <f t="shared" si="3"/>
        <v>80863</v>
      </c>
      <c r="M16" s="12"/>
      <c r="N16" s="162"/>
      <c r="O16" s="91" t="s">
        <v>30</v>
      </c>
      <c r="P16" s="92"/>
      <c r="Q16" s="93"/>
      <c r="R16" s="31">
        <f>SUM(R4,R11:R12,R15,R7:R8)</f>
        <v>672971</v>
      </c>
      <c r="S16" s="40">
        <f>SUM(S4,S11:S12,S15,S7:S8)</f>
        <v>100</v>
      </c>
      <c r="T16" s="33">
        <f t="shared" ref="T16" si="9">SUM(R16:S16)</f>
        <v>673071</v>
      </c>
      <c r="U16" s="31">
        <f t="shared" ref="U16:W16" si="10">SUM(U4,U11:U12,U15,U7:U8)</f>
        <v>1751868</v>
      </c>
      <c r="V16" s="31">
        <f t="shared" si="10"/>
        <v>10720</v>
      </c>
      <c r="W16" s="31">
        <f t="shared" si="10"/>
        <v>12968</v>
      </c>
      <c r="X16" s="33">
        <f t="shared" ref="X16" si="11">SUM(T16:V16)</f>
        <v>2435659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2764</v>
      </c>
      <c r="G17" s="23">
        <v>0</v>
      </c>
      <c r="H17" s="24">
        <f t="shared" si="2"/>
        <v>2764</v>
      </c>
      <c r="I17" s="25">
        <v>4398</v>
      </c>
      <c r="J17" s="25">
        <v>40</v>
      </c>
      <c r="K17" s="22">
        <v>61</v>
      </c>
      <c r="L17" s="24">
        <f t="shared" si="3"/>
        <v>7202</v>
      </c>
      <c r="M17" s="12"/>
      <c r="N17" s="157" t="s">
        <v>35</v>
      </c>
      <c r="O17" s="88" t="s">
        <v>36</v>
      </c>
      <c r="P17" s="89"/>
      <c r="Q17" s="90"/>
      <c r="R17" s="22">
        <v>77974</v>
      </c>
      <c r="S17" s="23">
        <v>4</v>
      </c>
      <c r="T17" s="24">
        <f t="shared" ref="T17:T88" si="12">SUM(R17:S17)</f>
        <v>77978</v>
      </c>
      <c r="U17" s="25">
        <v>207982</v>
      </c>
      <c r="V17" s="25">
        <v>1207</v>
      </c>
      <c r="W17" s="22">
        <v>1244</v>
      </c>
      <c r="X17" s="24">
        <f t="shared" si="1"/>
        <v>287167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24485</v>
      </c>
      <c r="G18" s="23">
        <f>SUM(G16:G17)</f>
        <v>3</v>
      </c>
      <c r="H18" s="24">
        <f t="shared" si="2"/>
        <v>24488</v>
      </c>
      <c r="I18" s="25">
        <f t="shared" ref="I18:K18" si="13">SUM(I16:I17)</f>
        <v>63169</v>
      </c>
      <c r="J18" s="25">
        <f t="shared" si="13"/>
        <v>408</v>
      </c>
      <c r="K18" s="22">
        <f t="shared" si="13"/>
        <v>734</v>
      </c>
      <c r="L18" s="24">
        <f t="shared" si="3"/>
        <v>88065</v>
      </c>
      <c r="M18" s="12"/>
      <c r="N18" s="158"/>
      <c r="O18" s="101" t="s">
        <v>39</v>
      </c>
      <c r="P18" s="79" t="s">
        <v>40</v>
      </c>
      <c r="Q18" s="74"/>
      <c r="R18" s="22">
        <v>146452</v>
      </c>
      <c r="S18" s="23">
        <v>26</v>
      </c>
      <c r="T18" s="24">
        <f t="shared" si="12"/>
        <v>146478</v>
      </c>
      <c r="U18" s="25">
        <v>461120</v>
      </c>
      <c r="V18" s="25">
        <v>2574</v>
      </c>
      <c r="W18" s="22">
        <v>3094</v>
      </c>
      <c r="X18" s="24">
        <f t="shared" si="1"/>
        <v>610172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255465</v>
      </c>
      <c r="G19" s="32">
        <f>SUM(G6:G8,G11,G14:G15,G18)</f>
        <v>20</v>
      </c>
      <c r="H19" s="33">
        <f t="shared" si="2"/>
        <v>255485</v>
      </c>
      <c r="I19" s="34">
        <f t="shared" ref="I19:K19" si="14">SUM(I6:I8,I11,I14:I15,I18)</f>
        <v>908487</v>
      </c>
      <c r="J19" s="34">
        <f t="shared" si="14"/>
        <v>6661</v>
      </c>
      <c r="K19" s="31">
        <f t="shared" si="14"/>
        <v>13971</v>
      </c>
      <c r="L19" s="33">
        <f t="shared" si="3"/>
        <v>1170633</v>
      </c>
      <c r="M19" s="12"/>
      <c r="N19" s="158"/>
      <c r="O19" s="102"/>
      <c r="P19" s="79" t="s">
        <v>42</v>
      </c>
      <c r="Q19" s="74"/>
      <c r="R19" s="22">
        <v>22112</v>
      </c>
      <c r="S19" s="23">
        <v>5</v>
      </c>
      <c r="T19" s="24">
        <f t="shared" si="12"/>
        <v>22117</v>
      </c>
      <c r="U19" s="25">
        <v>39099</v>
      </c>
      <c r="V19" s="25">
        <v>294</v>
      </c>
      <c r="W19" s="22">
        <v>292</v>
      </c>
      <c r="X19" s="24">
        <f t="shared" si="1"/>
        <v>61510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65122</v>
      </c>
      <c r="G20" s="23">
        <v>3</v>
      </c>
      <c r="H20" s="24">
        <f t="shared" si="2"/>
        <v>65125</v>
      </c>
      <c r="I20" s="25">
        <v>159821</v>
      </c>
      <c r="J20" s="25">
        <v>1256</v>
      </c>
      <c r="K20" s="22">
        <v>1143</v>
      </c>
      <c r="L20" s="24">
        <f t="shared" si="3"/>
        <v>226202</v>
      </c>
      <c r="M20" s="12"/>
      <c r="N20" s="158"/>
      <c r="O20" s="103"/>
      <c r="P20" s="79" t="s">
        <v>10</v>
      </c>
      <c r="Q20" s="74"/>
      <c r="R20" s="22">
        <f>SUM(R18:R19)</f>
        <v>168564</v>
      </c>
      <c r="S20" s="23">
        <f>SUM(S18:S19)</f>
        <v>31</v>
      </c>
      <c r="T20" s="24">
        <f t="shared" si="12"/>
        <v>168595</v>
      </c>
      <c r="U20" s="25">
        <f t="shared" ref="U20:W20" si="15">SUM(U18:U19)</f>
        <v>500219</v>
      </c>
      <c r="V20" s="25">
        <f t="shared" si="15"/>
        <v>2868</v>
      </c>
      <c r="W20" s="22">
        <f t="shared" si="15"/>
        <v>3386</v>
      </c>
      <c r="X20" s="24">
        <f t="shared" si="1"/>
        <v>671682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16934</v>
      </c>
      <c r="G21" s="23">
        <v>0</v>
      </c>
      <c r="H21" s="24">
        <f t="shared" si="2"/>
        <v>16934</v>
      </c>
      <c r="I21" s="25">
        <v>44520</v>
      </c>
      <c r="J21" s="25">
        <v>315</v>
      </c>
      <c r="K21" s="22">
        <v>239</v>
      </c>
      <c r="L21" s="24">
        <f t="shared" si="3"/>
        <v>61769</v>
      </c>
      <c r="M21" s="12"/>
      <c r="N21" s="158"/>
      <c r="O21" s="101" t="s">
        <v>44</v>
      </c>
      <c r="P21" s="79" t="s">
        <v>45</v>
      </c>
      <c r="Q21" s="74"/>
      <c r="R21" s="22">
        <v>74724</v>
      </c>
      <c r="S21" s="23">
        <v>14</v>
      </c>
      <c r="T21" s="24">
        <f t="shared" si="12"/>
        <v>74738</v>
      </c>
      <c r="U21" s="25">
        <v>258271</v>
      </c>
      <c r="V21" s="25">
        <v>1298</v>
      </c>
      <c r="W21" s="22">
        <v>1924</v>
      </c>
      <c r="X21" s="24">
        <f t="shared" si="1"/>
        <v>334307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82056</v>
      </c>
      <c r="G22" s="23">
        <f>SUM(G20:G21)</f>
        <v>3</v>
      </c>
      <c r="H22" s="24">
        <f t="shared" si="2"/>
        <v>82059</v>
      </c>
      <c r="I22" s="25">
        <f t="shared" ref="I22:K22" si="16">SUM(I20:I21)</f>
        <v>204341</v>
      </c>
      <c r="J22" s="25">
        <f t="shared" si="16"/>
        <v>1571</v>
      </c>
      <c r="K22" s="22">
        <f t="shared" si="16"/>
        <v>1382</v>
      </c>
      <c r="L22" s="24">
        <f t="shared" si="3"/>
        <v>287971</v>
      </c>
      <c r="M22" s="12"/>
      <c r="N22" s="158"/>
      <c r="O22" s="102"/>
      <c r="P22" s="79" t="s">
        <v>47</v>
      </c>
      <c r="Q22" s="74"/>
      <c r="R22" s="28">
        <v>99783</v>
      </c>
      <c r="S22" s="29">
        <v>15</v>
      </c>
      <c r="T22" s="36">
        <f t="shared" si="12"/>
        <v>99798</v>
      </c>
      <c r="U22" s="30">
        <v>352002</v>
      </c>
      <c r="V22" s="30">
        <v>1356</v>
      </c>
      <c r="W22" s="28">
        <v>2682</v>
      </c>
      <c r="X22" s="36">
        <f t="shared" si="1"/>
        <v>453156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50357</v>
      </c>
      <c r="G23" s="23">
        <v>0</v>
      </c>
      <c r="H23" s="24">
        <f t="shared" si="2"/>
        <v>50357</v>
      </c>
      <c r="I23" s="25">
        <v>117761</v>
      </c>
      <c r="J23" s="25">
        <v>837</v>
      </c>
      <c r="K23" s="22">
        <v>752</v>
      </c>
      <c r="L23" s="24">
        <f t="shared" si="3"/>
        <v>168955</v>
      </c>
      <c r="M23" s="12"/>
      <c r="N23" s="158"/>
      <c r="O23" s="102"/>
      <c r="P23" s="112" t="s">
        <v>49</v>
      </c>
      <c r="Q23" s="69" t="s">
        <v>49</v>
      </c>
      <c r="R23" s="28">
        <v>17146</v>
      </c>
      <c r="S23" s="29">
        <v>1</v>
      </c>
      <c r="T23" s="36">
        <f t="shared" si="12"/>
        <v>17147</v>
      </c>
      <c r="U23" s="30">
        <v>57956</v>
      </c>
      <c r="V23" s="30">
        <v>331</v>
      </c>
      <c r="W23" s="28">
        <v>659</v>
      </c>
      <c r="X23" s="36">
        <f t="shared" si="1"/>
        <v>75434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78465</v>
      </c>
      <c r="G24" s="23">
        <v>9</v>
      </c>
      <c r="H24" s="24">
        <f t="shared" si="2"/>
        <v>78474</v>
      </c>
      <c r="I24" s="25">
        <v>148444</v>
      </c>
      <c r="J24" s="25">
        <v>1004</v>
      </c>
      <c r="K24" s="22">
        <v>1145</v>
      </c>
      <c r="L24" s="24">
        <f t="shared" si="3"/>
        <v>227922</v>
      </c>
      <c r="M24" s="12"/>
      <c r="N24" s="158"/>
      <c r="O24" s="102"/>
      <c r="P24" s="113"/>
      <c r="Q24" s="69" t="s">
        <v>50</v>
      </c>
      <c r="R24" s="28">
        <v>36534</v>
      </c>
      <c r="S24" s="29">
        <v>3</v>
      </c>
      <c r="T24" s="36">
        <f t="shared" si="12"/>
        <v>36537</v>
      </c>
      <c r="U24" s="30">
        <v>89641</v>
      </c>
      <c r="V24" s="30">
        <v>598</v>
      </c>
      <c r="W24" s="28">
        <v>699</v>
      </c>
      <c r="X24" s="36">
        <f t="shared" si="1"/>
        <v>126776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29966</v>
      </c>
      <c r="G25" s="23">
        <v>1</v>
      </c>
      <c r="H25" s="24">
        <f t="shared" si="2"/>
        <v>29967</v>
      </c>
      <c r="I25" s="25">
        <v>94668</v>
      </c>
      <c r="J25" s="25">
        <v>599</v>
      </c>
      <c r="K25" s="22">
        <v>823</v>
      </c>
      <c r="L25" s="24">
        <f t="shared" si="3"/>
        <v>125234</v>
      </c>
      <c r="M25" s="12"/>
      <c r="N25" s="158"/>
      <c r="O25" s="102"/>
      <c r="P25" s="113"/>
      <c r="Q25" s="69" t="s">
        <v>52</v>
      </c>
      <c r="R25" s="28">
        <v>41273</v>
      </c>
      <c r="S25" s="23">
        <v>8</v>
      </c>
      <c r="T25" s="24">
        <f t="shared" si="12"/>
        <v>41281</v>
      </c>
      <c r="U25" s="25">
        <v>137800</v>
      </c>
      <c r="V25" s="25">
        <v>745</v>
      </c>
      <c r="W25" s="22">
        <v>921</v>
      </c>
      <c r="X25" s="24">
        <f t="shared" si="1"/>
        <v>179826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34437</v>
      </c>
      <c r="G26" s="23">
        <v>1</v>
      </c>
      <c r="H26" s="24">
        <f t="shared" si="2"/>
        <v>34438</v>
      </c>
      <c r="I26" s="25">
        <v>71185</v>
      </c>
      <c r="J26" s="25">
        <v>398</v>
      </c>
      <c r="K26" s="22">
        <v>462</v>
      </c>
      <c r="L26" s="24">
        <f t="shared" si="3"/>
        <v>106021</v>
      </c>
      <c r="M26" s="12"/>
      <c r="N26" s="158"/>
      <c r="O26" s="103"/>
      <c r="P26" s="114"/>
      <c r="Q26" s="69" t="s">
        <v>10</v>
      </c>
      <c r="R26" s="22">
        <f>SUM(R23:R25)</f>
        <v>94953</v>
      </c>
      <c r="S26" s="23">
        <f>SUM(S23:S25)</f>
        <v>12</v>
      </c>
      <c r="T26" s="36">
        <f t="shared" si="12"/>
        <v>94965</v>
      </c>
      <c r="U26" s="25">
        <f t="shared" ref="U26:W26" si="17">SUM(U23:U25)</f>
        <v>285397</v>
      </c>
      <c r="V26" s="25">
        <f t="shared" si="17"/>
        <v>1674</v>
      </c>
      <c r="W26" s="22">
        <f t="shared" si="17"/>
        <v>2279</v>
      </c>
      <c r="X26" s="36">
        <f t="shared" si="1"/>
        <v>382036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142868</v>
      </c>
      <c r="G27" s="23">
        <f>SUM(G24:G26)</f>
        <v>11</v>
      </c>
      <c r="H27" s="24">
        <f t="shared" si="2"/>
        <v>142879</v>
      </c>
      <c r="I27" s="25">
        <f>SUM(I24:I26)</f>
        <v>314297</v>
      </c>
      <c r="J27" s="25">
        <f>SUM(J24:J26)</f>
        <v>2001</v>
      </c>
      <c r="K27" s="22">
        <f>SUM(K24:K26)</f>
        <v>2430</v>
      </c>
      <c r="L27" s="24">
        <f>SUM(H27:J27)</f>
        <v>459177</v>
      </c>
      <c r="M27" s="12"/>
      <c r="N27" s="158"/>
      <c r="O27" s="101" t="s">
        <v>56</v>
      </c>
      <c r="P27" s="79" t="s">
        <v>57</v>
      </c>
      <c r="Q27" s="74"/>
      <c r="R27" s="22">
        <v>125283</v>
      </c>
      <c r="S27" s="23">
        <v>31</v>
      </c>
      <c r="T27" s="24">
        <f t="shared" si="12"/>
        <v>125314</v>
      </c>
      <c r="U27" s="25">
        <v>477956</v>
      </c>
      <c r="V27" s="25">
        <v>3705</v>
      </c>
      <c r="W27" s="22">
        <v>7963</v>
      </c>
      <c r="X27" s="36">
        <f t="shared" si="1"/>
        <v>606975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124776</v>
      </c>
      <c r="G28" s="23">
        <v>10</v>
      </c>
      <c r="H28" s="24">
        <f t="shared" si="2"/>
        <v>124786</v>
      </c>
      <c r="I28" s="25">
        <v>319577</v>
      </c>
      <c r="J28" s="25">
        <v>2667</v>
      </c>
      <c r="K28" s="22">
        <v>2307</v>
      </c>
      <c r="L28" s="24">
        <f t="shared" si="3"/>
        <v>447030</v>
      </c>
      <c r="M28" s="12"/>
      <c r="N28" s="158"/>
      <c r="O28" s="102"/>
      <c r="P28" s="79" t="s">
        <v>61</v>
      </c>
      <c r="Q28" s="74"/>
      <c r="R28" s="22">
        <v>64140</v>
      </c>
      <c r="S28" s="23">
        <v>8</v>
      </c>
      <c r="T28" s="24">
        <f t="shared" si="12"/>
        <v>64148</v>
      </c>
      <c r="U28" s="25">
        <v>179746</v>
      </c>
      <c r="V28" s="25">
        <v>774</v>
      </c>
      <c r="W28" s="22">
        <v>1322</v>
      </c>
      <c r="X28" s="36">
        <f t="shared" si="1"/>
        <v>244668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32718</v>
      </c>
      <c r="G29" s="23">
        <v>4</v>
      </c>
      <c r="H29" s="24">
        <f t="shared" si="2"/>
        <v>32722</v>
      </c>
      <c r="I29" s="25">
        <v>146280</v>
      </c>
      <c r="J29" s="25">
        <v>983</v>
      </c>
      <c r="K29" s="22">
        <v>2589</v>
      </c>
      <c r="L29" s="24">
        <f t="shared" si="3"/>
        <v>179985</v>
      </c>
      <c r="M29" s="12"/>
      <c r="N29" s="158"/>
      <c r="O29" s="102"/>
      <c r="P29" s="112" t="s">
        <v>63</v>
      </c>
      <c r="Q29" s="69" t="s">
        <v>63</v>
      </c>
      <c r="R29" s="22">
        <v>45117</v>
      </c>
      <c r="S29" s="23">
        <v>10</v>
      </c>
      <c r="T29" s="24">
        <f t="shared" si="12"/>
        <v>45127</v>
      </c>
      <c r="U29" s="25">
        <v>158866</v>
      </c>
      <c r="V29" s="25">
        <v>865</v>
      </c>
      <c r="W29" s="22">
        <v>1445</v>
      </c>
      <c r="X29" s="36">
        <f t="shared" si="1"/>
        <v>204858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157494</v>
      </c>
      <c r="G30" s="23">
        <f>SUM(G28:G29)</f>
        <v>14</v>
      </c>
      <c r="H30" s="24">
        <f t="shared" si="2"/>
        <v>157508</v>
      </c>
      <c r="I30" s="22">
        <f>SUM(I28:I29)</f>
        <v>465857</v>
      </c>
      <c r="J30" s="22">
        <f>SUM(J28:J29)</f>
        <v>3650</v>
      </c>
      <c r="K30" s="22">
        <f>SUM(K28:K29)</f>
        <v>4896</v>
      </c>
      <c r="L30" s="24">
        <f t="shared" si="3"/>
        <v>627015</v>
      </c>
      <c r="M30" s="12"/>
      <c r="N30" s="158"/>
      <c r="O30" s="102"/>
      <c r="P30" s="113"/>
      <c r="Q30" s="69" t="s">
        <v>65</v>
      </c>
      <c r="R30" s="22">
        <v>22441</v>
      </c>
      <c r="S30" s="23">
        <v>6</v>
      </c>
      <c r="T30" s="24">
        <f t="shared" si="12"/>
        <v>22447</v>
      </c>
      <c r="U30" s="25">
        <v>87584</v>
      </c>
      <c r="V30" s="25">
        <v>366</v>
      </c>
      <c r="W30" s="22">
        <v>885</v>
      </c>
      <c r="X30" s="36">
        <f t="shared" si="1"/>
        <v>110397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120887</v>
      </c>
      <c r="G31" s="23">
        <v>6</v>
      </c>
      <c r="H31" s="24">
        <f t="shared" si="2"/>
        <v>120893</v>
      </c>
      <c r="I31" s="25">
        <v>247790</v>
      </c>
      <c r="J31" s="25">
        <v>1929</v>
      </c>
      <c r="K31" s="22">
        <v>1876</v>
      </c>
      <c r="L31" s="24">
        <f t="shared" si="3"/>
        <v>370612</v>
      </c>
      <c r="M31" s="12"/>
      <c r="N31" s="158"/>
      <c r="O31" s="102"/>
      <c r="P31" s="113"/>
      <c r="Q31" s="69" t="s">
        <v>66</v>
      </c>
      <c r="R31" s="26">
        <v>24520</v>
      </c>
      <c r="S31" s="23">
        <v>9</v>
      </c>
      <c r="T31" s="24">
        <f t="shared" si="12"/>
        <v>24529</v>
      </c>
      <c r="U31" s="22">
        <v>79875</v>
      </c>
      <c r="V31" s="22">
        <v>451</v>
      </c>
      <c r="W31" s="22">
        <v>716</v>
      </c>
      <c r="X31" s="24">
        <f t="shared" si="1"/>
        <v>104855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91679</v>
      </c>
      <c r="G32" s="23">
        <v>6</v>
      </c>
      <c r="H32" s="24">
        <f t="shared" si="2"/>
        <v>91685</v>
      </c>
      <c r="I32" s="25">
        <v>209248</v>
      </c>
      <c r="J32" s="25">
        <v>1610</v>
      </c>
      <c r="K32" s="22">
        <v>1763</v>
      </c>
      <c r="L32" s="24">
        <f t="shared" si="3"/>
        <v>302543</v>
      </c>
      <c r="M32" s="12"/>
      <c r="N32" s="158"/>
      <c r="O32" s="102"/>
      <c r="P32" s="114"/>
      <c r="Q32" s="69" t="s">
        <v>10</v>
      </c>
      <c r="R32" s="22">
        <f>SUM(R29:R31)</f>
        <v>92078</v>
      </c>
      <c r="S32" s="23">
        <f>SUM(S29:S31)</f>
        <v>25</v>
      </c>
      <c r="T32" s="24">
        <f t="shared" si="12"/>
        <v>92103</v>
      </c>
      <c r="U32" s="25">
        <f t="shared" ref="U32:W32" si="18">SUM(U29:U31)</f>
        <v>326325</v>
      </c>
      <c r="V32" s="25">
        <f t="shared" si="18"/>
        <v>1682</v>
      </c>
      <c r="W32" s="22">
        <f t="shared" si="18"/>
        <v>3046</v>
      </c>
      <c r="X32" s="36">
        <f t="shared" si="1"/>
        <v>420110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32616</v>
      </c>
      <c r="G33" s="23">
        <v>1</v>
      </c>
      <c r="H33" s="24">
        <f t="shared" si="2"/>
        <v>32617</v>
      </c>
      <c r="I33" s="25">
        <v>76302</v>
      </c>
      <c r="J33" s="25">
        <v>723</v>
      </c>
      <c r="K33" s="22">
        <v>411</v>
      </c>
      <c r="L33" s="24">
        <f t="shared" si="3"/>
        <v>109642</v>
      </c>
      <c r="M33" s="12"/>
      <c r="N33" s="158"/>
      <c r="O33" s="102"/>
      <c r="P33" s="112" t="s">
        <v>68</v>
      </c>
      <c r="Q33" s="69" t="s">
        <v>69</v>
      </c>
      <c r="R33" s="22">
        <v>40931</v>
      </c>
      <c r="S33" s="23">
        <v>10</v>
      </c>
      <c r="T33" s="24">
        <f t="shared" si="12"/>
        <v>40941</v>
      </c>
      <c r="U33" s="25">
        <v>180142</v>
      </c>
      <c r="V33" s="25">
        <v>1121</v>
      </c>
      <c r="W33" s="22">
        <v>2320</v>
      </c>
      <c r="X33" s="36">
        <f t="shared" si="1"/>
        <v>222204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82622</v>
      </c>
      <c r="G34" s="23">
        <v>4</v>
      </c>
      <c r="H34" s="24">
        <f t="shared" si="2"/>
        <v>82626</v>
      </c>
      <c r="I34" s="25">
        <v>189928</v>
      </c>
      <c r="J34" s="25">
        <v>1316</v>
      </c>
      <c r="K34" s="22">
        <v>1256</v>
      </c>
      <c r="L34" s="24">
        <f t="shared" si="3"/>
        <v>273870</v>
      </c>
      <c r="M34" s="12"/>
      <c r="N34" s="158"/>
      <c r="O34" s="102"/>
      <c r="P34" s="113"/>
      <c r="Q34" s="69" t="s">
        <v>73</v>
      </c>
      <c r="R34" s="22">
        <v>13645</v>
      </c>
      <c r="S34" s="23">
        <v>6</v>
      </c>
      <c r="T34" s="24">
        <f t="shared" si="12"/>
        <v>13651</v>
      </c>
      <c r="U34" s="25">
        <v>77691</v>
      </c>
      <c r="V34" s="25">
        <v>542</v>
      </c>
      <c r="W34" s="22">
        <v>905</v>
      </c>
      <c r="X34" s="36">
        <f t="shared" si="1"/>
        <v>91884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34480</v>
      </c>
      <c r="G35" s="23">
        <v>2</v>
      </c>
      <c r="H35" s="24">
        <f t="shared" si="2"/>
        <v>34482</v>
      </c>
      <c r="I35" s="25">
        <v>61508</v>
      </c>
      <c r="J35" s="25">
        <v>788</v>
      </c>
      <c r="K35" s="22">
        <v>546</v>
      </c>
      <c r="L35" s="24">
        <f t="shared" si="3"/>
        <v>96778</v>
      </c>
      <c r="M35" s="12"/>
      <c r="N35" s="158"/>
      <c r="O35" s="102"/>
      <c r="P35" s="113"/>
      <c r="Q35" s="69" t="s">
        <v>76</v>
      </c>
      <c r="R35" s="22">
        <v>10334</v>
      </c>
      <c r="S35" s="23">
        <v>2</v>
      </c>
      <c r="T35" s="24">
        <f t="shared" si="12"/>
        <v>10336</v>
      </c>
      <c r="U35" s="25">
        <v>52496</v>
      </c>
      <c r="V35" s="25">
        <v>268</v>
      </c>
      <c r="W35" s="22">
        <v>587</v>
      </c>
      <c r="X35" s="24">
        <f t="shared" si="1"/>
        <v>63100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22199</v>
      </c>
      <c r="G36" s="23">
        <v>1</v>
      </c>
      <c r="H36" s="24">
        <f t="shared" si="2"/>
        <v>22200</v>
      </c>
      <c r="I36" s="25">
        <v>70883</v>
      </c>
      <c r="J36" s="25">
        <v>512</v>
      </c>
      <c r="K36" s="22">
        <v>736</v>
      </c>
      <c r="L36" s="24">
        <f t="shared" si="3"/>
        <v>93595</v>
      </c>
      <c r="M36" s="12"/>
      <c r="N36" s="158"/>
      <c r="O36" s="103"/>
      <c r="P36" s="114"/>
      <c r="Q36" s="69" t="s">
        <v>10</v>
      </c>
      <c r="R36" s="22">
        <f>SUM(R33:R35)</f>
        <v>64910</v>
      </c>
      <c r="S36" s="23">
        <f>SUM(S33:S35)</f>
        <v>18</v>
      </c>
      <c r="T36" s="24">
        <f t="shared" si="12"/>
        <v>64928</v>
      </c>
      <c r="U36" s="25">
        <f t="shared" ref="U36:W36" si="19">SUM(U33:U35)</f>
        <v>310329</v>
      </c>
      <c r="V36" s="25">
        <f t="shared" si="19"/>
        <v>1931</v>
      </c>
      <c r="W36" s="22">
        <f t="shared" si="19"/>
        <v>3812</v>
      </c>
      <c r="X36" s="36">
        <f t="shared" si="1"/>
        <v>377188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11792</v>
      </c>
      <c r="G37" s="23">
        <v>0</v>
      </c>
      <c r="H37" s="24">
        <f t="shared" si="2"/>
        <v>11792</v>
      </c>
      <c r="I37" s="26">
        <v>26696</v>
      </c>
      <c r="J37" s="26">
        <v>226</v>
      </c>
      <c r="K37" s="22">
        <v>211</v>
      </c>
      <c r="L37" s="24">
        <f t="shared" si="3"/>
        <v>38714</v>
      </c>
      <c r="M37" s="12"/>
      <c r="N37" s="158"/>
      <c r="O37" s="101" t="s">
        <v>198</v>
      </c>
      <c r="P37" s="79" t="s">
        <v>79</v>
      </c>
      <c r="Q37" s="74"/>
      <c r="R37" s="22">
        <v>100831</v>
      </c>
      <c r="S37" s="23">
        <v>9</v>
      </c>
      <c r="T37" s="24">
        <f t="shared" ref="T37:T39" si="20">SUM(R37:S37)</f>
        <v>100840</v>
      </c>
      <c r="U37" s="25">
        <v>261478</v>
      </c>
      <c r="V37" s="25">
        <v>2121</v>
      </c>
      <c r="W37" s="22">
        <v>1864</v>
      </c>
      <c r="X37" s="36">
        <f t="shared" si="1"/>
        <v>364439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151093</v>
      </c>
      <c r="G38" s="23">
        <f>SUM(G34:G37)</f>
        <v>7</v>
      </c>
      <c r="H38" s="24">
        <f t="shared" si="2"/>
        <v>151100</v>
      </c>
      <c r="I38" s="22">
        <f>SUM(I34:I37)</f>
        <v>349015</v>
      </c>
      <c r="J38" s="22">
        <f>SUM(J34:J37)</f>
        <v>2842</v>
      </c>
      <c r="K38" s="22">
        <f>SUM(K34:K37)</f>
        <v>2749</v>
      </c>
      <c r="L38" s="24">
        <f t="shared" si="3"/>
        <v>502957</v>
      </c>
      <c r="M38" s="12"/>
      <c r="N38" s="158"/>
      <c r="O38" s="102"/>
      <c r="P38" s="79" t="s">
        <v>82</v>
      </c>
      <c r="Q38" s="74"/>
      <c r="R38" s="22">
        <v>22633</v>
      </c>
      <c r="S38" s="23">
        <v>7</v>
      </c>
      <c r="T38" s="24">
        <f t="shared" si="20"/>
        <v>22640</v>
      </c>
      <c r="U38" s="25">
        <v>68297</v>
      </c>
      <c r="V38" s="25">
        <v>400</v>
      </c>
      <c r="W38" s="22">
        <v>492</v>
      </c>
      <c r="X38" s="36">
        <f t="shared" si="1"/>
        <v>91337</v>
      </c>
    </row>
    <row r="39" spans="1:24" s="17" customFormat="1" ht="7.5" customHeight="1" x14ac:dyDescent="0.15">
      <c r="A39" s="39"/>
      <c r="B39" s="158"/>
      <c r="C39" s="103"/>
      <c r="D39" s="79" t="s">
        <v>199</v>
      </c>
      <c r="E39" s="74"/>
      <c r="F39" s="22">
        <v>45862</v>
      </c>
      <c r="G39" s="23">
        <v>1</v>
      </c>
      <c r="H39" s="24">
        <f t="shared" si="2"/>
        <v>45863</v>
      </c>
      <c r="I39" s="25">
        <v>109528</v>
      </c>
      <c r="J39" s="25">
        <v>684</v>
      </c>
      <c r="K39" s="22">
        <v>773</v>
      </c>
      <c r="L39" s="24">
        <f t="shared" si="3"/>
        <v>156075</v>
      </c>
      <c r="M39" s="12"/>
      <c r="N39" s="158"/>
      <c r="O39" s="102"/>
      <c r="P39" s="79" t="s">
        <v>200</v>
      </c>
      <c r="Q39" s="74"/>
      <c r="R39" s="22">
        <v>28527</v>
      </c>
      <c r="S39" s="23">
        <v>2</v>
      </c>
      <c r="T39" s="24">
        <f t="shared" si="20"/>
        <v>28529</v>
      </c>
      <c r="U39" s="25">
        <v>70854</v>
      </c>
      <c r="V39" s="25">
        <v>625</v>
      </c>
      <c r="W39" s="22">
        <v>374</v>
      </c>
      <c r="X39" s="36">
        <f t="shared" si="1"/>
        <v>100008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874912</v>
      </c>
      <c r="G40" s="32">
        <f>SUM(G22:G23,G27,G30:G33,G38:G39)</f>
        <v>49</v>
      </c>
      <c r="H40" s="33">
        <f t="shared" si="2"/>
        <v>874961</v>
      </c>
      <c r="I40" s="31">
        <f t="shared" ref="I40:K40" si="21">SUM(I22:I23,I27,I30:I33,I38:I39)</f>
        <v>2094139</v>
      </c>
      <c r="J40" s="31">
        <f t="shared" si="21"/>
        <v>15847</v>
      </c>
      <c r="K40" s="31">
        <f t="shared" si="21"/>
        <v>17032</v>
      </c>
      <c r="L40" s="37">
        <f t="shared" si="3"/>
        <v>2984947</v>
      </c>
      <c r="M40" s="12"/>
      <c r="N40" s="158"/>
      <c r="O40" s="102"/>
      <c r="P40" s="79" t="s">
        <v>201</v>
      </c>
      <c r="Q40" s="74"/>
      <c r="R40" s="28">
        <v>22368</v>
      </c>
      <c r="S40" s="29">
        <v>12</v>
      </c>
      <c r="T40" s="24">
        <f t="shared" si="12"/>
        <v>22380</v>
      </c>
      <c r="U40" s="30">
        <v>71847</v>
      </c>
      <c r="V40" s="30">
        <v>577</v>
      </c>
      <c r="W40" s="28">
        <v>727</v>
      </c>
      <c r="X40" s="36">
        <f t="shared" si="1"/>
        <v>94804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132083</v>
      </c>
      <c r="G41" s="23">
        <v>13</v>
      </c>
      <c r="H41" s="24">
        <f t="shared" si="2"/>
        <v>132096</v>
      </c>
      <c r="I41" s="25">
        <v>325254</v>
      </c>
      <c r="J41" s="25">
        <v>1770</v>
      </c>
      <c r="K41" s="22">
        <v>2248</v>
      </c>
      <c r="L41" s="24">
        <f t="shared" si="3"/>
        <v>459120</v>
      </c>
      <c r="M41" s="12"/>
      <c r="N41" s="158"/>
      <c r="O41" s="103"/>
      <c r="P41" s="79" t="s">
        <v>10</v>
      </c>
      <c r="Q41" s="74"/>
      <c r="R41" s="22">
        <f>SUM(R37:R40)</f>
        <v>174359</v>
      </c>
      <c r="S41" s="23">
        <f>SUM(S37:S40)</f>
        <v>30</v>
      </c>
      <c r="T41" s="24">
        <f t="shared" si="12"/>
        <v>174389</v>
      </c>
      <c r="U41" s="25">
        <f t="shared" ref="U41:W41" si="22">SUM(U37:U40)</f>
        <v>472476</v>
      </c>
      <c r="V41" s="25">
        <f t="shared" si="22"/>
        <v>3723</v>
      </c>
      <c r="W41" s="22">
        <f t="shared" si="22"/>
        <v>3457</v>
      </c>
      <c r="X41" s="24">
        <f t="shared" si="1"/>
        <v>650588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51940</v>
      </c>
      <c r="G42" s="23">
        <v>5</v>
      </c>
      <c r="H42" s="24">
        <f t="shared" si="2"/>
        <v>51945</v>
      </c>
      <c r="I42" s="25">
        <v>144104</v>
      </c>
      <c r="J42" s="25">
        <v>772</v>
      </c>
      <c r="K42" s="22">
        <v>1242</v>
      </c>
      <c r="L42" s="24">
        <f t="shared" si="3"/>
        <v>196821</v>
      </c>
      <c r="M42" s="12"/>
      <c r="N42" s="162"/>
      <c r="O42" s="91" t="s">
        <v>30</v>
      </c>
      <c r="P42" s="92"/>
      <c r="Q42" s="93"/>
      <c r="R42" s="31">
        <f>SUM(R17,R20:R22,R26:R28,R32,R36,R41)</f>
        <v>1036768</v>
      </c>
      <c r="S42" s="40">
        <f>SUM(S17,S20:S22,S26:S28,S32,S36,S41)</f>
        <v>188</v>
      </c>
      <c r="T42" s="33">
        <f t="shared" si="12"/>
        <v>1036956</v>
      </c>
      <c r="U42" s="31">
        <f t="shared" ref="U42:W42" si="23">SUM(U17,U20:U22,U26:U28,U32,U36,U41)</f>
        <v>3370703</v>
      </c>
      <c r="V42" s="31">
        <f t="shared" si="23"/>
        <v>20218</v>
      </c>
      <c r="W42" s="31">
        <f t="shared" si="23"/>
        <v>31115</v>
      </c>
      <c r="X42" s="33">
        <f t="shared" si="1"/>
        <v>4427877</v>
      </c>
    </row>
    <row r="43" spans="1:24" s="17" customFormat="1" ht="7.5" customHeight="1" x14ac:dyDescent="0.15">
      <c r="A43" s="39"/>
      <c r="B43" s="86"/>
      <c r="C43" s="102"/>
      <c r="D43" s="113"/>
      <c r="E43" s="69" t="s">
        <v>77</v>
      </c>
      <c r="F43" s="22">
        <v>82167</v>
      </c>
      <c r="G43" s="23">
        <v>8</v>
      </c>
      <c r="H43" s="24">
        <f t="shared" si="2"/>
        <v>82175</v>
      </c>
      <c r="I43" s="25">
        <v>202008</v>
      </c>
      <c r="J43" s="25">
        <v>920</v>
      </c>
      <c r="K43" s="22">
        <v>1734</v>
      </c>
      <c r="L43" s="24">
        <f t="shared" si="3"/>
        <v>285103</v>
      </c>
      <c r="M43" s="12"/>
      <c r="N43" s="157" t="s">
        <v>85</v>
      </c>
      <c r="O43" s="88" t="s">
        <v>86</v>
      </c>
      <c r="P43" s="89"/>
      <c r="Q43" s="90"/>
      <c r="R43" s="22">
        <v>113325</v>
      </c>
      <c r="S43" s="23">
        <v>16</v>
      </c>
      <c r="T43" s="24">
        <f t="shared" si="12"/>
        <v>113341</v>
      </c>
      <c r="U43" s="25">
        <v>346982</v>
      </c>
      <c r="V43" s="25">
        <v>2348</v>
      </c>
      <c r="W43" s="22">
        <v>2753</v>
      </c>
      <c r="X43" s="24">
        <f t="shared" si="1"/>
        <v>462671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134107</v>
      </c>
      <c r="G44" s="23">
        <f>SUM(G42:G43)</f>
        <v>13</v>
      </c>
      <c r="H44" s="24">
        <f t="shared" si="2"/>
        <v>134120</v>
      </c>
      <c r="I44" s="22">
        <f>SUM(I42:I43)</f>
        <v>346112</v>
      </c>
      <c r="J44" s="22">
        <f>SUM(J42:J43)</f>
        <v>1692</v>
      </c>
      <c r="K44" s="22">
        <f>SUM(K42:K43)</f>
        <v>2976</v>
      </c>
      <c r="L44" s="24">
        <f t="shared" si="3"/>
        <v>481924</v>
      </c>
      <c r="M44" s="12"/>
      <c r="N44" s="158"/>
      <c r="O44" s="72" t="s">
        <v>89</v>
      </c>
      <c r="P44" s="73"/>
      <c r="Q44" s="74"/>
      <c r="R44" s="22">
        <v>144323</v>
      </c>
      <c r="S44" s="23">
        <v>24</v>
      </c>
      <c r="T44" s="24">
        <f t="shared" si="12"/>
        <v>144347</v>
      </c>
      <c r="U44" s="25">
        <v>365382</v>
      </c>
      <c r="V44" s="25">
        <v>3530</v>
      </c>
      <c r="W44" s="22">
        <v>6353</v>
      </c>
      <c r="X44" s="24">
        <f t="shared" si="1"/>
        <v>513259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91189</v>
      </c>
      <c r="G45" s="23">
        <v>16</v>
      </c>
      <c r="H45" s="24">
        <f t="shared" si="2"/>
        <v>91205</v>
      </c>
      <c r="I45" s="25">
        <v>246099</v>
      </c>
      <c r="J45" s="25">
        <v>1414</v>
      </c>
      <c r="K45" s="22">
        <v>2148</v>
      </c>
      <c r="L45" s="24">
        <f t="shared" si="3"/>
        <v>338718</v>
      </c>
      <c r="M45" s="12"/>
      <c r="N45" s="158"/>
      <c r="O45" s="101" t="s">
        <v>91</v>
      </c>
      <c r="P45" s="79" t="s">
        <v>202</v>
      </c>
      <c r="Q45" s="74"/>
      <c r="R45" s="41">
        <v>83594</v>
      </c>
      <c r="S45" s="42">
        <v>16</v>
      </c>
      <c r="T45" s="43">
        <f t="shared" si="12"/>
        <v>83610</v>
      </c>
      <c r="U45" s="44">
        <v>130632</v>
      </c>
      <c r="V45" s="44">
        <v>3274</v>
      </c>
      <c r="W45" s="41">
        <v>7717</v>
      </c>
      <c r="X45" s="43">
        <f t="shared" si="1"/>
        <v>217516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24322</v>
      </c>
      <c r="G46" s="23">
        <v>4</v>
      </c>
      <c r="H46" s="24">
        <f t="shared" si="2"/>
        <v>24326</v>
      </c>
      <c r="I46" s="25">
        <v>56818</v>
      </c>
      <c r="J46" s="25">
        <v>319</v>
      </c>
      <c r="K46" s="22">
        <v>286</v>
      </c>
      <c r="L46" s="24">
        <f t="shared" si="3"/>
        <v>81463</v>
      </c>
      <c r="M46" s="12"/>
      <c r="N46" s="158"/>
      <c r="O46" s="102"/>
      <c r="P46" s="79" t="s">
        <v>94</v>
      </c>
      <c r="Q46" s="74"/>
      <c r="R46" s="22">
        <v>127481</v>
      </c>
      <c r="S46" s="23">
        <v>23</v>
      </c>
      <c r="T46" s="24">
        <f t="shared" si="12"/>
        <v>127504</v>
      </c>
      <c r="U46" s="25">
        <v>322034</v>
      </c>
      <c r="V46" s="25">
        <v>3983</v>
      </c>
      <c r="W46" s="22">
        <v>11116</v>
      </c>
      <c r="X46" s="24">
        <f t="shared" si="1"/>
        <v>453521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115511</v>
      </c>
      <c r="G47" s="23">
        <f>SUM(G45:G46)</f>
        <v>20</v>
      </c>
      <c r="H47" s="24">
        <f t="shared" si="2"/>
        <v>115531</v>
      </c>
      <c r="I47" s="22">
        <f>SUM(I45:I46)</f>
        <v>302917</v>
      </c>
      <c r="J47" s="22">
        <f>SUM(J45:J46)</f>
        <v>1733</v>
      </c>
      <c r="K47" s="22">
        <f>SUM(K45:K46)</f>
        <v>2434</v>
      </c>
      <c r="L47" s="24">
        <f t="shared" si="3"/>
        <v>420181</v>
      </c>
      <c r="M47" s="12"/>
      <c r="N47" s="158"/>
      <c r="O47" s="102"/>
      <c r="P47" s="112" t="s">
        <v>95</v>
      </c>
      <c r="Q47" s="69" t="s">
        <v>96</v>
      </c>
      <c r="R47" s="22">
        <v>83739</v>
      </c>
      <c r="S47" s="23">
        <v>19</v>
      </c>
      <c r="T47" s="24">
        <f t="shared" si="12"/>
        <v>83758</v>
      </c>
      <c r="U47" s="25">
        <v>275247</v>
      </c>
      <c r="V47" s="25">
        <v>2297</v>
      </c>
      <c r="W47" s="22">
        <v>3574</v>
      </c>
      <c r="X47" s="24">
        <f t="shared" si="1"/>
        <v>361302</v>
      </c>
    </row>
    <row r="48" spans="1:24" s="17" customFormat="1" ht="7.5" customHeight="1" x14ac:dyDescent="0.15">
      <c r="A48" s="39"/>
      <c r="B48" s="86"/>
      <c r="C48" s="108"/>
      <c r="D48" s="75" t="s">
        <v>203</v>
      </c>
      <c r="E48" s="76"/>
      <c r="F48" s="22">
        <v>44061</v>
      </c>
      <c r="G48" s="23">
        <v>1</v>
      </c>
      <c r="H48" s="24">
        <f t="shared" si="2"/>
        <v>44062</v>
      </c>
      <c r="I48" s="25">
        <v>150111</v>
      </c>
      <c r="J48" s="25">
        <v>756</v>
      </c>
      <c r="K48" s="22">
        <v>1134</v>
      </c>
      <c r="L48" s="24">
        <f t="shared" si="3"/>
        <v>194929</v>
      </c>
      <c r="M48" s="12"/>
      <c r="N48" s="158"/>
      <c r="O48" s="102"/>
      <c r="P48" s="113"/>
      <c r="Q48" s="69" t="s">
        <v>100</v>
      </c>
      <c r="R48" s="22">
        <v>36189</v>
      </c>
      <c r="S48" s="23">
        <v>11</v>
      </c>
      <c r="T48" s="24">
        <f t="shared" si="12"/>
        <v>36200</v>
      </c>
      <c r="U48" s="25">
        <v>105988</v>
      </c>
      <c r="V48" s="25">
        <v>1000</v>
      </c>
      <c r="W48" s="22">
        <v>1962</v>
      </c>
      <c r="X48" s="24">
        <f t="shared" si="1"/>
        <v>143188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124551</v>
      </c>
      <c r="G49" s="23">
        <v>16</v>
      </c>
      <c r="H49" s="24">
        <f t="shared" si="2"/>
        <v>124567</v>
      </c>
      <c r="I49" s="25">
        <v>327170</v>
      </c>
      <c r="J49" s="25">
        <v>1988</v>
      </c>
      <c r="K49" s="22">
        <v>2084</v>
      </c>
      <c r="L49" s="24">
        <f t="shared" si="3"/>
        <v>453725</v>
      </c>
      <c r="M49" s="12"/>
      <c r="N49" s="158"/>
      <c r="O49" s="103"/>
      <c r="P49" s="114"/>
      <c r="Q49" s="69" t="s">
        <v>10</v>
      </c>
      <c r="R49" s="22">
        <f>SUM(R47:R48)</f>
        <v>119928</v>
      </c>
      <c r="S49" s="23">
        <f>SUM(S47:S48)</f>
        <v>30</v>
      </c>
      <c r="T49" s="24">
        <f t="shared" si="12"/>
        <v>119958</v>
      </c>
      <c r="U49" s="25">
        <f>SUM(U47:U48)</f>
        <v>381235</v>
      </c>
      <c r="V49" s="25">
        <f>SUM(V47:V48)</f>
        <v>3297</v>
      </c>
      <c r="W49" s="22">
        <f>SUM(W47:W48)</f>
        <v>5536</v>
      </c>
      <c r="X49" s="24">
        <f t="shared" si="1"/>
        <v>504490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34709</v>
      </c>
      <c r="G50" s="23">
        <v>8</v>
      </c>
      <c r="H50" s="24">
        <f t="shared" si="2"/>
        <v>34717</v>
      </c>
      <c r="I50" s="25">
        <v>98895</v>
      </c>
      <c r="J50" s="25">
        <v>636</v>
      </c>
      <c r="K50" s="22">
        <v>770</v>
      </c>
      <c r="L50" s="24">
        <f t="shared" si="3"/>
        <v>134248</v>
      </c>
      <c r="M50" s="12"/>
      <c r="N50" s="158"/>
      <c r="O50" s="163" t="s">
        <v>204</v>
      </c>
      <c r="P50" s="79" t="s">
        <v>205</v>
      </c>
      <c r="Q50" s="74"/>
      <c r="R50" s="22">
        <v>74902</v>
      </c>
      <c r="S50" s="23">
        <v>13</v>
      </c>
      <c r="T50" s="24">
        <f t="shared" si="12"/>
        <v>74915</v>
      </c>
      <c r="U50" s="25">
        <v>224570</v>
      </c>
      <c r="V50" s="25">
        <v>1961</v>
      </c>
      <c r="W50" s="22">
        <v>2415</v>
      </c>
      <c r="X50" s="24">
        <f t="shared" si="1"/>
        <v>301446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27797</v>
      </c>
      <c r="G51" s="23">
        <v>2</v>
      </c>
      <c r="H51" s="24">
        <f t="shared" si="2"/>
        <v>27799</v>
      </c>
      <c r="I51" s="26">
        <v>84412</v>
      </c>
      <c r="J51" s="26">
        <v>613</v>
      </c>
      <c r="K51" s="22">
        <v>733</v>
      </c>
      <c r="L51" s="24">
        <f t="shared" si="3"/>
        <v>112824</v>
      </c>
      <c r="M51" s="12"/>
      <c r="N51" s="158"/>
      <c r="O51" s="113"/>
      <c r="P51" s="79" t="s">
        <v>206</v>
      </c>
      <c r="Q51" s="74"/>
      <c r="R51" s="22">
        <v>10949</v>
      </c>
      <c r="S51" s="23">
        <v>2</v>
      </c>
      <c r="T51" s="24">
        <f t="shared" si="12"/>
        <v>10951</v>
      </c>
      <c r="U51" s="25">
        <v>38735</v>
      </c>
      <c r="V51" s="25">
        <v>230</v>
      </c>
      <c r="W51" s="22">
        <v>405</v>
      </c>
      <c r="X51" s="24">
        <f t="shared" ref="X51:X52" si="24">SUM(T51:V51)</f>
        <v>49916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187057</v>
      </c>
      <c r="G52" s="23">
        <f>SUM(G49:G51)</f>
        <v>26</v>
      </c>
      <c r="H52" s="24">
        <f t="shared" ref="H52:H98" si="25">SUM(F52:G52)</f>
        <v>187083</v>
      </c>
      <c r="I52" s="26">
        <f>SUM(I49:I51)</f>
        <v>510477</v>
      </c>
      <c r="J52" s="26">
        <f>SUM(J49:J51)</f>
        <v>3237</v>
      </c>
      <c r="K52" s="26">
        <f>SUM(K49:K51)</f>
        <v>3587</v>
      </c>
      <c r="L52" s="24">
        <f t="shared" ref="L52:L98" si="26">SUM(H52:J52)</f>
        <v>700797</v>
      </c>
      <c r="M52" s="12"/>
      <c r="N52" s="158"/>
      <c r="O52" s="114"/>
      <c r="P52" s="79" t="s">
        <v>10</v>
      </c>
      <c r="Q52" s="74"/>
      <c r="R52" s="22">
        <f>SUM(R50:R51)</f>
        <v>85851</v>
      </c>
      <c r="S52" s="23">
        <f>SUM(S50:S51)</f>
        <v>15</v>
      </c>
      <c r="T52" s="24">
        <f t="shared" si="12"/>
        <v>85866</v>
      </c>
      <c r="U52" s="25">
        <f t="shared" ref="U52:W52" si="27">SUM(U50:U51)</f>
        <v>263305</v>
      </c>
      <c r="V52" s="25">
        <f t="shared" si="27"/>
        <v>2191</v>
      </c>
      <c r="W52" s="22">
        <f t="shared" si="27"/>
        <v>2820</v>
      </c>
      <c r="X52" s="24">
        <f t="shared" si="24"/>
        <v>351362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60701</v>
      </c>
      <c r="G53" s="23">
        <v>8</v>
      </c>
      <c r="H53" s="24">
        <f t="shared" si="25"/>
        <v>60709</v>
      </c>
      <c r="I53" s="25">
        <v>212646</v>
      </c>
      <c r="J53" s="25">
        <v>1718</v>
      </c>
      <c r="K53" s="22">
        <v>5275</v>
      </c>
      <c r="L53" s="24">
        <f t="shared" si="26"/>
        <v>275073</v>
      </c>
      <c r="M53" s="12"/>
      <c r="N53" s="158"/>
      <c r="O53" s="72" t="s">
        <v>104</v>
      </c>
      <c r="P53" s="73"/>
      <c r="Q53" s="74"/>
      <c r="R53" s="22">
        <v>117242</v>
      </c>
      <c r="S53" s="23">
        <v>22</v>
      </c>
      <c r="T53" s="24">
        <f t="shared" si="12"/>
        <v>117264</v>
      </c>
      <c r="U53" s="25">
        <v>272462</v>
      </c>
      <c r="V53" s="25">
        <v>2571</v>
      </c>
      <c r="W53" s="22">
        <v>1860</v>
      </c>
      <c r="X53" s="24">
        <f t="shared" si="1"/>
        <v>392297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17301</v>
      </c>
      <c r="G54" s="23">
        <v>3</v>
      </c>
      <c r="H54" s="24">
        <f t="shared" si="25"/>
        <v>17304</v>
      </c>
      <c r="I54" s="25">
        <v>48421</v>
      </c>
      <c r="J54" s="25">
        <v>590</v>
      </c>
      <c r="K54" s="22">
        <v>2420</v>
      </c>
      <c r="L54" s="24">
        <f t="shared" si="26"/>
        <v>66315</v>
      </c>
      <c r="M54" s="12"/>
      <c r="N54" s="158"/>
      <c r="O54" s="101" t="s">
        <v>106</v>
      </c>
      <c r="P54" s="79" t="s">
        <v>107</v>
      </c>
      <c r="Q54" s="74"/>
      <c r="R54" s="22">
        <v>168846</v>
      </c>
      <c r="S54" s="23">
        <v>43</v>
      </c>
      <c r="T54" s="24">
        <f t="shared" si="12"/>
        <v>168889</v>
      </c>
      <c r="U54" s="25">
        <v>437597</v>
      </c>
      <c r="V54" s="25">
        <v>4213</v>
      </c>
      <c r="W54" s="22">
        <v>8888</v>
      </c>
      <c r="X54" s="24">
        <f t="shared" si="1"/>
        <v>610699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78002</v>
      </c>
      <c r="G55" s="23">
        <f>SUM(G53:G54)</f>
        <v>11</v>
      </c>
      <c r="H55" s="24">
        <f t="shared" si="25"/>
        <v>78013</v>
      </c>
      <c r="I55" s="26">
        <f>SUM(I53:I54)</f>
        <v>261067</v>
      </c>
      <c r="J55" s="26">
        <f>SUM(J53:J54)</f>
        <v>2308</v>
      </c>
      <c r="K55" s="26">
        <f>SUM(K53:K54)</f>
        <v>7695</v>
      </c>
      <c r="L55" s="24">
        <f t="shared" si="26"/>
        <v>341388</v>
      </c>
      <c r="M55" s="12"/>
      <c r="N55" s="158"/>
      <c r="O55" s="103"/>
      <c r="P55" s="79" t="s">
        <v>108</v>
      </c>
      <c r="Q55" s="74"/>
      <c r="R55" s="22">
        <v>121896</v>
      </c>
      <c r="S55" s="23">
        <v>34</v>
      </c>
      <c r="T55" s="24">
        <f t="shared" si="12"/>
        <v>121930</v>
      </c>
      <c r="U55" s="25">
        <v>349818</v>
      </c>
      <c r="V55" s="25">
        <v>2581</v>
      </c>
      <c r="W55" s="22">
        <v>2538</v>
      </c>
      <c r="X55" s="24">
        <f t="shared" si="1"/>
        <v>474329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43022</v>
      </c>
      <c r="G56" s="23">
        <v>6</v>
      </c>
      <c r="H56" s="24">
        <f t="shared" si="25"/>
        <v>43028</v>
      </c>
      <c r="I56" s="25">
        <v>156738</v>
      </c>
      <c r="J56" s="25">
        <v>1198</v>
      </c>
      <c r="K56" s="22">
        <v>3568</v>
      </c>
      <c r="L56" s="24">
        <f t="shared" si="26"/>
        <v>200964</v>
      </c>
      <c r="M56" s="12"/>
      <c r="N56" s="162"/>
      <c r="O56" s="91" t="s">
        <v>30</v>
      </c>
      <c r="P56" s="92"/>
      <c r="Q56" s="93"/>
      <c r="R56" s="31">
        <f>SUM(R43:R46,R52:R55,R49)</f>
        <v>1082486</v>
      </c>
      <c r="S56" s="40">
        <f>SUM(S43:S46,S52:S55,S49)</f>
        <v>223</v>
      </c>
      <c r="T56" s="33">
        <f t="shared" si="12"/>
        <v>1082709</v>
      </c>
      <c r="U56" s="31">
        <f t="shared" ref="U56:W56" si="28">SUM(U43:U46,U52:U55,U49)</f>
        <v>2869447</v>
      </c>
      <c r="V56" s="31">
        <f t="shared" si="28"/>
        <v>27988</v>
      </c>
      <c r="W56" s="31">
        <f t="shared" si="28"/>
        <v>49581</v>
      </c>
      <c r="X56" s="33">
        <f t="shared" si="1"/>
        <v>3980144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10528</v>
      </c>
      <c r="G57" s="23">
        <v>3</v>
      </c>
      <c r="H57" s="24">
        <f t="shared" si="25"/>
        <v>10531</v>
      </c>
      <c r="I57" s="25">
        <v>37335</v>
      </c>
      <c r="J57" s="25">
        <v>378</v>
      </c>
      <c r="K57" s="22">
        <v>1289</v>
      </c>
      <c r="L57" s="24">
        <f t="shared" si="26"/>
        <v>48244</v>
      </c>
      <c r="M57" s="12"/>
      <c r="N57" s="157" t="s">
        <v>112</v>
      </c>
      <c r="O57" s="88" t="s">
        <v>113</v>
      </c>
      <c r="P57" s="89"/>
      <c r="Q57" s="90"/>
      <c r="R57" s="22">
        <v>74523</v>
      </c>
      <c r="S57" s="23">
        <v>4</v>
      </c>
      <c r="T57" s="24">
        <f t="shared" si="12"/>
        <v>74527</v>
      </c>
      <c r="U57" s="25">
        <v>165199</v>
      </c>
      <c r="V57" s="25">
        <v>956</v>
      </c>
      <c r="W57" s="22">
        <v>1049</v>
      </c>
      <c r="X57" s="24">
        <f t="shared" si="1"/>
        <v>240682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53550</v>
      </c>
      <c r="G58" s="23">
        <f>SUM(G56:G57)</f>
        <v>9</v>
      </c>
      <c r="H58" s="24">
        <f t="shared" si="25"/>
        <v>53559</v>
      </c>
      <c r="I58" s="26">
        <f>SUM(I56:I57)</f>
        <v>194073</v>
      </c>
      <c r="J58" s="26">
        <f>SUM(J56:J57)</f>
        <v>1576</v>
      </c>
      <c r="K58" s="26">
        <f>SUM(K56:K57)</f>
        <v>4857</v>
      </c>
      <c r="L58" s="24">
        <f t="shared" si="26"/>
        <v>249208</v>
      </c>
      <c r="M58" s="12"/>
      <c r="N58" s="158"/>
      <c r="O58" s="159" t="s">
        <v>207</v>
      </c>
      <c r="P58" s="79" t="s">
        <v>208</v>
      </c>
      <c r="Q58" s="74"/>
      <c r="R58" s="22">
        <v>64674</v>
      </c>
      <c r="S58" s="23">
        <v>3</v>
      </c>
      <c r="T58" s="24">
        <f t="shared" si="12"/>
        <v>64677</v>
      </c>
      <c r="U58" s="25">
        <v>139853</v>
      </c>
      <c r="V58" s="25">
        <v>1200</v>
      </c>
      <c r="W58" s="22">
        <v>1082</v>
      </c>
      <c r="X58" s="24">
        <f t="shared" si="1"/>
        <v>205730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54360</v>
      </c>
      <c r="G59" s="23">
        <v>17</v>
      </c>
      <c r="H59" s="24">
        <f t="shared" si="25"/>
        <v>54377</v>
      </c>
      <c r="I59" s="25">
        <v>184174</v>
      </c>
      <c r="J59" s="25">
        <v>1213</v>
      </c>
      <c r="K59" s="22">
        <v>5151</v>
      </c>
      <c r="L59" s="24">
        <f t="shared" si="26"/>
        <v>239764</v>
      </c>
      <c r="M59" s="12"/>
      <c r="N59" s="158"/>
      <c r="O59" s="102"/>
      <c r="P59" s="79" t="s">
        <v>209</v>
      </c>
      <c r="Q59" s="74"/>
      <c r="R59" s="28">
        <v>23742</v>
      </c>
      <c r="S59" s="29">
        <v>0</v>
      </c>
      <c r="T59" s="24">
        <f>SUM(R59:S59)</f>
        <v>23742</v>
      </c>
      <c r="U59" s="30">
        <v>58653</v>
      </c>
      <c r="V59" s="30">
        <v>399</v>
      </c>
      <c r="W59" s="28">
        <v>368</v>
      </c>
      <c r="X59" s="36">
        <f>SUM(T59:V59)</f>
        <v>82794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24715</v>
      </c>
      <c r="G60" s="23">
        <v>7</v>
      </c>
      <c r="H60" s="24">
        <f t="shared" si="25"/>
        <v>24722</v>
      </c>
      <c r="I60" s="25">
        <v>94862</v>
      </c>
      <c r="J60" s="25">
        <v>458</v>
      </c>
      <c r="K60" s="22">
        <v>1368</v>
      </c>
      <c r="L60" s="24">
        <f t="shared" si="26"/>
        <v>120042</v>
      </c>
      <c r="M60" s="12"/>
      <c r="N60" s="158"/>
      <c r="O60" s="103"/>
      <c r="P60" s="79" t="s">
        <v>10</v>
      </c>
      <c r="Q60" s="74"/>
      <c r="R60" s="28">
        <f>SUM(R58:R59)</f>
        <v>88416</v>
      </c>
      <c r="S60" s="29">
        <f>SUM(S58:S59)</f>
        <v>3</v>
      </c>
      <c r="T60" s="24">
        <f>SUM(R60:S60)</f>
        <v>88419</v>
      </c>
      <c r="U60" s="30">
        <f t="shared" ref="U60:W60" si="29">SUM(U58:U59)</f>
        <v>198506</v>
      </c>
      <c r="V60" s="30">
        <f t="shared" si="29"/>
        <v>1599</v>
      </c>
      <c r="W60" s="28">
        <f t="shared" si="29"/>
        <v>1450</v>
      </c>
      <c r="X60" s="36">
        <f>SUM(T60:V60)</f>
        <v>288524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79075</v>
      </c>
      <c r="G61" s="23">
        <f>SUM(G59:G60)</f>
        <v>24</v>
      </c>
      <c r="H61" s="24">
        <f t="shared" si="25"/>
        <v>79099</v>
      </c>
      <c r="I61" s="22">
        <f>SUM(I59:I60)</f>
        <v>279036</v>
      </c>
      <c r="J61" s="22">
        <f>SUM(J59:J60)</f>
        <v>1671</v>
      </c>
      <c r="K61" s="22">
        <f>SUM(K59:K60)</f>
        <v>6519</v>
      </c>
      <c r="L61" s="24">
        <f t="shared" si="26"/>
        <v>359806</v>
      </c>
      <c r="M61" s="12"/>
      <c r="N61" s="158"/>
      <c r="O61" s="101" t="s">
        <v>116</v>
      </c>
      <c r="P61" s="79" t="s">
        <v>117</v>
      </c>
      <c r="Q61" s="74"/>
      <c r="R61" s="28">
        <v>137392</v>
      </c>
      <c r="S61" s="29">
        <v>43</v>
      </c>
      <c r="T61" s="24">
        <f>SUM(R61:S61)</f>
        <v>137435</v>
      </c>
      <c r="U61" s="30">
        <v>339379</v>
      </c>
      <c r="V61" s="30">
        <v>2399</v>
      </c>
      <c r="W61" s="28">
        <v>3188</v>
      </c>
      <c r="X61" s="36">
        <f>SUM(T61:V61)</f>
        <v>479213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98104</v>
      </c>
      <c r="G62" s="23">
        <v>17</v>
      </c>
      <c r="H62" s="24">
        <f t="shared" si="25"/>
        <v>98121</v>
      </c>
      <c r="I62" s="25">
        <v>296095</v>
      </c>
      <c r="J62" s="25">
        <v>1559</v>
      </c>
      <c r="K62" s="22">
        <v>2420</v>
      </c>
      <c r="L62" s="24">
        <f t="shared" si="26"/>
        <v>395775</v>
      </c>
      <c r="M62" s="12"/>
      <c r="N62" s="158"/>
      <c r="O62" s="102"/>
      <c r="P62" s="79" t="s">
        <v>120</v>
      </c>
      <c r="Q62" s="74"/>
      <c r="R62" s="28">
        <v>56944</v>
      </c>
      <c r="S62" s="29">
        <v>12</v>
      </c>
      <c r="T62" s="24">
        <f>SUM(R62:S62)</f>
        <v>56956</v>
      </c>
      <c r="U62" s="30">
        <v>186382</v>
      </c>
      <c r="V62" s="30">
        <v>879</v>
      </c>
      <c r="W62" s="28">
        <v>1104</v>
      </c>
      <c r="X62" s="36">
        <f>SUM(T62:V62)</f>
        <v>244217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94602</v>
      </c>
      <c r="G63" s="23">
        <v>14</v>
      </c>
      <c r="H63" s="24">
        <f t="shared" si="25"/>
        <v>94616</v>
      </c>
      <c r="I63" s="25">
        <v>263844</v>
      </c>
      <c r="J63" s="25">
        <v>1615</v>
      </c>
      <c r="K63" s="22">
        <v>4349</v>
      </c>
      <c r="L63" s="24">
        <f t="shared" si="26"/>
        <v>360075</v>
      </c>
      <c r="M63" s="12"/>
      <c r="N63" s="158"/>
      <c r="O63" s="103"/>
      <c r="P63" s="79" t="s">
        <v>10</v>
      </c>
      <c r="Q63" s="74"/>
      <c r="R63" s="22">
        <f>SUM(R61:R62)</f>
        <v>194336</v>
      </c>
      <c r="S63" s="23">
        <f>SUM(S61:S62)</f>
        <v>55</v>
      </c>
      <c r="T63" s="24">
        <f t="shared" si="12"/>
        <v>194391</v>
      </c>
      <c r="U63" s="25">
        <f t="shared" ref="U63:W63" si="30">SUM(U61:U62)</f>
        <v>525761</v>
      </c>
      <c r="V63" s="25">
        <f t="shared" si="30"/>
        <v>3278</v>
      </c>
      <c r="W63" s="22">
        <f t="shared" si="30"/>
        <v>4292</v>
      </c>
      <c r="X63" s="24">
        <f t="shared" si="1"/>
        <v>723430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32319</v>
      </c>
      <c r="G64" s="23">
        <v>1</v>
      </c>
      <c r="H64" s="24">
        <f t="shared" si="25"/>
        <v>32320</v>
      </c>
      <c r="I64" s="25">
        <v>67433</v>
      </c>
      <c r="J64" s="25">
        <v>400</v>
      </c>
      <c r="K64" s="22">
        <v>1127</v>
      </c>
      <c r="L64" s="24">
        <f t="shared" si="26"/>
        <v>100153</v>
      </c>
      <c r="M64" s="12"/>
      <c r="N64" s="158"/>
      <c r="O64" s="101" t="s">
        <v>122</v>
      </c>
      <c r="P64" s="79" t="s">
        <v>112</v>
      </c>
      <c r="Q64" s="74"/>
      <c r="R64" s="22">
        <v>123185</v>
      </c>
      <c r="S64" s="23">
        <v>22</v>
      </c>
      <c r="T64" s="24">
        <f t="shared" si="12"/>
        <v>123207</v>
      </c>
      <c r="U64" s="25">
        <v>389356</v>
      </c>
      <c r="V64" s="25">
        <v>2359</v>
      </c>
      <c r="W64" s="22">
        <v>4984</v>
      </c>
      <c r="X64" s="36">
        <f t="shared" si="1"/>
        <v>514922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126921</v>
      </c>
      <c r="G65" s="23">
        <f>SUM(G63:G64)</f>
        <v>15</v>
      </c>
      <c r="H65" s="24">
        <f t="shared" si="25"/>
        <v>126936</v>
      </c>
      <c r="I65" s="22">
        <f>SUM(I63:I64)</f>
        <v>331277</v>
      </c>
      <c r="J65" s="22">
        <f>SUM(J63:J64)</f>
        <v>2015</v>
      </c>
      <c r="K65" s="22">
        <f>SUM(K63:K64)</f>
        <v>5476</v>
      </c>
      <c r="L65" s="24">
        <f t="shared" si="26"/>
        <v>460228</v>
      </c>
      <c r="M65" s="12"/>
      <c r="N65" s="158"/>
      <c r="O65" s="103"/>
      <c r="P65" s="79" t="s">
        <v>124</v>
      </c>
      <c r="Q65" s="74"/>
      <c r="R65" s="22">
        <v>75784</v>
      </c>
      <c r="S65" s="23">
        <v>14</v>
      </c>
      <c r="T65" s="24">
        <f t="shared" si="12"/>
        <v>75798</v>
      </c>
      <c r="U65" s="25">
        <v>226377</v>
      </c>
      <c r="V65" s="25">
        <v>1220</v>
      </c>
      <c r="W65" s="22">
        <v>1597</v>
      </c>
      <c r="X65" s="24">
        <f t="shared" si="1"/>
        <v>303395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22866</v>
      </c>
      <c r="G66" s="23">
        <v>3</v>
      </c>
      <c r="H66" s="24">
        <f t="shared" ref="H66:H72" si="31">SUM(F66:G66)</f>
        <v>22869</v>
      </c>
      <c r="I66" s="25">
        <v>79750</v>
      </c>
      <c r="J66" s="25">
        <v>512</v>
      </c>
      <c r="K66" s="22">
        <v>1831</v>
      </c>
      <c r="L66" s="24">
        <f t="shared" ref="L66:L72" si="32">SUM(H66:J66)</f>
        <v>103131</v>
      </c>
      <c r="M66" s="12"/>
      <c r="N66" s="158"/>
      <c r="O66" s="101" t="s">
        <v>126</v>
      </c>
      <c r="P66" s="79" t="s">
        <v>127</v>
      </c>
      <c r="Q66" s="74"/>
      <c r="R66" s="22">
        <v>108312</v>
      </c>
      <c r="S66" s="23">
        <v>11</v>
      </c>
      <c r="T66" s="24">
        <f t="shared" si="12"/>
        <v>108323</v>
      </c>
      <c r="U66" s="25">
        <v>296402</v>
      </c>
      <c r="V66" s="25">
        <v>1620</v>
      </c>
      <c r="W66" s="22">
        <v>1821</v>
      </c>
      <c r="X66" s="24">
        <f t="shared" si="1"/>
        <v>406345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9707</v>
      </c>
      <c r="G67" s="23">
        <v>0</v>
      </c>
      <c r="H67" s="24">
        <f t="shared" si="31"/>
        <v>9707</v>
      </c>
      <c r="I67" s="25">
        <v>24553</v>
      </c>
      <c r="J67" s="25">
        <v>241</v>
      </c>
      <c r="K67" s="22">
        <v>1382</v>
      </c>
      <c r="L67" s="24">
        <f t="shared" si="32"/>
        <v>34501</v>
      </c>
      <c r="M67" s="12"/>
      <c r="N67" s="158"/>
      <c r="O67" s="102"/>
      <c r="P67" s="79" t="s">
        <v>130</v>
      </c>
      <c r="Q67" s="74"/>
      <c r="R67" s="28">
        <v>20728</v>
      </c>
      <c r="S67" s="29">
        <v>0</v>
      </c>
      <c r="T67" s="24">
        <f t="shared" si="12"/>
        <v>20728</v>
      </c>
      <c r="U67" s="30">
        <v>66718</v>
      </c>
      <c r="V67" s="30">
        <v>368</v>
      </c>
      <c r="W67" s="28">
        <v>501</v>
      </c>
      <c r="X67" s="24">
        <f t="shared" si="1"/>
        <v>87814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14591</v>
      </c>
      <c r="G68" s="23">
        <v>0</v>
      </c>
      <c r="H68" s="24">
        <f t="shared" si="31"/>
        <v>14591</v>
      </c>
      <c r="I68" s="25">
        <v>47804</v>
      </c>
      <c r="J68" s="25">
        <v>402</v>
      </c>
      <c r="K68" s="22">
        <v>1773</v>
      </c>
      <c r="L68" s="24">
        <f t="shared" si="32"/>
        <v>62797</v>
      </c>
      <c r="M68" s="12"/>
      <c r="N68" s="158"/>
      <c r="O68" s="103"/>
      <c r="P68" s="79" t="s">
        <v>10</v>
      </c>
      <c r="Q68" s="74"/>
      <c r="R68" s="22">
        <f>SUM(R66:R67)</f>
        <v>129040</v>
      </c>
      <c r="S68" s="23">
        <f>SUM(S66:S67)</f>
        <v>11</v>
      </c>
      <c r="T68" s="24">
        <f t="shared" si="12"/>
        <v>129051</v>
      </c>
      <c r="U68" s="25">
        <f>SUM(U66:U67)</f>
        <v>363120</v>
      </c>
      <c r="V68" s="25">
        <f>SUM(V66:V67)</f>
        <v>1988</v>
      </c>
      <c r="W68" s="22">
        <f>SUM(W66:W67)</f>
        <v>2322</v>
      </c>
      <c r="X68" s="24">
        <f t="shared" si="1"/>
        <v>494159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47164</v>
      </c>
      <c r="G69" s="23">
        <f>SUM(G66:G68)</f>
        <v>3</v>
      </c>
      <c r="H69" s="24">
        <f t="shared" si="31"/>
        <v>47167</v>
      </c>
      <c r="I69" s="22">
        <f t="shared" ref="I69:K69" si="33">SUM(I66:I68)</f>
        <v>152107</v>
      </c>
      <c r="J69" s="22">
        <f t="shared" si="33"/>
        <v>1155</v>
      </c>
      <c r="K69" s="22">
        <f t="shared" si="33"/>
        <v>4986</v>
      </c>
      <c r="L69" s="24">
        <f t="shared" si="32"/>
        <v>200429</v>
      </c>
      <c r="M69" s="12"/>
      <c r="N69" s="162"/>
      <c r="O69" s="91" t="s">
        <v>30</v>
      </c>
      <c r="P69" s="92"/>
      <c r="Q69" s="93"/>
      <c r="R69" s="31">
        <f>SUM(R57,R63:R65,R68,R60)</f>
        <v>685284</v>
      </c>
      <c r="S69" s="40">
        <f>SUM(S57,S63:S65,S68,S60)</f>
        <v>109</v>
      </c>
      <c r="T69" s="33">
        <f t="shared" si="12"/>
        <v>685393</v>
      </c>
      <c r="U69" s="31">
        <f t="shared" ref="U69:W69" si="34">SUM(U57,U63:U65,U68,U60)</f>
        <v>1868319</v>
      </c>
      <c r="V69" s="31">
        <f t="shared" si="34"/>
        <v>11400</v>
      </c>
      <c r="W69" s="31">
        <f t="shared" si="34"/>
        <v>15694</v>
      </c>
      <c r="X69" s="33">
        <f t="shared" si="1"/>
        <v>2565112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216</v>
      </c>
      <c r="F70" s="22">
        <v>76517</v>
      </c>
      <c r="G70" s="23">
        <v>9</v>
      </c>
      <c r="H70" s="24">
        <f t="shared" si="31"/>
        <v>76526</v>
      </c>
      <c r="I70" s="25">
        <v>173593</v>
      </c>
      <c r="J70" s="25">
        <v>1044</v>
      </c>
      <c r="K70" s="22">
        <v>1166</v>
      </c>
      <c r="L70" s="24">
        <f t="shared" si="32"/>
        <v>251163</v>
      </c>
      <c r="M70" s="12"/>
      <c r="N70" s="157" t="s">
        <v>135</v>
      </c>
      <c r="O70" s="88" t="s">
        <v>136</v>
      </c>
      <c r="P70" s="89"/>
      <c r="Q70" s="90"/>
      <c r="R70" s="28">
        <v>89910</v>
      </c>
      <c r="S70" s="29">
        <v>14</v>
      </c>
      <c r="T70" s="36">
        <f t="shared" si="12"/>
        <v>89924</v>
      </c>
      <c r="U70" s="30">
        <v>207815</v>
      </c>
      <c r="V70" s="30">
        <v>1069</v>
      </c>
      <c r="W70" s="28">
        <v>1533</v>
      </c>
      <c r="X70" s="36">
        <f t="shared" si="1"/>
        <v>298808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19737</v>
      </c>
      <c r="G71" s="23">
        <v>0</v>
      </c>
      <c r="H71" s="24">
        <f t="shared" si="31"/>
        <v>19737</v>
      </c>
      <c r="I71" s="25">
        <v>56882</v>
      </c>
      <c r="J71" s="25">
        <v>340</v>
      </c>
      <c r="K71" s="22">
        <v>601</v>
      </c>
      <c r="L71" s="24">
        <f t="shared" si="32"/>
        <v>76959</v>
      </c>
      <c r="M71" s="9"/>
      <c r="N71" s="158"/>
      <c r="O71" s="159" t="s">
        <v>218</v>
      </c>
      <c r="P71" s="79" t="s">
        <v>219</v>
      </c>
      <c r="Q71" s="74"/>
      <c r="R71" s="22">
        <v>71058</v>
      </c>
      <c r="S71" s="23">
        <v>18</v>
      </c>
      <c r="T71" s="24">
        <f t="shared" si="12"/>
        <v>71076</v>
      </c>
      <c r="U71" s="25">
        <v>172352</v>
      </c>
      <c r="V71" s="25">
        <v>1118</v>
      </c>
      <c r="W71" s="22">
        <v>1331</v>
      </c>
      <c r="X71" s="24">
        <f t="shared" si="1"/>
        <v>244546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96254</v>
      </c>
      <c r="G72" s="23">
        <f>SUM(G70:G71)</f>
        <v>9</v>
      </c>
      <c r="H72" s="24">
        <f t="shared" si="31"/>
        <v>96263</v>
      </c>
      <c r="I72" s="22">
        <f>SUM(I70:I71)</f>
        <v>230475</v>
      </c>
      <c r="J72" s="22">
        <f>SUM(J70:J71)</f>
        <v>1384</v>
      </c>
      <c r="K72" s="22">
        <f>SUM(K70:K71)</f>
        <v>1767</v>
      </c>
      <c r="L72" s="24">
        <f t="shared" si="32"/>
        <v>328122</v>
      </c>
      <c r="M72" s="9"/>
      <c r="N72" s="158"/>
      <c r="O72" s="102"/>
      <c r="P72" s="79" t="s">
        <v>220</v>
      </c>
      <c r="Q72" s="74"/>
      <c r="R72" s="28">
        <v>28710</v>
      </c>
      <c r="S72" s="29">
        <v>9</v>
      </c>
      <c r="T72" s="24">
        <f t="shared" si="12"/>
        <v>28719</v>
      </c>
      <c r="U72" s="30">
        <v>101710</v>
      </c>
      <c r="V72" s="30">
        <v>661</v>
      </c>
      <c r="W72" s="28">
        <v>1096</v>
      </c>
      <c r="X72" s="36">
        <f t="shared" ref="X72:X73" si="35">SUM(T72:V72)</f>
        <v>131090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13195</v>
      </c>
      <c r="G73" s="23">
        <v>1</v>
      </c>
      <c r="H73" s="24">
        <f t="shared" si="25"/>
        <v>13196</v>
      </c>
      <c r="I73" s="25">
        <v>49535</v>
      </c>
      <c r="J73" s="25">
        <v>279</v>
      </c>
      <c r="K73" s="22">
        <v>729</v>
      </c>
      <c r="L73" s="24">
        <f t="shared" si="26"/>
        <v>63010</v>
      </c>
      <c r="M73" s="9"/>
      <c r="N73" s="158"/>
      <c r="O73" s="103"/>
      <c r="P73" s="79" t="s">
        <v>10</v>
      </c>
      <c r="Q73" s="74"/>
      <c r="R73" s="28">
        <f>SUM(R71:R72)</f>
        <v>99768</v>
      </c>
      <c r="S73" s="29">
        <f>SUM(S71:S72)</f>
        <v>27</v>
      </c>
      <c r="T73" s="24">
        <f t="shared" si="12"/>
        <v>99795</v>
      </c>
      <c r="U73" s="30">
        <f t="shared" ref="U73:W73" si="36">SUM(U71:U72)</f>
        <v>274062</v>
      </c>
      <c r="V73" s="30">
        <f t="shared" si="36"/>
        <v>1779</v>
      </c>
      <c r="W73" s="28">
        <f t="shared" si="36"/>
        <v>2427</v>
      </c>
      <c r="X73" s="36">
        <f t="shared" si="35"/>
        <v>375636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16681</v>
      </c>
      <c r="G74" s="23">
        <v>1</v>
      </c>
      <c r="H74" s="24">
        <f t="shared" si="25"/>
        <v>16682</v>
      </c>
      <c r="I74" s="25">
        <v>59790</v>
      </c>
      <c r="J74" s="25">
        <v>426</v>
      </c>
      <c r="K74" s="22">
        <v>1448</v>
      </c>
      <c r="L74" s="24">
        <f t="shared" si="26"/>
        <v>76898</v>
      </c>
      <c r="M74" s="9"/>
      <c r="N74" s="158"/>
      <c r="O74" s="72" t="s">
        <v>139</v>
      </c>
      <c r="P74" s="73"/>
      <c r="Q74" s="74"/>
      <c r="R74" s="22">
        <v>150287</v>
      </c>
      <c r="S74" s="23">
        <v>20</v>
      </c>
      <c r="T74" s="24">
        <f t="shared" si="12"/>
        <v>150307</v>
      </c>
      <c r="U74" s="25">
        <v>364633</v>
      </c>
      <c r="V74" s="25">
        <v>2690</v>
      </c>
      <c r="W74" s="22">
        <v>3138</v>
      </c>
      <c r="X74" s="24">
        <f t="shared" si="1"/>
        <v>517630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12273</v>
      </c>
      <c r="G75" s="42">
        <v>3</v>
      </c>
      <c r="H75" s="24">
        <f t="shared" si="25"/>
        <v>12276</v>
      </c>
      <c r="I75" s="44">
        <v>39245</v>
      </c>
      <c r="J75" s="44">
        <v>424</v>
      </c>
      <c r="K75" s="41">
        <v>1537</v>
      </c>
      <c r="L75" s="24">
        <f t="shared" si="26"/>
        <v>51945</v>
      </c>
      <c r="M75" s="9"/>
      <c r="N75" s="158"/>
      <c r="O75" s="72" t="s">
        <v>142</v>
      </c>
      <c r="P75" s="73"/>
      <c r="Q75" s="74"/>
      <c r="R75" s="22">
        <v>97567</v>
      </c>
      <c r="S75" s="23">
        <v>27</v>
      </c>
      <c r="T75" s="24">
        <f t="shared" si="12"/>
        <v>97594</v>
      </c>
      <c r="U75" s="25">
        <v>201437</v>
      </c>
      <c r="V75" s="25">
        <v>1186</v>
      </c>
      <c r="W75" s="22">
        <v>1405</v>
      </c>
      <c r="X75" s="24">
        <f t="shared" si="1"/>
        <v>300217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42149</v>
      </c>
      <c r="G76" s="23">
        <f>SUM(G73:G75)</f>
        <v>5</v>
      </c>
      <c r="H76" s="24">
        <f t="shared" si="25"/>
        <v>42154</v>
      </c>
      <c r="I76" s="22">
        <f t="shared" ref="I76:K76" si="37">SUM(I73:I75)</f>
        <v>148570</v>
      </c>
      <c r="J76" s="22">
        <f t="shared" si="37"/>
        <v>1129</v>
      </c>
      <c r="K76" s="22">
        <f t="shared" si="37"/>
        <v>3714</v>
      </c>
      <c r="L76" s="24">
        <f t="shared" si="26"/>
        <v>191853</v>
      </c>
      <c r="M76" s="9"/>
      <c r="N76" s="162"/>
      <c r="O76" s="91" t="s">
        <v>30</v>
      </c>
      <c r="P76" s="92"/>
      <c r="Q76" s="93"/>
      <c r="R76" s="31">
        <f>SUM(R73:R75,R70)</f>
        <v>437532</v>
      </c>
      <c r="S76" s="32">
        <f>SUM(S73:S75,S70)</f>
        <v>88</v>
      </c>
      <c r="T76" s="33">
        <f t="shared" si="12"/>
        <v>437620</v>
      </c>
      <c r="U76" s="34">
        <f t="shared" ref="U76:W76" si="38">SUM(U73:U75,U70)</f>
        <v>1047947</v>
      </c>
      <c r="V76" s="34">
        <f t="shared" si="38"/>
        <v>6724</v>
      </c>
      <c r="W76" s="31">
        <f t="shared" si="38"/>
        <v>8503</v>
      </c>
      <c r="X76" s="33">
        <f t="shared" si="1"/>
        <v>1492291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41520</v>
      </c>
      <c r="G77" s="42">
        <v>17</v>
      </c>
      <c r="H77" s="43">
        <f>SUM(F77:G77)</f>
        <v>41537</v>
      </c>
      <c r="I77" s="44">
        <v>38750</v>
      </c>
      <c r="J77" s="44">
        <v>1506</v>
      </c>
      <c r="K77" s="41">
        <v>6014</v>
      </c>
      <c r="L77" s="43">
        <f>SUM(H77:J77)</f>
        <v>81793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101834</v>
      </c>
      <c r="S77" s="14">
        <v>4</v>
      </c>
      <c r="T77" s="15">
        <f t="shared" si="12"/>
        <v>101838</v>
      </c>
      <c r="U77" s="16">
        <v>369237</v>
      </c>
      <c r="V77" s="16">
        <v>2307</v>
      </c>
      <c r="W77" s="13">
        <v>7135</v>
      </c>
      <c r="X77" s="15">
        <f t="shared" si="1"/>
        <v>473382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12647</v>
      </c>
      <c r="G78" s="42">
        <v>5</v>
      </c>
      <c r="H78" s="43">
        <f>SUM(F78:G78)</f>
        <v>12652</v>
      </c>
      <c r="I78" s="44">
        <v>13814</v>
      </c>
      <c r="J78" s="44">
        <v>457</v>
      </c>
      <c r="K78" s="41">
        <v>1737</v>
      </c>
      <c r="L78" s="43">
        <f>SUM(H78:J78)</f>
        <v>26923</v>
      </c>
      <c r="M78" s="9"/>
      <c r="N78" s="158"/>
      <c r="O78" s="102"/>
      <c r="P78" s="79" t="s">
        <v>148</v>
      </c>
      <c r="Q78" s="74"/>
      <c r="R78" s="22">
        <v>78977</v>
      </c>
      <c r="S78" s="23">
        <v>7</v>
      </c>
      <c r="T78" s="24">
        <f t="shared" si="12"/>
        <v>78984</v>
      </c>
      <c r="U78" s="25">
        <v>282818</v>
      </c>
      <c r="V78" s="25">
        <v>1359</v>
      </c>
      <c r="W78" s="22">
        <v>2339</v>
      </c>
      <c r="X78" s="24">
        <f t="shared" ref="X78:X88" si="39">SUM(T78:V78)</f>
        <v>363161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54167</v>
      </c>
      <c r="G79" s="23">
        <f>SUM(G77:G78)</f>
        <v>22</v>
      </c>
      <c r="H79" s="24">
        <f>SUM(F79:G79)</f>
        <v>54189</v>
      </c>
      <c r="I79" s="26">
        <f>SUM(I77:I78)</f>
        <v>52564</v>
      </c>
      <c r="J79" s="26">
        <f>SUM(J77:J78)</f>
        <v>1963</v>
      </c>
      <c r="K79" s="26">
        <f>SUM(K77:K78)</f>
        <v>7751</v>
      </c>
      <c r="L79" s="43">
        <f>SUM(H79:J79)</f>
        <v>108716</v>
      </c>
      <c r="M79" s="9"/>
      <c r="N79" s="158"/>
      <c r="O79" s="102"/>
      <c r="P79" s="79" t="s">
        <v>150</v>
      </c>
      <c r="Q79" s="74"/>
      <c r="R79" s="22">
        <v>91712</v>
      </c>
      <c r="S79" s="23">
        <v>6</v>
      </c>
      <c r="T79" s="24">
        <f t="shared" si="12"/>
        <v>91718</v>
      </c>
      <c r="U79" s="25">
        <v>247183</v>
      </c>
      <c r="V79" s="25">
        <v>1182</v>
      </c>
      <c r="W79" s="22">
        <v>1702</v>
      </c>
      <c r="X79" s="24">
        <f t="shared" si="39"/>
        <v>340083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35115</v>
      </c>
      <c r="G80" s="23">
        <v>7</v>
      </c>
      <c r="H80" s="24">
        <f t="shared" si="25"/>
        <v>35122</v>
      </c>
      <c r="I80" s="25">
        <v>41804</v>
      </c>
      <c r="J80" s="25">
        <v>1111</v>
      </c>
      <c r="K80" s="22">
        <v>4914</v>
      </c>
      <c r="L80" s="24">
        <f t="shared" si="26"/>
        <v>78037</v>
      </c>
      <c r="M80" s="9"/>
      <c r="N80" s="158"/>
      <c r="O80" s="103"/>
      <c r="P80" s="79" t="s">
        <v>152</v>
      </c>
      <c r="Q80" s="74"/>
      <c r="R80" s="22">
        <v>43703</v>
      </c>
      <c r="S80" s="23">
        <v>3</v>
      </c>
      <c r="T80" s="24">
        <f t="shared" si="12"/>
        <v>43706</v>
      </c>
      <c r="U80" s="25">
        <v>127186</v>
      </c>
      <c r="V80" s="25">
        <v>519</v>
      </c>
      <c r="W80" s="22">
        <v>759</v>
      </c>
      <c r="X80" s="24">
        <f t="shared" si="39"/>
        <v>171411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7506</v>
      </c>
      <c r="G81" s="42">
        <v>2</v>
      </c>
      <c r="H81" s="43">
        <f>SUM(F81:G81)</f>
        <v>7508</v>
      </c>
      <c r="I81" s="44">
        <v>8931</v>
      </c>
      <c r="J81" s="44">
        <v>266</v>
      </c>
      <c r="K81" s="41">
        <v>954</v>
      </c>
      <c r="L81" s="43">
        <f>SUM(H81:J81)</f>
        <v>16705</v>
      </c>
      <c r="M81" s="9"/>
      <c r="N81" s="158"/>
      <c r="O81" s="72" t="s">
        <v>155</v>
      </c>
      <c r="P81" s="73"/>
      <c r="Q81" s="74"/>
      <c r="R81" s="22">
        <v>88464</v>
      </c>
      <c r="S81" s="23">
        <v>14</v>
      </c>
      <c r="T81" s="24">
        <f t="shared" si="12"/>
        <v>88478</v>
      </c>
      <c r="U81" s="25">
        <v>248366</v>
      </c>
      <c r="V81" s="25">
        <v>1407</v>
      </c>
      <c r="W81" s="22">
        <v>1369</v>
      </c>
      <c r="X81" s="24">
        <f t="shared" si="39"/>
        <v>338251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10013</v>
      </c>
      <c r="G82" s="42">
        <v>3</v>
      </c>
      <c r="H82" s="43">
        <f>SUM(F82:G82)</f>
        <v>10016</v>
      </c>
      <c r="I82" s="44">
        <v>13550</v>
      </c>
      <c r="J82" s="44">
        <v>325</v>
      </c>
      <c r="K82" s="41">
        <v>1619</v>
      </c>
      <c r="L82" s="43">
        <f>SUM(H82:J82)</f>
        <v>23891</v>
      </c>
      <c r="M82" s="9"/>
      <c r="N82" s="158"/>
      <c r="O82" s="101" t="s">
        <v>157</v>
      </c>
      <c r="P82" s="79" t="s">
        <v>158</v>
      </c>
      <c r="Q82" s="74"/>
      <c r="R82" s="22">
        <v>82185</v>
      </c>
      <c r="S82" s="23">
        <v>10</v>
      </c>
      <c r="T82" s="24">
        <f t="shared" si="12"/>
        <v>82195</v>
      </c>
      <c r="U82" s="25">
        <v>234441</v>
      </c>
      <c r="V82" s="25">
        <v>1264</v>
      </c>
      <c r="W82" s="22">
        <v>2013</v>
      </c>
      <c r="X82" s="24">
        <f t="shared" si="39"/>
        <v>317900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52634</v>
      </c>
      <c r="G83" s="23">
        <f>SUM(G80:G82)</f>
        <v>12</v>
      </c>
      <c r="H83" s="24">
        <f>SUM(F83:G83)</f>
        <v>52646</v>
      </c>
      <c r="I83" s="26">
        <f t="shared" ref="I83:K83" si="40">SUM(I80:I82)</f>
        <v>64285</v>
      </c>
      <c r="J83" s="26">
        <f t="shared" si="40"/>
        <v>1702</v>
      </c>
      <c r="K83" s="26">
        <f t="shared" si="40"/>
        <v>7487</v>
      </c>
      <c r="L83" s="43">
        <f>SUM(H83:J83)</f>
        <v>118633</v>
      </c>
      <c r="M83" s="9"/>
      <c r="N83" s="158"/>
      <c r="O83" s="102"/>
      <c r="P83" s="79" t="s">
        <v>159</v>
      </c>
      <c r="Q83" s="74"/>
      <c r="R83" s="22">
        <v>41375</v>
      </c>
      <c r="S83" s="23">
        <v>6</v>
      </c>
      <c r="T83" s="24">
        <f t="shared" si="12"/>
        <v>41381</v>
      </c>
      <c r="U83" s="25">
        <v>109111</v>
      </c>
      <c r="V83" s="25">
        <v>477</v>
      </c>
      <c r="W83" s="22">
        <v>775</v>
      </c>
      <c r="X83" s="24">
        <f t="shared" si="39"/>
        <v>150969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46054</v>
      </c>
      <c r="G84" s="42">
        <v>7</v>
      </c>
      <c r="H84" s="43">
        <f>SUM(F84:G84)</f>
        <v>46061</v>
      </c>
      <c r="I84" s="44">
        <v>66738</v>
      </c>
      <c r="J84" s="44">
        <v>1666</v>
      </c>
      <c r="K84" s="41">
        <v>7343</v>
      </c>
      <c r="L84" s="43">
        <f>SUM(H84:J84)</f>
        <v>114465</v>
      </c>
      <c r="M84" s="9"/>
      <c r="N84" s="158"/>
      <c r="O84" s="103"/>
      <c r="P84" s="79" t="s">
        <v>161</v>
      </c>
      <c r="Q84" s="74"/>
      <c r="R84" s="22">
        <v>12493</v>
      </c>
      <c r="S84" s="23">
        <v>0</v>
      </c>
      <c r="T84" s="24">
        <f t="shared" si="12"/>
        <v>12493</v>
      </c>
      <c r="U84" s="25">
        <v>20928</v>
      </c>
      <c r="V84" s="25">
        <v>184</v>
      </c>
      <c r="W84" s="22">
        <v>144</v>
      </c>
      <c r="X84" s="24">
        <f t="shared" si="39"/>
        <v>33605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7429</v>
      </c>
      <c r="G85" s="42">
        <v>0</v>
      </c>
      <c r="H85" s="43">
        <f>SUM(F85:G85)</f>
        <v>7429</v>
      </c>
      <c r="I85" s="44">
        <v>7308</v>
      </c>
      <c r="J85" s="44">
        <v>432</v>
      </c>
      <c r="K85" s="41">
        <v>1747</v>
      </c>
      <c r="L85" s="43">
        <f>SUM(H85:J85)</f>
        <v>15169</v>
      </c>
      <c r="M85" s="53"/>
      <c r="N85" s="158"/>
      <c r="O85" s="72" t="s">
        <v>163</v>
      </c>
      <c r="P85" s="73"/>
      <c r="Q85" s="74"/>
      <c r="R85" s="22">
        <v>181843</v>
      </c>
      <c r="S85" s="23">
        <v>13</v>
      </c>
      <c r="T85" s="24">
        <f t="shared" si="12"/>
        <v>181856</v>
      </c>
      <c r="U85" s="25">
        <v>475664</v>
      </c>
      <c r="V85" s="25">
        <v>3246</v>
      </c>
      <c r="W85" s="22">
        <v>3269</v>
      </c>
      <c r="X85" s="24">
        <f t="shared" si="39"/>
        <v>660766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9428</v>
      </c>
      <c r="G86" s="23">
        <v>4</v>
      </c>
      <c r="H86" s="24">
        <f t="shared" si="25"/>
        <v>9432</v>
      </c>
      <c r="I86" s="25">
        <v>16788</v>
      </c>
      <c r="J86" s="25">
        <v>289</v>
      </c>
      <c r="K86" s="22">
        <v>1608</v>
      </c>
      <c r="L86" s="24">
        <f t="shared" si="26"/>
        <v>26509</v>
      </c>
      <c r="M86" s="53"/>
      <c r="N86" s="158"/>
      <c r="O86" s="72" t="s">
        <v>166</v>
      </c>
      <c r="P86" s="73"/>
      <c r="Q86" s="74"/>
      <c r="R86" s="22">
        <v>123029</v>
      </c>
      <c r="S86" s="23">
        <v>14</v>
      </c>
      <c r="T86" s="24">
        <f t="shared" si="12"/>
        <v>123043</v>
      </c>
      <c r="U86" s="46">
        <v>318180</v>
      </c>
      <c r="V86" s="46">
        <v>1739</v>
      </c>
      <c r="W86" s="22">
        <v>2140</v>
      </c>
      <c r="X86" s="24">
        <f t="shared" si="39"/>
        <v>442962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62911</v>
      </c>
      <c r="G87" s="23">
        <f>SUM(G84:G86)</f>
        <v>11</v>
      </c>
      <c r="H87" s="24">
        <f t="shared" si="25"/>
        <v>62922</v>
      </c>
      <c r="I87" s="26">
        <f t="shared" ref="I87:K87" si="41">SUM(I84:I86)</f>
        <v>90834</v>
      </c>
      <c r="J87" s="26">
        <f t="shared" si="41"/>
        <v>2387</v>
      </c>
      <c r="K87" s="26">
        <f t="shared" si="41"/>
        <v>10698</v>
      </c>
      <c r="L87" s="24">
        <f t="shared" si="26"/>
        <v>156143</v>
      </c>
      <c r="M87" s="53"/>
      <c r="N87" s="158"/>
      <c r="O87" s="72" t="s">
        <v>168</v>
      </c>
      <c r="P87" s="73"/>
      <c r="Q87" s="74"/>
      <c r="R87" s="22">
        <v>144996</v>
      </c>
      <c r="S87" s="23">
        <v>10</v>
      </c>
      <c r="T87" s="24">
        <f t="shared" si="12"/>
        <v>145006</v>
      </c>
      <c r="U87" s="46">
        <v>326642</v>
      </c>
      <c r="V87" s="46">
        <v>1624</v>
      </c>
      <c r="W87" s="47">
        <v>1813</v>
      </c>
      <c r="X87" s="24">
        <f t="shared" si="39"/>
        <v>473272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46388</v>
      </c>
      <c r="G88" s="23">
        <v>15</v>
      </c>
      <c r="H88" s="24">
        <f t="shared" si="25"/>
        <v>46403</v>
      </c>
      <c r="I88" s="25">
        <v>138726</v>
      </c>
      <c r="J88" s="25">
        <v>1150</v>
      </c>
      <c r="K88" s="22">
        <v>3282</v>
      </c>
      <c r="L88" s="24">
        <f t="shared" si="26"/>
        <v>186279</v>
      </c>
      <c r="M88" s="53"/>
      <c r="N88" s="158"/>
      <c r="O88" s="77" t="s">
        <v>169</v>
      </c>
      <c r="P88" s="79" t="s">
        <v>170</v>
      </c>
      <c r="Q88" s="74"/>
      <c r="R88" s="22">
        <v>195852</v>
      </c>
      <c r="S88" s="23">
        <v>14</v>
      </c>
      <c r="T88" s="24">
        <f t="shared" si="12"/>
        <v>195866</v>
      </c>
      <c r="U88" s="46">
        <v>435055</v>
      </c>
      <c r="V88" s="46">
        <v>2209</v>
      </c>
      <c r="W88" s="47">
        <v>2890</v>
      </c>
      <c r="X88" s="24">
        <f t="shared" si="39"/>
        <v>633130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74791</v>
      </c>
      <c r="G89" s="23">
        <v>21</v>
      </c>
      <c r="H89" s="24">
        <f t="shared" si="25"/>
        <v>74812</v>
      </c>
      <c r="I89" s="25">
        <v>179754</v>
      </c>
      <c r="J89" s="25">
        <v>2104</v>
      </c>
      <c r="K89" s="22">
        <v>7655</v>
      </c>
      <c r="L89" s="24">
        <f t="shared" si="26"/>
        <v>256670</v>
      </c>
      <c r="N89" s="158"/>
      <c r="O89" s="78"/>
      <c r="P89" s="81" t="s">
        <v>171</v>
      </c>
      <c r="Q89" s="82"/>
      <c r="R89" s="22">
        <f t="shared" ref="R89:W89" si="42">SUM(R101:R102)</f>
        <v>24227</v>
      </c>
      <c r="S89" s="23">
        <f t="shared" si="42"/>
        <v>0</v>
      </c>
      <c r="T89" s="24">
        <f>SUM(T101:T102)</f>
        <v>24227</v>
      </c>
      <c r="U89" s="46">
        <f>SUM(U101:U102)</f>
        <v>34915</v>
      </c>
      <c r="V89" s="46">
        <f t="shared" si="42"/>
        <v>280</v>
      </c>
      <c r="W89" s="47">
        <f t="shared" si="42"/>
        <v>360</v>
      </c>
      <c r="X89" s="24">
        <f>SUM(T89:V89)</f>
        <v>59422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107693</v>
      </c>
      <c r="G90" s="23">
        <v>24</v>
      </c>
      <c r="H90" s="24">
        <f t="shared" si="25"/>
        <v>107717</v>
      </c>
      <c r="I90" s="25">
        <v>254266</v>
      </c>
      <c r="J90" s="25">
        <v>3492</v>
      </c>
      <c r="K90" s="22">
        <v>11087</v>
      </c>
      <c r="L90" s="24">
        <f t="shared" si="26"/>
        <v>365475</v>
      </c>
      <c r="N90" s="162"/>
      <c r="O90" s="91" t="s">
        <v>30</v>
      </c>
      <c r="P90" s="92"/>
      <c r="Q90" s="93"/>
      <c r="R90" s="31">
        <f>SUM(R77:R89)</f>
        <v>1210690</v>
      </c>
      <c r="S90" s="32">
        <f>SUM(S77:S89)</f>
        <v>101</v>
      </c>
      <c r="T90" s="33">
        <f t="shared" ref="T90:T95" si="43">SUM(R90:S90)</f>
        <v>1210791</v>
      </c>
      <c r="U90" s="37">
        <f>SUM(U77:U89)</f>
        <v>3229726</v>
      </c>
      <c r="V90" s="37">
        <f>SUM(V77:V89)</f>
        <v>17797</v>
      </c>
      <c r="W90" s="40">
        <f>SUM(W77:W89)</f>
        <v>26708</v>
      </c>
      <c r="X90" s="33">
        <f t="shared" ref="X90:X95" si="44">SUM(T90:V90)</f>
        <v>4458314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27906</v>
      </c>
      <c r="G91" s="23">
        <v>7</v>
      </c>
      <c r="H91" s="24">
        <f t="shared" si="25"/>
        <v>27913</v>
      </c>
      <c r="I91" s="25">
        <v>51160</v>
      </c>
      <c r="J91" s="25">
        <v>886</v>
      </c>
      <c r="K91" s="22">
        <v>4034</v>
      </c>
      <c r="L91" s="24">
        <f t="shared" si="26"/>
        <v>79959</v>
      </c>
      <c r="N91" s="157" t="s">
        <v>172</v>
      </c>
      <c r="O91" s="88" t="s">
        <v>173</v>
      </c>
      <c r="P91" s="89"/>
      <c r="Q91" s="90"/>
      <c r="R91" s="13">
        <v>115253</v>
      </c>
      <c r="S91" s="14">
        <v>1</v>
      </c>
      <c r="T91" s="15">
        <f t="shared" si="43"/>
        <v>115254</v>
      </c>
      <c r="U91" s="51">
        <v>423148</v>
      </c>
      <c r="V91" s="16">
        <v>2350</v>
      </c>
      <c r="W91" s="13">
        <v>1836</v>
      </c>
      <c r="X91" s="15">
        <f t="shared" si="44"/>
        <v>540752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135599</v>
      </c>
      <c r="G92" s="23">
        <f>SUM(G90:G91)</f>
        <v>31</v>
      </c>
      <c r="H92" s="24">
        <f t="shared" si="25"/>
        <v>135630</v>
      </c>
      <c r="I92" s="25">
        <f>SUM(I90:I91)</f>
        <v>305426</v>
      </c>
      <c r="J92" s="25">
        <f>SUM(J90:J91)</f>
        <v>4378</v>
      </c>
      <c r="K92" s="22">
        <f>SUM(K90:K91)</f>
        <v>15121</v>
      </c>
      <c r="L92" s="24">
        <f t="shared" si="26"/>
        <v>445434</v>
      </c>
      <c r="N92" s="158"/>
      <c r="O92" s="72" t="s">
        <v>174</v>
      </c>
      <c r="P92" s="73"/>
      <c r="Q92" s="74"/>
      <c r="R92" s="22">
        <v>11380</v>
      </c>
      <c r="S92" s="23">
        <v>0</v>
      </c>
      <c r="T92" s="24">
        <f t="shared" si="43"/>
        <v>11380</v>
      </c>
      <c r="U92" s="25">
        <v>20870</v>
      </c>
      <c r="V92" s="25">
        <v>205</v>
      </c>
      <c r="W92" s="22">
        <v>114</v>
      </c>
      <c r="X92" s="24">
        <f t="shared" si="44"/>
        <v>32455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72144</v>
      </c>
      <c r="G93" s="23">
        <v>11</v>
      </c>
      <c r="H93" s="24">
        <f t="shared" si="25"/>
        <v>72155</v>
      </c>
      <c r="I93" s="25">
        <v>212826</v>
      </c>
      <c r="J93" s="25">
        <v>1579</v>
      </c>
      <c r="K93" s="22">
        <v>3583</v>
      </c>
      <c r="L93" s="24">
        <f t="shared" si="26"/>
        <v>286560</v>
      </c>
      <c r="N93" s="158"/>
      <c r="O93" s="72" t="s">
        <v>175</v>
      </c>
      <c r="P93" s="73"/>
      <c r="Q93" s="74"/>
      <c r="R93" s="22">
        <v>10249</v>
      </c>
      <c r="S93" s="23">
        <v>0</v>
      </c>
      <c r="T93" s="24">
        <f t="shared" si="43"/>
        <v>10249</v>
      </c>
      <c r="U93" s="25">
        <v>19016</v>
      </c>
      <c r="V93" s="25">
        <v>167</v>
      </c>
      <c r="W93" s="22">
        <v>177</v>
      </c>
      <c r="X93" s="24">
        <f t="shared" si="44"/>
        <v>29432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63401</v>
      </c>
      <c r="G94" s="23">
        <v>21</v>
      </c>
      <c r="H94" s="24">
        <f t="shared" si="25"/>
        <v>63422</v>
      </c>
      <c r="I94" s="25">
        <v>190570</v>
      </c>
      <c r="J94" s="25">
        <v>1576</v>
      </c>
      <c r="K94" s="22">
        <v>4851</v>
      </c>
      <c r="L94" s="24">
        <f t="shared" si="26"/>
        <v>255568</v>
      </c>
      <c r="N94" s="162"/>
      <c r="O94" s="91" t="s">
        <v>30</v>
      </c>
      <c r="P94" s="92"/>
      <c r="Q94" s="93"/>
      <c r="R94" s="31">
        <f>SUM(R91:R93)</f>
        <v>136882</v>
      </c>
      <c r="S94" s="32">
        <f>SUM(S91:S93)</f>
        <v>1</v>
      </c>
      <c r="T94" s="33">
        <f t="shared" si="43"/>
        <v>136883</v>
      </c>
      <c r="U94" s="34">
        <f>SUM(U91:U93)</f>
        <v>463034</v>
      </c>
      <c r="V94" s="34">
        <f>SUM(V91:V93)</f>
        <v>2722</v>
      </c>
      <c r="W94" s="31">
        <f>SUM(W91:W93)</f>
        <v>2127</v>
      </c>
      <c r="X94" s="33">
        <f t="shared" si="44"/>
        <v>602639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96451</v>
      </c>
      <c r="G95" s="23">
        <v>23</v>
      </c>
      <c r="H95" s="24">
        <f t="shared" si="25"/>
        <v>96474</v>
      </c>
      <c r="I95" s="25">
        <v>200343</v>
      </c>
      <c r="J95" s="25">
        <v>1425</v>
      </c>
      <c r="K95" s="22">
        <v>1626</v>
      </c>
      <c r="L95" s="24">
        <f t="shared" si="26"/>
        <v>298242</v>
      </c>
      <c r="N95" s="166" t="s">
        <v>176</v>
      </c>
      <c r="O95" s="167"/>
      <c r="P95" s="167"/>
      <c r="Q95" s="168"/>
      <c r="R95" s="54">
        <f>SUM(F40,F19,F98,R16,R42,R56,R69,R76,R90,R94)</f>
        <v>8296521</v>
      </c>
      <c r="S95" s="54">
        <f>SUM(G40,G19,G98,S16,S42,S56,S69,S76,S90,S94)</f>
        <v>1215</v>
      </c>
      <c r="T95" s="55">
        <f t="shared" si="43"/>
        <v>8297736</v>
      </c>
      <c r="U95" s="56">
        <f t="shared" ref="U95:W95" si="45">SUM(I40,I19,I98,U16,U42,U56,U69,U76,U90,U94)</f>
        <v>22593109</v>
      </c>
      <c r="V95" s="56">
        <f t="shared" si="45"/>
        <v>160519</v>
      </c>
      <c r="W95" s="57">
        <f t="shared" si="45"/>
        <v>289688</v>
      </c>
      <c r="X95" s="55">
        <f t="shared" si="44"/>
        <v>31051364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11007</v>
      </c>
      <c r="G96" s="23">
        <v>3</v>
      </c>
      <c r="H96" s="24">
        <f t="shared" si="25"/>
        <v>11010</v>
      </c>
      <c r="I96" s="25">
        <v>26540</v>
      </c>
      <c r="J96" s="25">
        <v>193</v>
      </c>
      <c r="K96" s="22">
        <v>122</v>
      </c>
      <c r="L96" s="24">
        <f t="shared" si="26"/>
        <v>37743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107458</v>
      </c>
      <c r="G97" s="23">
        <f>SUM(G95:G96)</f>
        <v>26</v>
      </c>
      <c r="H97" s="24">
        <f t="shared" si="25"/>
        <v>107484</v>
      </c>
      <c r="I97" s="22">
        <f>SUM(I95:I96)</f>
        <v>226883</v>
      </c>
      <c r="J97" s="22">
        <f>SUM(J95:J96)</f>
        <v>1618</v>
      </c>
      <c r="K97" s="22">
        <f>SUM(K95:K96)</f>
        <v>1748</v>
      </c>
      <c r="L97" s="24">
        <f t="shared" si="26"/>
        <v>335985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1903531</v>
      </c>
      <c r="G98" s="32">
        <f>SUM(G41,G44,G47:G48,G52,G55,G58,G61:G62,G65,G69,G72,G76,G79,G83,G87:G89,G92:G94,G97)</f>
        <v>336</v>
      </c>
      <c r="H98" s="33">
        <f t="shared" si="25"/>
        <v>1903867</v>
      </c>
      <c r="I98" s="31">
        <f t="shared" ref="I98:K98" si="46">SUM(I41,I44,I47:I48,I52,I55,I58,I61:I62,I65,I69,I72,I76,I79,I83,I87:I89,I92:I94,I97)</f>
        <v>4989439</v>
      </c>
      <c r="J98" s="31">
        <f t="shared" si="46"/>
        <v>40442</v>
      </c>
      <c r="K98" s="31">
        <f t="shared" si="46"/>
        <v>111989</v>
      </c>
      <c r="L98" s="33">
        <f t="shared" si="26"/>
        <v>6933748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791</v>
      </c>
      <c r="S101" s="61">
        <v>0</v>
      </c>
      <c r="T101" s="61">
        <f>SUM(R101:S101)</f>
        <v>791</v>
      </c>
      <c r="U101" s="61">
        <v>422</v>
      </c>
      <c r="V101" s="61">
        <v>4</v>
      </c>
      <c r="W101" s="61">
        <v>16</v>
      </c>
      <c r="X101" s="61">
        <f t="shared" ref="X101:X102" si="47">SUM(T101:V101)</f>
        <v>1217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23436</v>
      </c>
      <c r="S102" s="61">
        <v>0</v>
      </c>
      <c r="T102" s="61">
        <f>SUM(R102:S102)</f>
        <v>23436</v>
      </c>
      <c r="U102" s="61">
        <v>34493</v>
      </c>
      <c r="V102" s="61">
        <v>276</v>
      </c>
      <c r="W102" s="61">
        <v>344</v>
      </c>
      <c r="X102" s="61">
        <f t="shared" si="47"/>
        <v>58205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227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112365</v>
      </c>
      <c r="S4" s="14">
        <v>6</v>
      </c>
      <c r="T4" s="15">
        <f t="shared" ref="T4:T15" si="0">SUM(R4:S4)</f>
        <v>112371</v>
      </c>
      <c r="U4" s="16">
        <v>373859</v>
      </c>
      <c r="V4" s="16">
        <v>2222</v>
      </c>
      <c r="W4" s="13">
        <v>2249</v>
      </c>
      <c r="X4" s="15">
        <f t="shared" ref="X4:X77" si="1">SUM(T4:V4)</f>
        <v>488452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64617</v>
      </c>
      <c r="S5" s="23">
        <v>5</v>
      </c>
      <c r="T5" s="24">
        <f t="shared" si="0"/>
        <v>64622</v>
      </c>
      <c r="U5" s="25">
        <v>167118</v>
      </c>
      <c r="V5" s="25">
        <v>1128</v>
      </c>
      <c r="W5" s="22">
        <v>1047</v>
      </c>
      <c r="X5" s="24">
        <f t="shared" si="1"/>
        <v>232868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86386</v>
      </c>
      <c r="G6" s="14">
        <v>9</v>
      </c>
      <c r="H6" s="15">
        <f t="shared" ref="H6:H51" si="2">SUM(F6:G6)</f>
        <v>86395</v>
      </c>
      <c r="I6" s="16">
        <v>390161</v>
      </c>
      <c r="J6" s="16">
        <v>3621</v>
      </c>
      <c r="K6" s="13">
        <v>8321</v>
      </c>
      <c r="L6" s="15">
        <f t="shared" ref="L6:L51" si="3">SUM(H6:J6)</f>
        <v>480177</v>
      </c>
      <c r="M6" s="12"/>
      <c r="N6" s="158"/>
      <c r="O6" s="102"/>
      <c r="P6" s="113"/>
      <c r="Q6" s="69" t="s">
        <v>184</v>
      </c>
      <c r="R6" s="22">
        <v>31134</v>
      </c>
      <c r="S6" s="23">
        <v>2</v>
      </c>
      <c r="T6" s="24">
        <f t="shared" si="0"/>
        <v>31136</v>
      </c>
      <c r="U6" s="25">
        <v>77115</v>
      </c>
      <c r="V6" s="25">
        <v>379</v>
      </c>
      <c r="W6" s="22">
        <v>491</v>
      </c>
      <c r="X6" s="24">
        <f t="shared" si="1"/>
        <v>108630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28134</v>
      </c>
      <c r="G7" s="23">
        <v>1</v>
      </c>
      <c r="H7" s="24">
        <f t="shared" si="2"/>
        <v>28135</v>
      </c>
      <c r="I7" s="25">
        <v>95594</v>
      </c>
      <c r="J7" s="25">
        <v>510</v>
      </c>
      <c r="K7" s="22">
        <v>885</v>
      </c>
      <c r="L7" s="24">
        <f t="shared" si="3"/>
        <v>124239</v>
      </c>
      <c r="M7" s="12"/>
      <c r="N7" s="158"/>
      <c r="O7" s="103"/>
      <c r="P7" s="114"/>
      <c r="Q7" s="69" t="s">
        <v>10</v>
      </c>
      <c r="R7" s="22">
        <f>SUM(R5:R6)</f>
        <v>95751</v>
      </c>
      <c r="S7" s="23">
        <f>SUM(S5:S6)</f>
        <v>7</v>
      </c>
      <c r="T7" s="24">
        <f t="shared" si="0"/>
        <v>95758</v>
      </c>
      <c r="U7" s="25">
        <f t="shared" ref="U7:W7" si="4">SUM(U5:U6)</f>
        <v>244233</v>
      </c>
      <c r="V7" s="25">
        <f t="shared" si="4"/>
        <v>1507</v>
      </c>
      <c r="W7" s="22">
        <f t="shared" si="4"/>
        <v>1538</v>
      </c>
      <c r="X7" s="24">
        <f t="shared" si="1"/>
        <v>341498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40888</v>
      </c>
      <c r="G8" s="23">
        <v>3</v>
      </c>
      <c r="H8" s="24">
        <f t="shared" si="2"/>
        <v>40891</v>
      </c>
      <c r="I8" s="25">
        <v>122141</v>
      </c>
      <c r="J8" s="25">
        <v>860</v>
      </c>
      <c r="K8" s="22">
        <v>1660</v>
      </c>
      <c r="L8" s="24">
        <f t="shared" si="3"/>
        <v>163892</v>
      </c>
      <c r="M8" s="12"/>
      <c r="N8" s="158"/>
      <c r="O8" s="137" t="s">
        <v>15</v>
      </c>
      <c r="P8" s="75"/>
      <c r="Q8" s="76"/>
      <c r="R8" s="22">
        <v>83319</v>
      </c>
      <c r="S8" s="23">
        <v>9</v>
      </c>
      <c r="T8" s="24">
        <f t="shared" si="0"/>
        <v>83328</v>
      </c>
      <c r="U8" s="25">
        <v>284643</v>
      </c>
      <c r="V8" s="25">
        <v>1264</v>
      </c>
      <c r="W8" s="22">
        <v>2004</v>
      </c>
      <c r="X8" s="24">
        <f t="shared" si="1"/>
        <v>369235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21691</v>
      </c>
      <c r="G9" s="23">
        <v>2</v>
      </c>
      <c r="H9" s="24">
        <f t="shared" si="2"/>
        <v>21693</v>
      </c>
      <c r="I9" s="25">
        <v>57011</v>
      </c>
      <c r="J9" s="25">
        <v>297</v>
      </c>
      <c r="K9" s="22">
        <v>586</v>
      </c>
      <c r="L9" s="24">
        <f t="shared" si="3"/>
        <v>79001</v>
      </c>
      <c r="M9" s="12"/>
      <c r="N9" s="158"/>
      <c r="O9" s="108" t="s">
        <v>17</v>
      </c>
      <c r="P9" s="75" t="s">
        <v>18</v>
      </c>
      <c r="Q9" s="76"/>
      <c r="R9" s="22">
        <v>54950</v>
      </c>
      <c r="S9" s="23">
        <v>4</v>
      </c>
      <c r="T9" s="24">
        <f t="shared" si="0"/>
        <v>54954</v>
      </c>
      <c r="U9" s="25">
        <v>150047</v>
      </c>
      <c r="V9" s="25">
        <v>764</v>
      </c>
      <c r="W9" s="22">
        <v>1015</v>
      </c>
      <c r="X9" s="24">
        <f t="shared" si="1"/>
        <v>205765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5996</v>
      </c>
      <c r="G10" s="23">
        <v>0</v>
      </c>
      <c r="H10" s="24">
        <f>SUM(F10:G10)</f>
        <v>5996</v>
      </c>
      <c r="I10" s="25">
        <v>36138</v>
      </c>
      <c r="J10" s="25">
        <v>198</v>
      </c>
      <c r="K10" s="22">
        <v>319</v>
      </c>
      <c r="L10" s="24">
        <f>SUM(H10:J10)</f>
        <v>42332</v>
      </c>
      <c r="M10" s="12"/>
      <c r="N10" s="158"/>
      <c r="O10" s="108"/>
      <c r="P10" s="75" t="s">
        <v>20</v>
      </c>
      <c r="Q10" s="76"/>
      <c r="R10" s="22">
        <v>27305</v>
      </c>
      <c r="S10" s="23">
        <v>14</v>
      </c>
      <c r="T10" s="24">
        <f t="shared" si="0"/>
        <v>27319</v>
      </c>
      <c r="U10" s="22">
        <v>123782</v>
      </c>
      <c r="V10" s="22">
        <v>795</v>
      </c>
      <c r="W10" s="22">
        <v>1257</v>
      </c>
      <c r="X10" s="24">
        <f t="shared" si="1"/>
        <v>151896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27687</v>
      </c>
      <c r="G11" s="23">
        <f>SUM(G9:G10)</f>
        <v>2</v>
      </c>
      <c r="H11" s="24">
        <f>SUM(F11:G11)</f>
        <v>27689</v>
      </c>
      <c r="I11" s="25">
        <f t="shared" ref="I11:K11" si="5">SUM(I9:I10)</f>
        <v>93149</v>
      </c>
      <c r="J11" s="25">
        <f t="shared" si="5"/>
        <v>495</v>
      </c>
      <c r="K11" s="22">
        <f t="shared" si="5"/>
        <v>905</v>
      </c>
      <c r="L11" s="24">
        <f>SUM(H11:J11)</f>
        <v>121333</v>
      </c>
      <c r="M11" s="12"/>
      <c r="N11" s="158"/>
      <c r="O11" s="108"/>
      <c r="P11" s="75" t="s">
        <v>10</v>
      </c>
      <c r="Q11" s="76"/>
      <c r="R11" s="22">
        <f>SUM(R9:R10)</f>
        <v>82255</v>
      </c>
      <c r="S11" s="23">
        <f>SUM(S9:S10)</f>
        <v>18</v>
      </c>
      <c r="T11" s="24">
        <f t="shared" si="0"/>
        <v>82273</v>
      </c>
      <c r="U11" s="25">
        <f t="shared" ref="U11:W11" si="6">SUM(U9:U10)</f>
        <v>273829</v>
      </c>
      <c r="V11" s="25">
        <f t="shared" si="6"/>
        <v>1559</v>
      </c>
      <c r="W11" s="22">
        <f t="shared" si="6"/>
        <v>2272</v>
      </c>
      <c r="X11" s="24">
        <f t="shared" si="1"/>
        <v>357661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16092</v>
      </c>
      <c r="G12" s="23">
        <v>0</v>
      </c>
      <c r="H12" s="24">
        <f t="shared" si="2"/>
        <v>16092</v>
      </c>
      <c r="I12" s="25">
        <v>58224</v>
      </c>
      <c r="J12" s="25">
        <v>317</v>
      </c>
      <c r="K12" s="22">
        <v>593</v>
      </c>
      <c r="L12" s="24">
        <f t="shared" si="3"/>
        <v>74633</v>
      </c>
      <c r="M12" s="12"/>
      <c r="N12" s="158"/>
      <c r="O12" s="108" t="s">
        <v>23</v>
      </c>
      <c r="P12" s="75" t="s">
        <v>24</v>
      </c>
      <c r="Q12" s="76"/>
      <c r="R12" s="22">
        <v>150025</v>
      </c>
      <c r="S12" s="23">
        <v>31</v>
      </c>
      <c r="T12" s="24">
        <f t="shared" si="0"/>
        <v>150056</v>
      </c>
      <c r="U12" s="25">
        <v>285169</v>
      </c>
      <c r="V12" s="25">
        <v>2068</v>
      </c>
      <c r="W12" s="22">
        <v>2382</v>
      </c>
      <c r="X12" s="24">
        <f t="shared" si="1"/>
        <v>437293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5524</v>
      </c>
      <c r="G13" s="23">
        <v>0</v>
      </c>
      <c r="H13" s="24">
        <f t="shared" si="2"/>
        <v>5524</v>
      </c>
      <c r="I13" s="25">
        <v>10244</v>
      </c>
      <c r="J13" s="25">
        <v>66</v>
      </c>
      <c r="K13" s="22">
        <v>144</v>
      </c>
      <c r="L13" s="24">
        <f t="shared" si="3"/>
        <v>15834</v>
      </c>
      <c r="M13" s="12"/>
      <c r="N13" s="158"/>
      <c r="O13" s="108"/>
      <c r="P13" s="109" t="s">
        <v>26</v>
      </c>
      <c r="Q13" s="69" t="s">
        <v>27</v>
      </c>
      <c r="R13" s="28">
        <v>124384</v>
      </c>
      <c r="S13" s="29">
        <v>23</v>
      </c>
      <c r="T13" s="24">
        <f t="shared" si="0"/>
        <v>124407</v>
      </c>
      <c r="U13" s="30">
        <v>236849</v>
      </c>
      <c r="V13" s="30">
        <v>1706</v>
      </c>
      <c r="W13" s="28">
        <v>2242</v>
      </c>
      <c r="X13" s="24">
        <f t="shared" si="1"/>
        <v>362962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21616</v>
      </c>
      <c r="G14" s="23">
        <f>SUM(G12:G13)</f>
        <v>0</v>
      </c>
      <c r="H14" s="24">
        <f t="shared" si="2"/>
        <v>21616</v>
      </c>
      <c r="I14" s="25">
        <f t="shared" ref="I14:K14" si="7">SUM(I12:I13)</f>
        <v>68468</v>
      </c>
      <c r="J14" s="25">
        <f t="shared" si="7"/>
        <v>383</v>
      </c>
      <c r="K14" s="22">
        <f t="shared" si="7"/>
        <v>737</v>
      </c>
      <c r="L14" s="24">
        <f t="shared" si="3"/>
        <v>90467</v>
      </c>
      <c r="M14" s="12"/>
      <c r="N14" s="158"/>
      <c r="O14" s="108"/>
      <c r="P14" s="133"/>
      <c r="Q14" s="69" t="s">
        <v>29</v>
      </c>
      <c r="R14" s="28">
        <v>25323</v>
      </c>
      <c r="S14" s="29">
        <v>5</v>
      </c>
      <c r="T14" s="24">
        <f t="shared" si="0"/>
        <v>25328</v>
      </c>
      <c r="U14" s="30">
        <v>56722</v>
      </c>
      <c r="V14" s="30">
        <v>380</v>
      </c>
      <c r="W14" s="28">
        <v>500</v>
      </c>
      <c r="X14" s="24">
        <f t="shared" si="1"/>
        <v>82430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26489</v>
      </c>
      <c r="G15" s="23">
        <v>2</v>
      </c>
      <c r="H15" s="24">
        <f t="shared" si="2"/>
        <v>26491</v>
      </c>
      <c r="I15" s="25">
        <v>77758</v>
      </c>
      <c r="J15" s="25">
        <v>383</v>
      </c>
      <c r="K15" s="22">
        <v>818</v>
      </c>
      <c r="L15" s="24">
        <f t="shared" si="3"/>
        <v>104632</v>
      </c>
      <c r="M15" s="12"/>
      <c r="N15" s="158"/>
      <c r="O15" s="108"/>
      <c r="P15" s="133"/>
      <c r="Q15" s="69" t="s">
        <v>10</v>
      </c>
      <c r="R15" s="22">
        <f>SUM(R13:R14)</f>
        <v>149707</v>
      </c>
      <c r="S15" s="23">
        <f>SUM(S13:S14)</f>
        <v>28</v>
      </c>
      <c r="T15" s="24">
        <f t="shared" si="0"/>
        <v>149735</v>
      </c>
      <c r="U15" s="25">
        <f>SUM(U13:U14)</f>
        <v>293571</v>
      </c>
      <c r="V15" s="25">
        <f t="shared" ref="V15:W15" si="8">SUM(V13:V14)</f>
        <v>2086</v>
      </c>
      <c r="W15" s="22">
        <f t="shared" si="8"/>
        <v>2742</v>
      </c>
      <c r="X15" s="24">
        <f t="shared" si="1"/>
        <v>445392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21732</v>
      </c>
      <c r="G16" s="23">
        <v>3</v>
      </c>
      <c r="H16" s="24">
        <f t="shared" si="2"/>
        <v>21735</v>
      </c>
      <c r="I16" s="25">
        <v>58938</v>
      </c>
      <c r="J16" s="25">
        <v>366</v>
      </c>
      <c r="K16" s="22">
        <v>670</v>
      </c>
      <c r="L16" s="24">
        <f t="shared" si="3"/>
        <v>81039</v>
      </c>
      <c r="M16" s="12"/>
      <c r="N16" s="162"/>
      <c r="O16" s="91" t="s">
        <v>30</v>
      </c>
      <c r="P16" s="92"/>
      <c r="Q16" s="93"/>
      <c r="R16" s="31">
        <f>SUM(R4,R11:R12,R15,R7:R8)</f>
        <v>673422</v>
      </c>
      <c r="S16" s="40">
        <f>SUM(S4,S11:S12,S15,S7:S8)</f>
        <v>99</v>
      </c>
      <c r="T16" s="33">
        <f t="shared" ref="T16" si="9">SUM(R16:S16)</f>
        <v>673521</v>
      </c>
      <c r="U16" s="31">
        <f t="shared" ref="U16:W16" si="10">SUM(U4,U11:U12,U15,U7:U8)</f>
        <v>1755304</v>
      </c>
      <c r="V16" s="31">
        <f t="shared" si="10"/>
        <v>10706</v>
      </c>
      <c r="W16" s="31">
        <f t="shared" si="10"/>
        <v>13187</v>
      </c>
      <c r="X16" s="33">
        <f t="shared" ref="X16" si="11">SUM(T16:V16)</f>
        <v>2439531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2777</v>
      </c>
      <c r="G17" s="23">
        <v>0</v>
      </c>
      <c r="H17" s="24">
        <f t="shared" si="2"/>
        <v>2777</v>
      </c>
      <c r="I17" s="25">
        <v>4416</v>
      </c>
      <c r="J17" s="25">
        <v>41</v>
      </c>
      <c r="K17" s="22">
        <v>62</v>
      </c>
      <c r="L17" s="24">
        <f t="shared" si="3"/>
        <v>7234</v>
      </c>
      <c r="M17" s="12"/>
      <c r="N17" s="157" t="s">
        <v>35</v>
      </c>
      <c r="O17" s="88" t="s">
        <v>36</v>
      </c>
      <c r="P17" s="89"/>
      <c r="Q17" s="90"/>
      <c r="R17" s="22">
        <v>77967</v>
      </c>
      <c r="S17" s="23">
        <v>4</v>
      </c>
      <c r="T17" s="24">
        <f t="shared" ref="T17:T88" si="12">SUM(R17:S17)</f>
        <v>77971</v>
      </c>
      <c r="U17" s="25">
        <v>208210</v>
      </c>
      <c r="V17" s="25">
        <v>1204</v>
      </c>
      <c r="W17" s="22">
        <v>1270</v>
      </c>
      <c r="X17" s="24">
        <f t="shared" si="1"/>
        <v>287385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24509</v>
      </c>
      <c r="G18" s="23">
        <f>SUM(G16:G17)</f>
        <v>3</v>
      </c>
      <c r="H18" s="24">
        <f t="shared" si="2"/>
        <v>24512</v>
      </c>
      <c r="I18" s="25">
        <f t="shared" ref="I18:K18" si="13">SUM(I16:I17)</f>
        <v>63354</v>
      </c>
      <c r="J18" s="25">
        <f t="shared" si="13"/>
        <v>407</v>
      </c>
      <c r="K18" s="22">
        <f t="shared" si="13"/>
        <v>732</v>
      </c>
      <c r="L18" s="24">
        <f t="shared" si="3"/>
        <v>88273</v>
      </c>
      <c r="M18" s="12"/>
      <c r="N18" s="158"/>
      <c r="O18" s="101" t="s">
        <v>39</v>
      </c>
      <c r="P18" s="79" t="s">
        <v>40</v>
      </c>
      <c r="Q18" s="74"/>
      <c r="R18" s="22">
        <v>146626</v>
      </c>
      <c r="S18" s="23">
        <v>26</v>
      </c>
      <c r="T18" s="24">
        <f t="shared" si="12"/>
        <v>146652</v>
      </c>
      <c r="U18" s="25">
        <v>461882</v>
      </c>
      <c r="V18" s="25">
        <v>2580</v>
      </c>
      <c r="W18" s="22">
        <v>3185</v>
      </c>
      <c r="X18" s="24">
        <f t="shared" si="1"/>
        <v>611114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255709</v>
      </c>
      <c r="G19" s="32">
        <f>SUM(G6:G8,G11,G14:G15,G18)</f>
        <v>20</v>
      </c>
      <c r="H19" s="33">
        <f t="shared" si="2"/>
        <v>255729</v>
      </c>
      <c r="I19" s="34">
        <f t="shared" ref="I19:K19" si="14">SUM(I6:I8,I11,I14:I15,I18)</f>
        <v>910625</v>
      </c>
      <c r="J19" s="34">
        <f t="shared" si="14"/>
        <v>6659</v>
      </c>
      <c r="K19" s="31">
        <f t="shared" si="14"/>
        <v>14058</v>
      </c>
      <c r="L19" s="33">
        <f t="shared" si="3"/>
        <v>1173013</v>
      </c>
      <c r="M19" s="12"/>
      <c r="N19" s="158"/>
      <c r="O19" s="102"/>
      <c r="P19" s="79" t="s">
        <v>42</v>
      </c>
      <c r="Q19" s="74"/>
      <c r="R19" s="22">
        <v>22143</v>
      </c>
      <c r="S19" s="23">
        <v>5</v>
      </c>
      <c r="T19" s="24">
        <f t="shared" si="12"/>
        <v>22148</v>
      </c>
      <c r="U19" s="25">
        <v>39184</v>
      </c>
      <c r="V19" s="25">
        <v>296</v>
      </c>
      <c r="W19" s="22">
        <v>291</v>
      </c>
      <c r="X19" s="24">
        <f t="shared" si="1"/>
        <v>61628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65197</v>
      </c>
      <c r="G20" s="23">
        <v>3</v>
      </c>
      <c r="H20" s="24">
        <f t="shared" si="2"/>
        <v>65200</v>
      </c>
      <c r="I20" s="25">
        <v>160136</v>
      </c>
      <c r="J20" s="25">
        <v>1253</v>
      </c>
      <c r="K20" s="22">
        <v>1156</v>
      </c>
      <c r="L20" s="24">
        <f t="shared" si="3"/>
        <v>226589</v>
      </c>
      <c r="M20" s="12"/>
      <c r="N20" s="158"/>
      <c r="O20" s="103"/>
      <c r="P20" s="79" t="s">
        <v>10</v>
      </c>
      <c r="Q20" s="74"/>
      <c r="R20" s="22">
        <f>SUM(R18:R19)</f>
        <v>168769</v>
      </c>
      <c r="S20" s="23">
        <f>SUM(S18:S19)</f>
        <v>31</v>
      </c>
      <c r="T20" s="24">
        <f t="shared" si="12"/>
        <v>168800</v>
      </c>
      <c r="U20" s="25">
        <f t="shared" ref="U20:W20" si="15">SUM(U18:U19)</f>
        <v>501066</v>
      </c>
      <c r="V20" s="25">
        <f t="shared" si="15"/>
        <v>2876</v>
      </c>
      <c r="W20" s="22">
        <f t="shared" si="15"/>
        <v>3476</v>
      </c>
      <c r="X20" s="24">
        <f t="shared" si="1"/>
        <v>672742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17013</v>
      </c>
      <c r="G21" s="23">
        <v>0</v>
      </c>
      <c r="H21" s="24">
        <f t="shared" si="2"/>
        <v>17013</v>
      </c>
      <c r="I21" s="25">
        <v>44591</v>
      </c>
      <c r="J21" s="25">
        <v>318</v>
      </c>
      <c r="K21" s="22">
        <v>247</v>
      </c>
      <c r="L21" s="24">
        <f t="shared" si="3"/>
        <v>61922</v>
      </c>
      <c r="M21" s="12"/>
      <c r="N21" s="158"/>
      <c r="O21" s="101" t="s">
        <v>44</v>
      </c>
      <c r="P21" s="79" t="s">
        <v>45</v>
      </c>
      <c r="Q21" s="74"/>
      <c r="R21" s="22">
        <v>74694</v>
      </c>
      <c r="S21" s="23">
        <v>14</v>
      </c>
      <c r="T21" s="24">
        <f t="shared" si="12"/>
        <v>74708</v>
      </c>
      <c r="U21" s="25">
        <v>258742</v>
      </c>
      <c r="V21" s="25">
        <v>1297</v>
      </c>
      <c r="W21" s="22">
        <v>1981</v>
      </c>
      <c r="X21" s="24">
        <f t="shared" si="1"/>
        <v>334747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82210</v>
      </c>
      <c r="G22" s="23">
        <f>SUM(G20:G21)</f>
        <v>3</v>
      </c>
      <c r="H22" s="24">
        <f t="shared" si="2"/>
        <v>82213</v>
      </c>
      <c r="I22" s="25">
        <f t="shared" ref="I22:K22" si="16">SUM(I20:I21)</f>
        <v>204727</v>
      </c>
      <c r="J22" s="25">
        <f t="shared" si="16"/>
        <v>1571</v>
      </c>
      <c r="K22" s="22">
        <f t="shared" si="16"/>
        <v>1403</v>
      </c>
      <c r="L22" s="24">
        <f t="shared" si="3"/>
        <v>288511</v>
      </c>
      <c r="M22" s="12"/>
      <c r="N22" s="158"/>
      <c r="O22" s="102"/>
      <c r="P22" s="79" t="s">
        <v>47</v>
      </c>
      <c r="Q22" s="74"/>
      <c r="R22" s="28">
        <v>99903</v>
      </c>
      <c r="S22" s="29">
        <v>15</v>
      </c>
      <c r="T22" s="36">
        <f t="shared" si="12"/>
        <v>99918</v>
      </c>
      <c r="U22" s="30">
        <v>352611</v>
      </c>
      <c r="V22" s="30">
        <v>1357</v>
      </c>
      <c r="W22" s="28">
        <v>2728</v>
      </c>
      <c r="X22" s="36">
        <f t="shared" si="1"/>
        <v>453886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50458</v>
      </c>
      <c r="G23" s="23">
        <v>0</v>
      </c>
      <c r="H23" s="24">
        <f t="shared" si="2"/>
        <v>50458</v>
      </c>
      <c r="I23" s="25">
        <v>117992</v>
      </c>
      <c r="J23" s="25">
        <v>841</v>
      </c>
      <c r="K23" s="22">
        <v>763</v>
      </c>
      <c r="L23" s="24">
        <f t="shared" si="3"/>
        <v>169291</v>
      </c>
      <c r="M23" s="12"/>
      <c r="N23" s="158"/>
      <c r="O23" s="102"/>
      <c r="P23" s="112" t="s">
        <v>49</v>
      </c>
      <c r="Q23" s="69" t="s">
        <v>49</v>
      </c>
      <c r="R23" s="28">
        <v>17204</v>
      </c>
      <c r="S23" s="29">
        <v>1</v>
      </c>
      <c r="T23" s="36">
        <f t="shared" si="12"/>
        <v>17205</v>
      </c>
      <c r="U23" s="30">
        <v>58117</v>
      </c>
      <c r="V23" s="30">
        <v>330</v>
      </c>
      <c r="W23" s="28">
        <v>671</v>
      </c>
      <c r="X23" s="36">
        <f t="shared" si="1"/>
        <v>75652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78495</v>
      </c>
      <c r="G24" s="23">
        <v>9</v>
      </c>
      <c r="H24" s="24">
        <f t="shared" si="2"/>
        <v>78504</v>
      </c>
      <c r="I24" s="25">
        <v>148629</v>
      </c>
      <c r="J24" s="25">
        <v>1005</v>
      </c>
      <c r="K24" s="22">
        <v>1161</v>
      </c>
      <c r="L24" s="24">
        <f t="shared" si="3"/>
        <v>228138</v>
      </c>
      <c r="M24" s="12"/>
      <c r="N24" s="158"/>
      <c r="O24" s="102"/>
      <c r="P24" s="113"/>
      <c r="Q24" s="69" t="s">
        <v>50</v>
      </c>
      <c r="R24" s="28">
        <v>36564</v>
      </c>
      <c r="S24" s="29">
        <v>3</v>
      </c>
      <c r="T24" s="36">
        <f t="shared" si="12"/>
        <v>36567</v>
      </c>
      <c r="U24" s="30">
        <v>89846</v>
      </c>
      <c r="V24" s="30">
        <v>598</v>
      </c>
      <c r="W24" s="28">
        <v>716</v>
      </c>
      <c r="X24" s="36">
        <f t="shared" si="1"/>
        <v>127011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29971</v>
      </c>
      <c r="G25" s="23">
        <v>1</v>
      </c>
      <c r="H25" s="24">
        <f t="shared" si="2"/>
        <v>29972</v>
      </c>
      <c r="I25" s="25">
        <v>94928</v>
      </c>
      <c r="J25" s="25">
        <v>607</v>
      </c>
      <c r="K25" s="22">
        <v>837</v>
      </c>
      <c r="L25" s="24">
        <f t="shared" si="3"/>
        <v>125507</v>
      </c>
      <c r="M25" s="12"/>
      <c r="N25" s="158"/>
      <c r="O25" s="102"/>
      <c r="P25" s="113"/>
      <c r="Q25" s="69" t="s">
        <v>52</v>
      </c>
      <c r="R25" s="28">
        <v>41337</v>
      </c>
      <c r="S25" s="23">
        <v>9</v>
      </c>
      <c r="T25" s="24">
        <f t="shared" si="12"/>
        <v>41346</v>
      </c>
      <c r="U25" s="25">
        <v>138198</v>
      </c>
      <c r="V25" s="25">
        <v>746</v>
      </c>
      <c r="W25" s="22">
        <v>950</v>
      </c>
      <c r="X25" s="24">
        <f t="shared" si="1"/>
        <v>180290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34541</v>
      </c>
      <c r="G26" s="23">
        <v>1</v>
      </c>
      <c r="H26" s="24">
        <f t="shared" si="2"/>
        <v>34542</v>
      </c>
      <c r="I26" s="25">
        <v>71388</v>
      </c>
      <c r="J26" s="25">
        <v>393</v>
      </c>
      <c r="K26" s="22">
        <v>470</v>
      </c>
      <c r="L26" s="24">
        <f t="shared" si="3"/>
        <v>106323</v>
      </c>
      <c r="M26" s="12"/>
      <c r="N26" s="158"/>
      <c r="O26" s="103"/>
      <c r="P26" s="114"/>
      <c r="Q26" s="69" t="s">
        <v>10</v>
      </c>
      <c r="R26" s="22">
        <f>SUM(R23:R25)</f>
        <v>95105</v>
      </c>
      <c r="S26" s="23">
        <f>SUM(S23:S25)</f>
        <v>13</v>
      </c>
      <c r="T26" s="36">
        <f t="shared" si="12"/>
        <v>95118</v>
      </c>
      <c r="U26" s="25">
        <f t="shared" ref="U26:W26" si="17">SUM(U23:U25)</f>
        <v>286161</v>
      </c>
      <c r="V26" s="25">
        <f t="shared" si="17"/>
        <v>1674</v>
      </c>
      <c r="W26" s="22">
        <f t="shared" si="17"/>
        <v>2337</v>
      </c>
      <c r="X26" s="36">
        <f t="shared" si="1"/>
        <v>382953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143007</v>
      </c>
      <c r="G27" s="23">
        <f>SUM(G24:G26)</f>
        <v>11</v>
      </c>
      <c r="H27" s="24">
        <f t="shared" si="2"/>
        <v>143018</v>
      </c>
      <c r="I27" s="25">
        <f>SUM(I24:I26)</f>
        <v>314945</v>
      </c>
      <c r="J27" s="25">
        <f>SUM(J24:J26)</f>
        <v>2005</v>
      </c>
      <c r="K27" s="22">
        <f>SUM(K24:K26)</f>
        <v>2468</v>
      </c>
      <c r="L27" s="24">
        <f>SUM(H27:J27)</f>
        <v>459968</v>
      </c>
      <c r="M27" s="12"/>
      <c r="N27" s="158"/>
      <c r="O27" s="101" t="s">
        <v>56</v>
      </c>
      <c r="P27" s="79" t="s">
        <v>57</v>
      </c>
      <c r="Q27" s="74"/>
      <c r="R27" s="22">
        <v>125515</v>
      </c>
      <c r="S27" s="23">
        <v>31</v>
      </c>
      <c r="T27" s="24">
        <f t="shared" si="12"/>
        <v>125546</v>
      </c>
      <c r="U27" s="25">
        <v>478825</v>
      </c>
      <c r="V27" s="25">
        <v>3705</v>
      </c>
      <c r="W27" s="22">
        <v>8137</v>
      </c>
      <c r="X27" s="36">
        <f t="shared" si="1"/>
        <v>608076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124812</v>
      </c>
      <c r="G28" s="23">
        <v>10</v>
      </c>
      <c r="H28" s="24">
        <f t="shared" si="2"/>
        <v>124822</v>
      </c>
      <c r="I28" s="25">
        <v>320018</v>
      </c>
      <c r="J28" s="25">
        <v>2679</v>
      </c>
      <c r="K28" s="22">
        <v>2366</v>
      </c>
      <c r="L28" s="24">
        <f t="shared" si="3"/>
        <v>447519</v>
      </c>
      <c r="M28" s="12"/>
      <c r="N28" s="158"/>
      <c r="O28" s="102"/>
      <c r="P28" s="79" t="s">
        <v>61</v>
      </c>
      <c r="Q28" s="74"/>
      <c r="R28" s="22">
        <v>64259</v>
      </c>
      <c r="S28" s="23">
        <v>8</v>
      </c>
      <c r="T28" s="24">
        <f t="shared" si="12"/>
        <v>64267</v>
      </c>
      <c r="U28" s="25">
        <v>180217</v>
      </c>
      <c r="V28" s="25">
        <v>776</v>
      </c>
      <c r="W28" s="22">
        <v>1361</v>
      </c>
      <c r="X28" s="36">
        <f t="shared" si="1"/>
        <v>245260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32708</v>
      </c>
      <c r="G29" s="23">
        <v>3</v>
      </c>
      <c r="H29" s="24">
        <f t="shared" si="2"/>
        <v>32711</v>
      </c>
      <c r="I29" s="25">
        <v>146726</v>
      </c>
      <c r="J29" s="25">
        <v>983</v>
      </c>
      <c r="K29" s="22">
        <v>2634</v>
      </c>
      <c r="L29" s="24">
        <f t="shared" si="3"/>
        <v>180420</v>
      </c>
      <c r="M29" s="12"/>
      <c r="N29" s="158"/>
      <c r="O29" s="102"/>
      <c r="P29" s="112" t="s">
        <v>63</v>
      </c>
      <c r="Q29" s="69" t="s">
        <v>63</v>
      </c>
      <c r="R29" s="22">
        <v>45229</v>
      </c>
      <c r="S29" s="23">
        <v>11</v>
      </c>
      <c r="T29" s="24">
        <f t="shared" si="12"/>
        <v>45240</v>
      </c>
      <c r="U29" s="25">
        <v>159138</v>
      </c>
      <c r="V29" s="25">
        <v>865</v>
      </c>
      <c r="W29" s="22">
        <v>1555</v>
      </c>
      <c r="X29" s="36">
        <f t="shared" si="1"/>
        <v>205243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157520</v>
      </c>
      <c r="G30" s="23">
        <f>SUM(G28:G29)</f>
        <v>13</v>
      </c>
      <c r="H30" s="24">
        <f t="shared" si="2"/>
        <v>157533</v>
      </c>
      <c r="I30" s="22">
        <f>SUM(I28:I29)</f>
        <v>466744</v>
      </c>
      <c r="J30" s="22">
        <f>SUM(J28:J29)</f>
        <v>3662</v>
      </c>
      <c r="K30" s="22">
        <f>SUM(K28:K29)</f>
        <v>5000</v>
      </c>
      <c r="L30" s="24">
        <f t="shared" si="3"/>
        <v>627939</v>
      </c>
      <c r="M30" s="12"/>
      <c r="N30" s="158"/>
      <c r="O30" s="102"/>
      <c r="P30" s="113"/>
      <c r="Q30" s="69" t="s">
        <v>65</v>
      </c>
      <c r="R30" s="22">
        <v>22470</v>
      </c>
      <c r="S30" s="23">
        <v>6</v>
      </c>
      <c r="T30" s="24">
        <f t="shared" si="12"/>
        <v>22476</v>
      </c>
      <c r="U30" s="25">
        <v>87737</v>
      </c>
      <c r="V30" s="25">
        <v>361</v>
      </c>
      <c r="W30" s="22">
        <v>938</v>
      </c>
      <c r="X30" s="36">
        <f t="shared" si="1"/>
        <v>110574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120984</v>
      </c>
      <c r="G31" s="23">
        <v>6</v>
      </c>
      <c r="H31" s="24">
        <f t="shared" si="2"/>
        <v>120990</v>
      </c>
      <c r="I31" s="25">
        <v>248385</v>
      </c>
      <c r="J31" s="25">
        <v>1934</v>
      </c>
      <c r="K31" s="22">
        <v>1899</v>
      </c>
      <c r="L31" s="24">
        <f t="shared" si="3"/>
        <v>371309</v>
      </c>
      <c r="M31" s="12"/>
      <c r="N31" s="158"/>
      <c r="O31" s="102"/>
      <c r="P31" s="113"/>
      <c r="Q31" s="69" t="s">
        <v>66</v>
      </c>
      <c r="R31" s="26">
        <v>24619</v>
      </c>
      <c r="S31" s="23">
        <v>10</v>
      </c>
      <c r="T31" s="24">
        <f t="shared" si="12"/>
        <v>24629</v>
      </c>
      <c r="U31" s="22">
        <v>80110</v>
      </c>
      <c r="V31" s="22">
        <v>454</v>
      </c>
      <c r="W31" s="22">
        <v>768</v>
      </c>
      <c r="X31" s="24">
        <f t="shared" si="1"/>
        <v>105193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91841</v>
      </c>
      <c r="G32" s="23">
        <v>6</v>
      </c>
      <c r="H32" s="24">
        <f t="shared" si="2"/>
        <v>91847</v>
      </c>
      <c r="I32" s="25">
        <v>209629</v>
      </c>
      <c r="J32" s="25">
        <v>1610</v>
      </c>
      <c r="K32" s="22">
        <v>1840</v>
      </c>
      <c r="L32" s="24">
        <f t="shared" si="3"/>
        <v>303086</v>
      </c>
      <c r="M32" s="12"/>
      <c r="N32" s="158"/>
      <c r="O32" s="102"/>
      <c r="P32" s="114"/>
      <c r="Q32" s="69" t="s">
        <v>10</v>
      </c>
      <c r="R32" s="22">
        <f>SUM(R29:R31)</f>
        <v>92318</v>
      </c>
      <c r="S32" s="23">
        <f>SUM(S29:S31)</f>
        <v>27</v>
      </c>
      <c r="T32" s="24">
        <f t="shared" si="12"/>
        <v>92345</v>
      </c>
      <c r="U32" s="25">
        <f t="shared" ref="U32:W32" si="18">SUM(U29:U31)</f>
        <v>326985</v>
      </c>
      <c r="V32" s="25">
        <f t="shared" si="18"/>
        <v>1680</v>
      </c>
      <c r="W32" s="22">
        <f t="shared" si="18"/>
        <v>3261</v>
      </c>
      <c r="X32" s="36">
        <f t="shared" si="1"/>
        <v>421010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32678</v>
      </c>
      <c r="G33" s="23">
        <v>1</v>
      </c>
      <c r="H33" s="24">
        <f t="shared" si="2"/>
        <v>32679</v>
      </c>
      <c r="I33" s="25">
        <v>76403</v>
      </c>
      <c r="J33" s="25">
        <v>726</v>
      </c>
      <c r="K33" s="22">
        <v>421</v>
      </c>
      <c r="L33" s="24">
        <f t="shared" si="3"/>
        <v>109808</v>
      </c>
      <c r="M33" s="12"/>
      <c r="N33" s="158"/>
      <c r="O33" s="102"/>
      <c r="P33" s="112" t="s">
        <v>68</v>
      </c>
      <c r="Q33" s="69" t="s">
        <v>69</v>
      </c>
      <c r="R33" s="22">
        <v>41016</v>
      </c>
      <c r="S33" s="23">
        <v>10</v>
      </c>
      <c r="T33" s="24">
        <f t="shared" si="12"/>
        <v>41026</v>
      </c>
      <c r="U33" s="25">
        <v>180628</v>
      </c>
      <c r="V33" s="25">
        <v>1126</v>
      </c>
      <c r="W33" s="22">
        <v>2395</v>
      </c>
      <c r="X33" s="36">
        <f t="shared" si="1"/>
        <v>222780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82679</v>
      </c>
      <c r="G34" s="23">
        <v>4</v>
      </c>
      <c r="H34" s="24">
        <f t="shared" si="2"/>
        <v>82683</v>
      </c>
      <c r="I34" s="25">
        <v>190274</v>
      </c>
      <c r="J34" s="25">
        <v>1323</v>
      </c>
      <c r="K34" s="22">
        <v>1317</v>
      </c>
      <c r="L34" s="24">
        <f t="shared" si="3"/>
        <v>274280</v>
      </c>
      <c r="M34" s="12"/>
      <c r="N34" s="158"/>
      <c r="O34" s="102"/>
      <c r="P34" s="113"/>
      <c r="Q34" s="69" t="s">
        <v>73</v>
      </c>
      <c r="R34" s="22">
        <v>13656</v>
      </c>
      <c r="S34" s="23">
        <v>6</v>
      </c>
      <c r="T34" s="24">
        <f t="shared" si="12"/>
        <v>13662</v>
      </c>
      <c r="U34" s="25">
        <v>77780</v>
      </c>
      <c r="V34" s="25">
        <v>540</v>
      </c>
      <c r="W34" s="22">
        <v>930</v>
      </c>
      <c r="X34" s="36">
        <f t="shared" si="1"/>
        <v>91982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34538</v>
      </c>
      <c r="G35" s="23">
        <v>2</v>
      </c>
      <c r="H35" s="24">
        <f t="shared" si="2"/>
        <v>34540</v>
      </c>
      <c r="I35" s="25">
        <v>61619</v>
      </c>
      <c r="J35" s="25">
        <v>792</v>
      </c>
      <c r="K35" s="22">
        <v>554</v>
      </c>
      <c r="L35" s="24">
        <f t="shared" si="3"/>
        <v>96951</v>
      </c>
      <c r="M35" s="12"/>
      <c r="N35" s="158"/>
      <c r="O35" s="102"/>
      <c r="P35" s="113"/>
      <c r="Q35" s="69" t="s">
        <v>76</v>
      </c>
      <c r="R35" s="22">
        <v>10350</v>
      </c>
      <c r="S35" s="23">
        <v>2</v>
      </c>
      <c r="T35" s="24">
        <f t="shared" si="12"/>
        <v>10352</v>
      </c>
      <c r="U35" s="25">
        <v>52575</v>
      </c>
      <c r="V35" s="25">
        <v>268</v>
      </c>
      <c r="W35" s="22">
        <v>593</v>
      </c>
      <c r="X35" s="24">
        <f t="shared" si="1"/>
        <v>63195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22247</v>
      </c>
      <c r="G36" s="23">
        <v>1</v>
      </c>
      <c r="H36" s="24">
        <f t="shared" si="2"/>
        <v>22248</v>
      </c>
      <c r="I36" s="25">
        <v>71103</v>
      </c>
      <c r="J36" s="25">
        <v>515</v>
      </c>
      <c r="K36" s="22">
        <v>756</v>
      </c>
      <c r="L36" s="24">
        <f t="shared" si="3"/>
        <v>93866</v>
      </c>
      <c r="M36" s="12"/>
      <c r="N36" s="158"/>
      <c r="O36" s="103"/>
      <c r="P36" s="114"/>
      <c r="Q36" s="69" t="s">
        <v>10</v>
      </c>
      <c r="R36" s="22">
        <f>SUM(R33:R35)</f>
        <v>65022</v>
      </c>
      <c r="S36" s="23">
        <f>SUM(S33:S35)</f>
        <v>18</v>
      </c>
      <c r="T36" s="24">
        <f t="shared" si="12"/>
        <v>65040</v>
      </c>
      <c r="U36" s="25">
        <f t="shared" ref="U36:W36" si="19">SUM(U33:U35)</f>
        <v>310983</v>
      </c>
      <c r="V36" s="25">
        <f t="shared" si="19"/>
        <v>1934</v>
      </c>
      <c r="W36" s="22">
        <f t="shared" si="19"/>
        <v>3918</v>
      </c>
      <c r="X36" s="36">
        <f t="shared" si="1"/>
        <v>377957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11816</v>
      </c>
      <c r="G37" s="23">
        <v>0</v>
      </c>
      <c r="H37" s="24">
        <f t="shared" si="2"/>
        <v>11816</v>
      </c>
      <c r="I37" s="26">
        <v>26738</v>
      </c>
      <c r="J37" s="26">
        <v>226</v>
      </c>
      <c r="K37" s="22">
        <v>215</v>
      </c>
      <c r="L37" s="24">
        <f t="shared" si="3"/>
        <v>38780</v>
      </c>
      <c r="M37" s="12"/>
      <c r="N37" s="158"/>
      <c r="O37" s="101" t="s">
        <v>198</v>
      </c>
      <c r="P37" s="79" t="s">
        <v>79</v>
      </c>
      <c r="Q37" s="74"/>
      <c r="R37" s="22">
        <v>100924</v>
      </c>
      <c r="S37" s="23">
        <v>9</v>
      </c>
      <c r="T37" s="24">
        <f t="shared" ref="T37:T39" si="20">SUM(R37:S37)</f>
        <v>100933</v>
      </c>
      <c r="U37" s="25">
        <v>262040</v>
      </c>
      <c r="V37" s="25">
        <v>2120</v>
      </c>
      <c r="W37" s="22">
        <v>1919</v>
      </c>
      <c r="X37" s="36">
        <f t="shared" si="1"/>
        <v>365093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151280</v>
      </c>
      <c r="G38" s="23">
        <f>SUM(G34:G37)</f>
        <v>7</v>
      </c>
      <c r="H38" s="24">
        <f t="shared" si="2"/>
        <v>151287</v>
      </c>
      <c r="I38" s="22">
        <f>SUM(I34:I37)</f>
        <v>349734</v>
      </c>
      <c r="J38" s="22">
        <f>SUM(J34:J37)</f>
        <v>2856</v>
      </c>
      <c r="K38" s="22">
        <f>SUM(K34:K37)</f>
        <v>2842</v>
      </c>
      <c r="L38" s="24">
        <f t="shared" si="3"/>
        <v>503877</v>
      </c>
      <c r="M38" s="12"/>
      <c r="N38" s="158"/>
      <c r="O38" s="102"/>
      <c r="P38" s="79" t="s">
        <v>82</v>
      </c>
      <c r="Q38" s="74"/>
      <c r="R38" s="22">
        <v>22668</v>
      </c>
      <c r="S38" s="23">
        <v>7</v>
      </c>
      <c r="T38" s="24">
        <f t="shared" si="20"/>
        <v>22675</v>
      </c>
      <c r="U38" s="25">
        <v>68410</v>
      </c>
      <c r="V38" s="25">
        <v>396</v>
      </c>
      <c r="W38" s="22">
        <v>497</v>
      </c>
      <c r="X38" s="36">
        <f t="shared" si="1"/>
        <v>91481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45981</v>
      </c>
      <c r="G39" s="23">
        <v>1</v>
      </c>
      <c r="H39" s="24">
        <f t="shared" si="2"/>
        <v>45982</v>
      </c>
      <c r="I39" s="25">
        <v>109821</v>
      </c>
      <c r="J39" s="25">
        <v>687</v>
      </c>
      <c r="K39" s="22">
        <v>793</v>
      </c>
      <c r="L39" s="24">
        <f t="shared" si="3"/>
        <v>156490</v>
      </c>
      <c r="M39" s="12"/>
      <c r="N39" s="158"/>
      <c r="O39" s="102"/>
      <c r="P39" s="79" t="s">
        <v>200</v>
      </c>
      <c r="Q39" s="74"/>
      <c r="R39" s="22">
        <v>28588</v>
      </c>
      <c r="S39" s="23">
        <v>2</v>
      </c>
      <c r="T39" s="24">
        <f t="shared" si="20"/>
        <v>28590</v>
      </c>
      <c r="U39" s="25">
        <v>70996</v>
      </c>
      <c r="V39" s="25">
        <v>625</v>
      </c>
      <c r="W39" s="22">
        <v>393</v>
      </c>
      <c r="X39" s="36">
        <f t="shared" si="1"/>
        <v>100211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875959</v>
      </c>
      <c r="G40" s="32">
        <f>SUM(G22:G23,G27,G30:G33,G38:G39)</f>
        <v>48</v>
      </c>
      <c r="H40" s="33">
        <f t="shared" si="2"/>
        <v>876007</v>
      </c>
      <c r="I40" s="31">
        <f t="shared" ref="I40:K40" si="21">SUM(I22:I23,I27,I30:I33,I38:I39)</f>
        <v>2098380</v>
      </c>
      <c r="J40" s="31">
        <f t="shared" si="21"/>
        <v>15892</v>
      </c>
      <c r="K40" s="31">
        <f t="shared" si="21"/>
        <v>17429</v>
      </c>
      <c r="L40" s="37">
        <f t="shared" si="3"/>
        <v>2990279</v>
      </c>
      <c r="M40" s="12"/>
      <c r="N40" s="158"/>
      <c r="O40" s="102"/>
      <c r="P40" s="79" t="s">
        <v>201</v>
      </c>
      <c r="Q40" s="74"/>
      <c r="R40" s="28">
        <v>22360</v>
      </c>
      <c r="S40" s="29">
        <v>12</v>
      </c>
      <c r="T40" s="24">
        <f t="shared" si="12"/>
        <v>22372</v>
      </c>
      <c r="U40" s="30">
        <v>72029</v>
      </c>
      <c r="V40" s="30">
        <v>575</v>
      </c>
      <c r="W40" s="28">
        <v>740</v>
      </c>
      <c r="X40" s="36">
        <f t="shared" si="1"/>
        <v>94976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132227</v>
      </c>
      <c r="G41" s="23">
        <v>12</v>
      </c>
      <c r="H41" s="24">
        <f t="shared" si="2"/>
        <v>132239</v>
      </c>
      <c r="I41" s="25">
        <v>325734</v>
      </c>
      <c r="J41" s="25">
        <v>1773</v>
      </c>
      <c r="K41" s="22">
        <v>2320</v>
      </c>
      <c r="L41" s="24">
        <f t="shared" si="3"/>
        <v>459746</v>
      </c>
      <c r="M41" s="12"/>
      <c r="N41" s="158"/>
      <c r="O41" s="103"/>
      <c r="P41" s="79" t="s">
        <v>10</v>
      </c>
      <c r="Q41" s="74"/>
      <c r="R41" s="22">
        <f>SUM(R37:R40)</f>
        <v>174540</v>
      </c>
      <c r="S41" s="23">
        <f>SUM(S37:S40)</f>
        <v>30</v>
      </c>
      <c r="T41" s="24">
        <f t="shared" si="12"/>
        <v>174570</v>
      </c>
      <c r="U41" s="25">
        <f t="shared" ref="U41:W41" si="22">SUM(U37:U40)</f>
        <v>473475</v>
      </c>
      <c r="V41" s="25">
        <f t="shared" si="22"/>
        <v>3716</v>
      </c>
      <c r="W41" s="22">
        <f t="shared" si="22"/>
        <v>3549</v>
      </c>
      <c r="X41" s="24">
        <f t="shared" si="1"/>
        <v>651761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52045</v>
      </c>
      <c r="G42" s="23">
        <v>5</v>
      </c>
      <c r="H42" s="24">
        <f t="shared" si="2"/>
        <v>52050</v>
      </c>
      <c r="I42" s="25">
        <v>144449</v>
      </c>
      <c r="J42" s="25">
        <v>773</v>
      </c>
      <c r="K42" s="22">
        <v>1285</v>
      </c>
      <c r="L42" s="24">
        <f t="shared" si="3"/>
        <v>197272</v>
      </c>
      <c r="M42" s="12"/>
      <c r="N42" s="162"/>
      <c r="O42" s="91" t="s">
        <v>30</v>
      </c>
      <c r="P42" s="92"/>
      <c r="Q42" s="93"/>
      <c r="R42" s="31">
        <f>SUM(R17,R20:R22,R26:R28,R32,R36,R41)</f>
        <v>1038092</v>
      </c>
      <c r="S42" s="40">
        <f>SUM(S17,S20:S22,S26:S28,S32,S36,S41)</f>
        <v>191</v>
      </c>
      <c r="T42" s="33">
        <f t="shared" si="12"/>
        <v>1038283</v>
      </c>
      <c r="U42" s="31">
        <f t="shared" ref="U42:W42" si="23">SUM(U17,U20:U22,U26:U28,U32,U36,U41)</f>
        <v>3377275</v>
      </c>
      <c r="V42" s="31">
        <f t="shared" si="23"/>
        <v>20219</v>
      </c>
      <c r="W42" s="31">
        <f t="shared" si="23"/>
        <v>32018</v>
      </c>
      <c r="X42" s="33">
        <f t="shared" si="1"/>
        <v>4435777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82276</v>
      </c>
      <c r="G43" s="23">
        <v>8</v>
      </c>
      <c r="H43" s="24">
        <f t="shared" si="2"/>
        <v>82284</v>
      </c>
      <c r="I43" s="25">
        <v>202494</v>
      </c>
      <c r="J43" s="25">
        <v>923</v>
      </c>
      <c r="K43" s="22">
        <v>1785</v>
      </c>
      <c r="L43" s="24">
        <f t="shared" si="3"/>
        <v>285701</v>
      </c>
      <c r="M43" s="12"/>
      <c r="N43" s="157" t="s">
        <v>85</v>
      </c>
      <c r="O43" s="88" t="s">
        <v>86</v>
      </c>
      <c r="P43" s="89"/>
      <c r="Q43" s="90"/>
      <c r="R43" s="22">
        <v>113449</v>
      </c>
      <c r="S43" s="23">
        <v>16</v>
      </c>
      <c r="T43" s="24">
        <f t="shared" si="12"/>
        <v>113465</v>
      </c>
      <c r="U43" s="25">
        <v>347575</v>
      </c>
      <c r="V43" s="25">
        <v>2341</v>
      </c>
      <c r="W43" s="22">
        <v>2850</v>
      </c>
      <c r="X43" s="24">
        <f t="shared" si="1"/>
        <v>463381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134321</v>
      </c>
      <c r="G44" s="23">
        <f>SUM(G42:G43)</f>
        <v>13</v>
      </c>
      <c r="H44" s="24">
        <f t="shared" si="2"/>
        <v>134334</v>
      </c>
      <c r="I44" s="22">
        <f>SUM(I42:I43)</f>
        <v>346943</v>
      </c>
      <c r="J44" s="22">
        <f>SUM(J42:J43)</f>
        <v>1696</v>
      </c>
      <c r="K44" s="22">
        <f>SUM(K42:K43)</f>
        <v>3070</v>
      </c>
      <c r="L44" s="24">
        <f t="shared" si="3"/>
        <v>482973</v>
      </c>
      <c r="M44" s="12"/>
      <c r="N44" s="158"/>
      <c r="O44" s="72" t="s">
        <v>89</v>
      </c>
      <c r="P44" s="73"/>
      <c r="Q44" s="74"/>
      <c r="R44" s="22">
        <v>144400</v>
      </c>
      <c r="S44" s="23">
        <v>24</v>
      </c>
      <c r="T44" s="24">
        <f t="shared" si="12"/>
        <v>144424</v>
      </c>
      <c r="U44" s="25">
        <v>365922</v>
      </c>
      <c r="V44" s="25">
        <v>3538</v>
      </c>
      <c r="W44" s="22">
        <v>6494</v>
      </c>
      <c r="X44" s="24">
        <f t="shared" si="1"/>
        <v>513884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91327</v>
      </c>
      <c r="G45" s="23">
        <v>16</v>
      </c>
      <c r="H45" s="24">
        <f t="shared" si="2"/>
        <v>91343</v>
      </c>
      <c r="I45" s="25">
        <v>246586</v>
      </c>
      <c r="J45" s="25">
        <v>1412</v>
      </c>
      <c r="K45" s="22">
        <v>2224</v>
      </c>
      <c r="L45" s="24">
        <f t="shared" si="3"/>
        <v>339341</v>
      </c>
      <c r="M45" s="12"/>
      <c r="N45" s="158"/>
      <c r="O45" s="101" t="s">
        <v>91</v>
      </c>
      <c r="P45" s="79" t="s">
        <v>230</v>
      </c>
      <c r="Q45" s="74"/>
      <c r="R45" s="41">
        <v>83645</v>
      </c>
      <c r="S45" s="42">
        <v>16</v>
      </c>
      <c r="T45" s="43">
        <f t="shared" si="12"/>
        <v>83661</v>
      </c>
      <c r="U45" s="44">
        <v>130863</v>
      </c>
      <c r="V45" s="44">
        <v>3266</v>
      </c>
      <c r="W45" s="41">
        <v>7923</v>
      </c>
      <c r="X45" s="43">
        <f t="shared" si="1"/>
        <v>217790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24369</v>
      </c>
      <c r="G46" s="23">
        <v>4</v>
      </c>
      <c r="H46" s="24">
        <f t="shared" si="2"/>
        <v>24373</v>
      </c>
      <c r="I46" s="25">
        <v>56980</v>
      </c>
      <c r="J46" s="25">
        <v>319</v>
      </c>
      <c r="K46" s="22">
        <v>301</v>
      </c>
      <c r="L46" s="24">
        <f t="shared" si="3"/>
        <v>81672</v>
      </c>
      <c r="M46" s="12"/>
      <c r="N46" s="158"/>
      <c r="O46" s="102"/>
      <c r="P46" s="79" t="s">
        <v>94</v>
      </c>
      <c r="Q46" s="74"/>
      <c r="R46" s="22">
        <v>127566</v>
      </c>
      <c r="S46" s="23">
        <v>23</v>
      </c>
      <c r="T46" s="24">
        <f t="shared" si="12"/>
        <v>127589</v>
      </c>
      <c r="U46" s="25">
        <v>322615</v>
      </c>
      <c r="V46" s="25">
        <v>3985</v>
      </c>
      <c r="W46" s="22">
        <v>11285</v>
      </c>
      <c r="X46" s="24">
        <f t="shared" si="1"/>
        <v>454189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115696</v>
      </c>
      <c r="G47" s="23">
        <f>SUM(G45:G46)</f>
        <v>20</v>
      </c>
      <c r="H47" s="24">
        <f t="shared" si="2"/>
        <v>115716</v>
      </c>
      <c r="I47" s="22">
        <f>SUM(I45:I46)</f>
        <v>303566</v>
      </c>
      <c r="J47" s="22">
        <f>SUM(J45:J46)</f>
        <v>1731</v>
      </c>
      <c r="K47" s="22">
        <f>SUM(K45:K46)</f>
        <v>2525</v>
      </c>
      <c r="L47" s="24">
        <f t="shared" si="3"/>
        <v>421013</v>
      </c>
      <c r="M47" s="12"/>
      <c r="N47" s="158"/>
      <c r="O47" s="102"/>
      <c r="P47" s="112" t="s">
        <v>95</v>
      </c>
      <c r="Q47" s="69" t="s">
        <v>96</v>
      </c>
      <c r="R47" s="22">
        <v>83750</v>
      </c>
      <c r="S47" s="23">
        <v>19</v>
      </c>
      <c r="T47" s="24">
        <f t="shared" si="12"/>
        <v>83769</v>
      </c>
      <c r="U47" s="25">
        <v>275820</v>
      </c>
      <c r="V47" s="25">
        <v>2290</v>
      </c>
      <c r="W47" s="22">
        <v>3627</v>
      </c>
      <c r="X47" s="24">
        <f t="shared" si="1"/>
        <v>361879</v>
      </c>
    </row>
    <row r="48" spans="1:24" s="17" customFormat="1" ht="7.5" customHeight="1" x14ac:dyDescent="0.15">
      <c r="A48" s="39"/>
      <c r="B48" s="86"/>
      <c r="C48" s="108"/>
      <c r="D48" s="75" t="s">
        <v>231</v>
      </c>
      <c r="E48" s="76"/>
      <c r="F48" s="22">
        <v>44118</v>
      </c>
      <c r="G48" s="23">
        <v>1</v>
      </c>
      <c r="H48" s="24">
        <f t="shared" si="2"/>
        <v>44119</v>
      </c>
      <c r="I48" s="25">
        <v>150336</v>
      </c>
      <c r="J48" s="25">
        <v>757</v>
      </c>
      <c r="K48" s="22">
        <v>1167</v>
      </c>
      <c r="L48" s="24">
        <f t="shared" si="3"/>
        <v>195212</v>
      </c>
      <c r="M48" s="12"/>
      <c r="N48" s="158"/>
      <c r="O48" s="102"/>
      <c r="P48" s="113"/>
      <c r="Q48" s="69" t="s">
        <v>100</v>
      </c>
      <c r="R48" s="22">
        <v>36189</v>
      </c>
      <c r="S48" s="23">
        <v>11</v>
      </c>
      <c r="T48" s="24">
        <f t="shared" si="12"/>
        <v>36200</v>
      </c>
      <c r="U48" s="25">
        <v>106063</v>
      </c>
      <c r="V48" s="25">
        <v>1002</v>
      </c>
      <c r="W48" s="22">
        <v>1999</v>
      </c>
      <c r="X48" s="24">
        <f t="shared" si="1"/>
        <v>143265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124646</v>
      </c>
      <c r="G49" s="23">
        <v>16</v>
      </c>
      <c r="H49" s="24">
        <f t="shared" si="2"/>
        <v>124662</v>
      </c>
      <c r="I49" s="25">
        <v>327834</v>
      </c>
      <c r="J49" s="25">
        <v>2000</v>
      </c>
      <c r="K49" s="22">
        <v>2124</v>
      </c>
      <c r="L49" s="24">
        <f t="shared" si="3"/>
        <v>454496</v>
      </c>
      <c r="M49" s="12"/>
      <c r="N49" s="158"/>
      <c r="O49" s="103"/>
      <c r="P49" s="114"/>
      <c r="Q49" s="69" t="s">
        <v>10</v>
      </c>
      <c r="R49" s="22">
        <f>SUM(R47:R48)</f>
        <v>119939</v>
      </c>
      <c r="S49" s="23">
        <f>SUM(S47:S48)</f>
        <v>30</v>
      </c>
      <c r="T49" s="24">
        <f t="shared" si="12"/>
        <v>119969</v>
      </c>
      <c r="U49" s="25">
        <f>SUM(U47:U48)</f>
        <v>381883</v>
      </c>
      <c r="V49" s="25">
        <f>SUM(V47:V48)</f>
        <v>3292</v>
      </c>
      <c r="W49" s="22">
        <f>SUM(W47:W48)</f>
        <v>5626</v>
      </c>
      <c r="X49" s="24">
        <f t="shared" si="1"/>
        <v>505144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34762</v>
      </c>
      <c r="G50" s="23">
        <v>8</v>
      </c>
      <c r="H50" s="24">
        <f t="shared" si="2"/>
        <v>34770</v>
      </c>
      <c r="I50" s="25">
        <v>99082</v>
      </c>
      <c r="J50" s="25">
        <v>637</v>
      </c>
      <c r="K50" s="22">
        <v>797</v>
      </c>
      <c r="L50" s="24">
        <f t="shared" si="3"/>
        <v>134489</v>
      </c>
      <c r="M50" s="12"/>
      <c r="N50" s="158"/>
      <c r="O50" s="163" t="s">
        <v>204</v>
      </c>
      <c r="P50" s="79" t="s">
        <v>205</v>
      </c>
      <c r="Q50" s="74"/>
      <c r="R50" s="22">
        <v>75023</v>
      </c>
      <c r="S50" s="23">
        <v>13</v>
      </c>
      <c r="T50" s="24">
        <f t="shared" si="12"/>
        <v>75036</v>
      </c>
      <c r="U50" s="25">
        <v>225056</v>
      </c>
      <c r="V50" s="25">
        <v>1962</v>
      </c>
      <c r="W50" s="22">
        <v>2463</v>
      </c>
      <c r="X50" s="24">
        <f t="shared" si="1"/>
        <v>302054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27796</v>
      </c>
      <c r="G51" s="23">
        <v>2</v>
      </c>
      <c r="H51" s="24">
        <f t="shared" si="2"/>
        <v>27798</v>
      </c>
      <c r="I51" s="26">
        <v>84523</v>
      </c>
      <c r="J51" s="26">
        <v>620</v>
      </c>
      <c r="K51" s="22">
        <v>758</v>
      </c>
      <c r="L51" s="24">
        <f t="shared" si="3"/>
        <v>112941</v>
      </c>
      <c r="M51" s="12"/>
      <c r="N51" s="158"/>
      <c r="O51" s="113"/>
      <c r="P51" s="79" t="s">
        <v>206</v>
      </c>
      <c r="Q51" s="74"/>
      <c r="R51" s="22">
        <v>10947</v>
      </c>
      <c r="S51" s="23">
        <v>2</v>
      </c>
      <c r="T51" s="24">
        <f t="shared" si="12"/>
        <v>10949</v>
      </c>
      <c r="U51" s="25">
        <v>38745</v>
      </c>
      <c r="V51" s="25">
        <v>226</v>
      </c>
      <c r="W51" s="22">
        <v>409</v>
      </c>
      <c r="X51" s="24">
        <f t="shared" ref="X51:X52" si="24">SUM(T51:V51)</f>
        <v>49920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187204</v>
      </c>
      <c r="G52" s="23">
        <f>SUM(G49:G51)</f>
        <v>26</v>
      </c>
      <c r="H52" s="24">
        <f t="shared" ref="H52:H98" si="25">SUM(F52:G52)</f>
        <v>187230</v>
      </c>
      <c r="I52" s="26">
        <f>SUM(I49:I51)</f>
        <v>511439</v>
      </c>
      <c r="J52" s="26">
        <f>SUM(J49:J51)</f>
        <v>3257</v>
      </c>
      <c r="K52" s="26">
        <f>SUM(K49:K51)</f>
        <v>3679</v>
      </c>
      <c r="L52" s="24">
        <f t="shared" ref="L52:L98" si="26">SUM(H52:J52)</f>
        <v>701926</v>
      </c>
      <c r="M52" s="12"/>
      <c r="N52" s="158"/>
      <c r="O52" s="114"/>
      <c r="P52" s="79" t="s">
        <v>10</v>
      </c>
      <c r="Q52" s="74"/>
      <c r="R52" s="22">
        <f>SUM(R50:R51)</f>
        <v>85970</v>
      </c>
      <c r="S52" s="23">
        <f>SUM(S50:S51)</f>
        <v>15</v>
      </c>
      <c r="T52" s="24">
        <f t="shared" si="12"/>
        <v>85985</v>
      </c>
      <c r="U52" s="25">
        <f t="shared" ref="U52:W52" si="27">SUM(U50:U51)</f>
        <v>263801</v>
      </c>
      <c r="V52" s="25">
        <f t="shared" si="27"/>
        <v>2188</v>
      </c>
      <c r="W52" s="22">
        <f t="shared" si="27"/>
        <v>2872</v>
      </c>
      <c r="X52" s="24">
        <f t="shared" si="24"/>
        <v>351974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60688</v>
      </c>
      <c r="G53" s="23">
        <v>8</v>
      </c>
      <c r="H53" s="24">
        <f t="shared" si="25"/>
        <v>60696</v>
      </c>
      <c r="I53" s="25">
        <v>213148</v>
      </c>
      <c r="J53" s="25">
        <v>1710</v>
      </c>
      <c r="K53" s="22">
        <v>5345</v>
      </c>
      <c r="L53" s="24">
        <f t="shared" si="26"/>
        <v>275554</v>
      </c>
      <c r="M53" s="12"/>
      <c r="N53" s="158"/>
      <c r="O53" s="72" t="s">
        <v>104</v>
      </c>
      <c r="P53" s="73"/>
      <c r="Q53" s="74"/>
      <c r="R53" s="22">
        <v>117418</v>
      </c>
      <c r="S53" s="23">
        <v>22</v>
      </c>
      <c r="T53" s="24">
        <f t="shared" si="12"/>
        <v>117440</v>
      </c>
      <c r="U53" s="25">
        <v>272989</v>
      </c>
      <c r="V53" s="25">
        <v>2570</v>
      </c>
      <c r="W53" s="22">
        <v>1921</v>
      </c>
      <c r="X53" s="24">
        <f t="shared" si="1"/>
        <v>392999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17335</v>
      </c>
      <c r="G54" s="23">
        <v>3</v>
      </c>
      <c r="H54" s="24">
        <f t="shared" si="25"/>
        <v>17338</v>
      </c>
      <c r="I54" s="25">
        <v>48533</v>
      </c>
      <c r="J54" s="25">
        <v>589</v>
      </c>
      <c r="K54" s="22">
        <v>2438</v>
      </c>
      <c r="L54" s="24">
        <f t="shared" si="26"/>
        <v>66460</v>
      </c>
      <c r="M54" s="12"/>
      <c r="N54" s="158"/>
      <c r="O54" s="101" t="s">
        <v>106</v>
      </c>
      <c r="P54" s="79" t="s">
        <v>107</v>
      </c>
      <c r="Q54" s="74"/>
      <c r="R54" s="22">
        <v>169018</v>
      </c>
      <c r="S54" s="23">
        <v>44</v>
      </c>
      <c r="T54" s="24">
        <f t="shared" si="12"/>
        <v>169062</v>
      </c>
      <c r="U54" s="25">
        <v>438401</v>
      </c>
      <c r="V54" s="25">
        <v>4220</v>
      </c>
      <c r="W54" s="22">
        <v>9124</v>
      </c>
      <c r="X54" s="24">
        <f t="shared" si="1"/>
        <v>611683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78023</v>
      </c>
      <c r="G55" s="23">
        <f>SUM(G53:G54)</f>
        <v>11</v>
      </c>
      <c r="H55" s="24">
        <f t="shared" si="25"/>
        <v>78034</v>
      </c>
      <c r="I55" s="26">
        <f>SUM(I53:I54)</f>
        <v>261681</v>
      </c>
      <c r="J55" s="26">
        <f>SUM(J53:J54)</f>
        <v>2299</v>
      </c>
      <c r="K55" s="26">
        <f>SUM(K53:K54)</f>
        <v>7783</v>
      </c>
      <c r="L55" s="24">
        <f t="shared" si="26"/>
        <v>342014</v>
      </c>
      <c r="M55" s="12"/>
      <c r="N55" s="158"/>
      <c r="O55" s="103"/>
      <c r="P55" s="79" t="s">
        <v>108</v>
      </c>
      <c r="Q55" s="74"/>
      <c r="R55" s="22">
        <v>121884</v>
      </c>
      <c r="S55" s="23">
        <v>34</v>
      </c>
      <c r="T55" s="24">
        <f t="shared" si="12"/>
        <v>121918</v>
      </c>
      <c r="U55" s="25">
        <v>350281</v>
      </c>
      <c r="V55" s="25">
        <v>2585</v>
      </c>
      <c r="W55" s="22">
        <v>2634</v>
      </c>
      <c r="X55" s="24">
        <f t="shared" si="1"/>
        <v>474784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43123</v>
      </c>
      <c r="G56" s="23">
        <v>6</v>
      </c>
      <c r="H56" s="24">
        <f t="shared" si="25"/>
        <v>43129</v>
      </c>
      <c r="I56" s="25">
        <v>157207</v>
      </c>
      <c r="J56" s="25">
        <v>1188</v>
      </c>
      <c r="K56" s="22">
        <v>3648</v>
      </c>
      <c r="L56" s="24">
        <f t="shared" si="26"/>
        <v>201524</v>
      </c>
      <c r="M56" s="12"/>
      <c r="N56" s="162"/>
      <c r="O56" s="91" t="s">
        <v>30</v>
      </c>
      <c r="P56" s="92"/>
      <c r="Q56" s="93"/>
      <c r="R56" s="31">
        <f>SUM(R43:R46,R52:R55,R49)</f>
        <v>1083289</v>
      </c>
      <c r="S56" s="40">
        <f>SUM(S43:S46,S52:S55,S49)</f>
        <v>224</v>
      </c>
      <c r="T56" s="33">
        <f t="shared" si="12"/>
        <v>1083513</v>
      </c>
      <c r="U56" s="31">
        <f t="shared" ref="U56:W56" si="28">SUM(U43:U46,U52:U55,U49)</f>
        <v>2874330</v>
      </c>
      <c r="V56" s="31">
        <f t="shared" si="28"/>
        <v>27985</v>
      </c>
      <c r="W56" s="31">
        <f t="shared" si="28"/>
        <v>50729</v>
      </c>
      <c r="X56" s="33">
        <f t="shared" si="1"/>
        <v>3985828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10592</v>
      </c>
      <c r="G57" s="23">
        <v>3</v>
      </c>
      <c r="H57" s="24">
        <f t="shared" si="25"/>
        <v>10595</v>
      </c>
      <c r="I57" s="25">
        <v>37438</v>
      </c>
      <c r="J57" s="25">
        <v>372</v>
      </c>
      <c r="K57" s="22">
        <v>1319</v>
      </c>
      <c r="L57" s="24">
        <f t="shared" si="26"/>
        <v>48405</v>
      </c>
      <c r="M57" s="12"/>
      <c r="N57" s="157" t="s">
        <v>112</v>
      </c>
      <c r="O57" s="88" t="s">
        <v>113</v>
      </c>
      <c r="P57" s="89"/>
      <c r="Q57" s="90"/>
      <c r="R57" s="22">
        <v>74585</v>
      </c>
      <c r="S57" s="23">
        <v>4</v>
      </c>
      <c r="T57" s="24">
        <f t="shared" si="12"/>
        <v>74589</v>
      </c>
      <c r="U57" s="25">
        <v>165586</v>
      </c>
      <c r="V57" s="25">
        <v>955</v>
      </c>
      <c r="W57" s="22">
        <v>1079</v>
      </c>
      <c r="X57" s="24">
        <f t="shared" si="1"/>
        <v>241130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53715</v>
      </c>
      <c r="G58" s="23">
        <f>SUM(G56:G57)</f>
        <v>9</v>
      </c>
      <c r="H58" s="24">
        <f t="shared" si="25"/>
        <v>53724</v>
      </c>
      <c r="I58" s="26">
        <f>SUM(I56:I57)</f>
        <v>194645</v>
      </c>
      <c r="J58" s="26">
        <f>SUM(J56:J57)</f>
        <v>1560</v>
      </c>
      <c r="K58" s="26">
        <f>SUM(K56:K57)</f>
        <v>4967</v>
      </c>
      <c r="L58" s="24">
        <f t="shared" si="26"/>
        <v>249929</v>
      </c>
      <c r="M58" s="12"/>
      <c r="N58" s="158"/>
      <c r="O58" s="159" t="s">
        <v>207</v>
      </c>
      <c r="P58" s="79" t="s">
        <v>208</v>
      </c>
      <c r="Q58" s="74"/>
      <c r="R58" s="22">
        <v>64704</v>
      </c>
      <c r="S58" s="23">
        <v>3</v>
      </c>
      <c r="T58" s="24">
        <f t="shared" si="12"/>
        <v>64707</v>
      </c>
      <c r="U58" s="25">
        <v>140223</v>
      </c>
      <c r="V58" s="25">
        <v>1193</v>
      </c>
      <c r="W58" s="22">
        <v>1103</v>
      </c>
      <c r="X58" s="24">
        <f t="shared" si="1"/>
        <v>206123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54390</v>
      </c>
      <c r="G59" s="23">
        <v>17</v>
      </c>
      <c r="H59" s="24">
        <f t="shared" si="25"/>
        <v>54407</v>
      </c>
      <c r="I59" s="25">
        <v>184526</v>
      </c>
      <c r="J59" s="25">
        <v>1214</v>
      </c>
      <c r="K59" s="22">
        <v>5211</v>
      </c>
      <c r="L59" s="24">
        <f t="shared" si="26"/>
        <v>240147</v>
      </c>
      <c r="M59" s="12"/>
      <c r="N59" s="158"/>
      <c r="O59" s="102"/>
      <c r="P59" s="79" t="s">
        <v>209</v>
      </c>
      <c r="Q59" s="74"/>
      <c r="R59" s="28">
        <v>23737</v>
      </c>
      <c r="S59" s="29">
        <v>0</v>
      </c>
      <c r="T59" s="24">
        <f>SUM(R59:S59)</f>
        <v>23737</v>
      </c>
      <c r="U59" s="30">
        <v>58775</v>
      </c>
      <c r="V59" s="30">
        <v>399</v>
      </c>
      <c r="W59" s="28">
        <v>368</v>
      </c>
      <c r="X59" s="36">
        <f>SUM(T59:V59)</f>
        <v>82911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24707</v>
      </c>
      <c r="G60" s="23">
        <v>7</v>
      </c>
      <c r="H60" s="24">
        <f t="shared" si="25"/>
        <v>24714</v>
      </c>
      <c r="I60" s="25">
        <v>95088</v>
      </c>
      <c r="J60" s="25">
        <v>465</v>
      </c>
      <c r="K60" s="22">
        <v>1398</v>
      </c>
      <c r="L60" s="24">
        <f t="shared" si="26"/>
        <v>120267</v>
      </c>
      <c r="M60" s="12"/>
      <c r="N60" s="158"/>
      <c r="O60" s="103"/>
      <c r="P60" s="79" t="s">
        <v>10</v>
      </c>
      <c r="Q60" s="74"/>
      <c r="R60" s="28">
        <f>SUM(R58:R59)</f>
        <v>88441</v>
      </c>
      <c r="S60" s="29">
        <f>SUM(S58:S59)</f>
        <v>3</v>
      </c>
      <c r="T60" s="24">
        <f>SUM(R60:S60)</f>
        <v>88444</v>
      </c>
      <c r="U60" s="30">
        <f t="shared" ref="U60:W60" si="29">SUM(U58:U59)</f>
        <v>198998</v>
      </c>
      <c r="V60" s="30">
        <f t="shared" si="29"/>
        <v>1592</v>
      </c>
      <c r="W60" s="28">
        <f t="shared" si="29"/>
        <v>1471</v>
      </c>
      <c r="X60" s="36">
        <f>SUM(T60:V60)</f>
        <v>289034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79097</v>
      </c>
      <c r="G61" s="23">
        <f>SUM(G59:G60)</f>
        <v>24</v>
      </c>
      <c r="H61" s="24">
        <f t="shared" si="25"/>
        <v>79121</v>
      </c>
      <c r="I61" s="22">
        <f>SUM(I59:I60)</f>
        <v>279614</v>
      </c>
      <c r="J61" s="22">
        <f>SUM(J59:J60)</f>
        <v>1679</v>
      </c>
      <c r="K61" s="22">
        <f>SUM(K59:K60)</f>
        <v>6609</v>
      </c>
      <c r="L61" s="24">
        <f t="shared" si="26"/>
        <v>360414</v>
      </c>
      <c r="M61" s="12"/>
      <c r="N61" s="158"/>
      <c r="O61" s="101" t="s">
        <v>116</v>
      </c>
      <c r="P61" s="79" t="s">
        <v>117</v>
      </c>
      <c r="Q61" s="74"/>
      <c r="R61" s="28">
        <v>137614</v>
      </c>
      <c r="S61" s="29">
        <v>43</v>
      </c>
      <c r="T61" s="24">
        <f>SUM(R61:S61)</f>
        <v>137657</v>
      </c>
      <c r="U61" s="30">
        <v>340135</v>
      </c>
      <c r="V61" s="30">
        <v>2415</v>
      </c>
      <c r="W61" s="28">
        <v>3281</v>
      </c>
      <c r="X61" s="36">
        <f>SUM(T61:V61)</f>
        <v>480207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98216</v>
      </c>
      <c r="G62" s="23">
        <v>17</v>
      </c>
      <c r="H62" s="24">
        <f t="shared" si="25"/>
        <v>98233</v>
      </c>
      <c r="I62" s="25">
        <v>296717</v>
      </c>
      <c r="J62" s="25">
        <v>1560</v>
      </c>
      <c r="K62" s="22">
        <v>2483</v>
      </c>
      <c r="L62" s="24">
        <f t="shared" si="26"/>
        <v>396510</v>
      </c>
      <c r="M62" s="12"/>
      <c r="N62" s="158"/>
      <c r="O62" s="102"/>
      <c r="P62" s="79" t="s">
        <v>120</v>
      </c>
      <c r="Q62" s="74"/>
      <c r="R62" s="28">
        <v>56956</v>
      </c>
      <c r="S62" s="29">
        <v>12</v>
      </c>
      <c r="T62" s="24">
        <f>SUM(R62:S62)</f>
        <v>56968</v>
      </c>
      <c r="U62" s="30">
        <v>186617</v>
      </c>
      <c r="V62" s="30">
        <v>878</v>
      </c>
      <c r="W62" s="28">
        <v>1154</v>
      </c>
      <c r="X62" s="36">
        <f>SUM(T62:V62)</f>
        <v>244463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94668</v>
      </c>
      <c r="G63" s="23">
        <v>14</v>
      </c>
      <c r="H63" s="24">
        <f t="shared" si="25"/>
        <v>94682</v>
      </c>
      <c r="I63" s="25">
        <v>264300</v>
      </c>
      <c r="J63" s="25">
        <v>1605</v>
      </c>
      <c r="K63" s="22">
        <v>4457</v>
      </c>
      <c r="L63" s="24">
        <f t="shared" si="26"/>
        <v>360587</v>
      </c>
      <c r="M63" s="12"/>
      <c r="N63" s="158"/>
      <c r="O63" s="103"/>
      <c r="P63" s="79" t="s">
        <v>10</v>
      </c>
      <c r="Q63" s="74"/>
      <c r="R63" s="22">
        <f>SUM(R61:R62)</f>
        <v>194570</v>
      </c>
      <c r="S63" s="23">
        <f>SUM(S61:S62)</f>
        <v>55</v>
      </c>
      <c r="T63" s="24">
        <f t="shared" si="12"/>
        <v>194625</v>
      </c>
      <c r="U63" s="25">
        <f t="shared" ref="U63:W63" si="30">SUM(U61:U62)</f>
        <v>526752</v>
      </c>
      <c r="V63" s="25">
        <f t="shared" si="30"/>
        <v>3293</v>
      </c>
      <c r="W63" s="22">
        <f t="shared" si="30"/>
        <v>4435</v>
      </c>
      <c r="X63" s="24">
        <f t="shared" si="1"/>
        <v>724670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32379</v>
      </c>
      <c r="G64" s="23">
        <v>1</v>
      </c>
      <c r="H64" s="24">
        <f t="shared" si="25"/>
        <v>32380</v>
      </c>
      <c r="I64" s="25">
        <v>67533</v>
      </c>
      <c r="J64" s="25">
        <v>404</v>
      </c>
      <c r="K64" s="22">
        <v>1155</v>
      </c>
      <c r="L64" s="24">
        <f t="shared" si="26"/>
        <v>100317</v>
      </c>
      <c r="M64" s="12"/>
      <c r="N64" s="158"/>
      <c r="O64" s="101" t="s">
        <v>122</v>
      </c>
      <c r="P64" s="79" t="s">
        <v>112</v>
      </c>
      <c r="Q64" s="74"/>
      <c r="R64" s="22">
        <v>123341</v>
      </c>
      <c r="S64" s="23">
        <v>22</v>
      </c>
      <c r="T64" s="24">
        <f t="shared" si="12"/>
        <v>123363</v>
      </c>
      <c r="U64" s="25">
        <v>389814</v>
      </c>
      <c r="V64" s="25">
        <v>2368</v>
      </c>
      <c r="W64" s="22">
        <v>5168</v>
      </c>
      <c r="X64" s="36">
        <f t="shared" si="1"/>
        <v>515545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127047</v>
      </c>
      <c r="G65" s="23">
        <f>SUM(G63:G64)</f>
        <v>15</v>
      </c>
      <c r="H65" s="24">
        <f t="shared" si="25"/>
        <v>127062</v>
      </c>
      <c r="I65" s="22">
        <f>SUM(I63:I64)</f>
        <v>331833</v>
      </c>
      <c r="J65" s="22">
        <f>SUM(J63:J64)</f>
        <v>2009</v>
      </c>
      <c r="K65" s="22">
        <f>SUM(K63:K64)</f>
        <v>5612</v>
      </c>
      <c r="L65" s="24">
        <f t="shared" si="26"/>
        <v>460904</v>
      </c>
      <c r="M65" s="12"/>
      <c r="N65" s="158"/>
      <c r="O65" s="103"/>
      <c r="P65" s="79" t="s">
        <v>124</v>
      </c>
      <c r="Q65" s="74"/>
      <c r="R65" s="22">
        <v>75861</v>
      </c>
      <c r="S65" s="23">
        <v>14</v>
      </c>
      <c r="T65" s="24">
        <f t="shared" si="12"/>
        <v>75875</v>
      </c>
      <c r="U65" s="25">
        <v>226698</v>
      </c>
      <c r="V65" s="25">
        <v>1218</v>
      </c>
      <c r="W65" s="22">
        <v>1659</v>
      </c>
      <c r="X65" s="24">
        <f t="shared" si="1"/>
        <v>303791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22946</v>
      </c>
      <c r="G66" s="23">
        <v>3</v>
      </c>
      <c r="H66" s="24">
        <f t="shared" ref="H66:H72" si="31">SUM(F66:G66)</f>
        <v>22949</v>
      </c>
      <c r="I66" s="25">
        <v>80037</v>
      </c>
      <c r="J66" s="25">
        <v>517</v>
      </c>
      <c r="K66" s="22">
        <v>1867</v>
      </c>
      <c r="L66" s="24">
        <f t="shared" ref="L66:L72" si="32">SUM(H66:J66)</f>
        <v>103503</v>
      </c>
      <c r="M66" s="12"/>
      <c r="N66" s="158"/>
      <c r="O66" s="101" t="s">
        <v>126</v>
      </c>
      <c r="P66" s="79" t="s">
        <v>127</v>
      </c>
      <c r="Q66" s="74"/>
      <c r="R66" s="22">
        <v>108350</v>
      </c>
      <c r="S66" s="23">
        <v>11</v>
      </c>
      <c r="T66" s="24">
        <f t="shared" si="12"/>
        <v>108361</v>
      </c>
      <c r="U66" s="25">
        <v>296901</v>
      </c>
      <c r="V66" s="25">
        <v>1618</v>
      </c>
      <c r="W66" s="22">
        <v>1904</v>
      </c>
      <c r="X66" s="24">
        <f t="shared" si="1"/>
        <v>406880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9748</v>
      </c>
      <c r="G67" s="23">
        <v>0</v>
      </c>
      <c r="H67" s="24">
        <f t="shared" si="31"/>
        <v>9748</v>
      </c>
      <c r="I67" s="25">
        <v>24640</v>
      </c>
      <c r="J67" s="25">
        <v>240</v>
      </c>
      <c r="K67" s="22">
        <v>1417</v>
      </c>
      <c r="L67" s="24">
        <f t="shared" si="32"/>
        <v>34628</v>
      </c>
      <c r="M67" s="12"/>
      <c r="N67" s="158"/>
      <c r="O67" s="102"/>
      <c r="P67" s="79" t="s">
        <v>130</v>
      </c>
      <c r="Q67" s="74"/>
      <c r="R67" s="28">
        <v>20732</v>
      </c>
      <c r="S67" s="29">
        <v>0</v>
      </c>
      <c r="T67" s="24">
        <f t="shared" si="12"/>
        <v>20732</v>
      </c>
      <c r="U67" s="30">
        <v>66764</v>
      </c>
      <c r="V67" s="30">
        <v>366</v>
      </c>
      <c r="W67" s="28">
        <v>526</v>
      </c>
      <c r="X67" s="24">
        <f t="shared" si="1"/>
        <v>87862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14598</v>
      </c>
      <c r="G68" s="23">
        <v>0</v>
      </c>
      <c r="H68" s="24">
        <f t="shared" si="31"/>
        <v>14598</v>
      </c>
      <c r="I68" s="25">
        <v>47974</v>
      </c>
      <c r="J68" s="25">
        <v>401</v>
      </c>
      <c r="K68" s="22">
        <v>1809</v>
      </c>
      <c r="L68" s="24">
        <f t="shared" si="32"/>
        <v>62973</v>
      </c>
      <c r="M68" s="12"/>
      <c r="N68" s="158"/>
      <c r="O68" s="103"/>
      <c r="P68" s="79" t="s">
        <v>10</v>
      </c>
      <c r="Q68" s="74"/>
      <c r="R68" s="22">
        <f>SUM(R66:R67)</f>
        <v>129082</v>
      </c>
      <c r="S68" s="23">
        <f>SUM(S66:S67)</f>
        <v>11</v>
      </c>
      <c r="T68" s="24">
        <f t="shared" si="12"/>
        <v>129093</v>
      </c>
      <c r="U68" s="25">
        <f>SUM(U66:U67)</f>
        <v>363665</v>
      </c>
      <c r="V68" s="25">
        <f>SUM(V66:V67)</f>
        <v>1984</v>
      </c>
      <c r="W68" s="22">
        <f>SUM(W66:W67)</f>
        <v>2430</v>
      </c>
      <c r="X68" s="24">
        <f t="shared" si="1"/>
        <v>494742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47292</v>
      </c>
      <c r="G69" s="23">
        <f>SUM(G66:G68)</f>
        <v>3</v>
      </c>
      <c r="H69" s="24">
        <f t="shared" si="31"/>
        <v>47295</v>
      </c>
      <c r="I69" s="22">
        <f t="shared" ref="I69:K69" si="33">SUM(I66:I68)</f>
        <v>152651</v>
      </c>
      <c r="J69" s="22">
        <f t="shared" si="33"/>
        <v>1158</v>
      </c>
      <c r="K69" s="22">
        <f t="shared" si="33"/>
        <v>5093</v>
      </c>
      <c r="L69" s="24">
        <f t="shared" si="32"/>
        <v>201104</v>
      </c>
      <c r="M69" s="12"/>
      <c r="N69" s="162"/>
      <c r="O69" s="91" t="s">
        <v>30</v>
      </c>
      <c r="P69" s="92"/>
      <c r="Q69" s="93"/>
      <c r="R69" s="31">
        <f>SUM(R57,R63:R65,R68,R60)</f>
        <v>685880</v>
      </c>
      <c r="S69" s="40">
        <f>SUM(S57,S63:S65,S68,S60)</f>
        <v>109</v>
      </c>
      <c r="T69" s="33">
        <f t="shared" si="12"/>
        <v>685989</v>
      </c>
      <c r="U69" s="31">
        <f t="shared" ref="U69:W69" si="34">SUM(U57,U63:U65,U68,U60)</f>
        <v>1871513</v>
      </c>
      <c r="V69" s="31">
        <f t="shared" si="34"/>
        <v>11410</v>
      </c>
      <c r="W69" s="31">
        <f t="shared" si="34"/>
        <v>16242</v>
      </c>
      <c r="X69" s="33">
        <f t="shared" si="1"/>
        <v>2568912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76653</v>
      </c>
      <c r="G70" s="23">
        <v>8</v>
      </c>
      <c r="H70" s="24">
        <f t="shared" si="31"/>
        <v>76661</v>
      </c>
      <c r="I70" s="25">
        <v>173967</v>
      </c>
      <c r="J70" s="25">
        <v>1045</v>
      </c>
      <c r="K70" s="22">
        <v>1227</v>
      </c>
      <c r="L70" s="24">
        <f t="shared" si="32"/>
        <v>251673</v>
      </c>
      <c r="M70" s="12"/>
      <c r="N70" s="157" t="s">
        <v>135</v>
      </c>
      <c r="O70" s="88" t="s">
        <v>136</v>
      </c>
      <c r="P70" s="89"/>
      <c r="Q70" s="90"/>
      <c r="R70" s="28">
        <v>90044</v>
      </c>
      <c r="S70" s="29">
        <v>14</v>
      </c>
      <c r="T70" s="36">
        <f t="shared" si="12"/>
        <v>90058</v>
      </c>
      <c r="U70" s="30">
        <v>208251</v>
      </c>
      <c r="V70" s="30">
        <v>1075</v>
      </c>
      <c r="W70" s="28">
        <v>1630</v>
      </c>
      <c r="X70" s="36">
        <f t="shared" si="1"/>
        <v>299384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19773</v>
      </c>
      <c r="G71" s="23">
        <v>0</v>
      </c>
      <c r="H71" s="24">
        <f t="shared" si="31"/>
        <v>19773</v>
      </c>
      <c r="I71" s="25">
        <v>56971</v>
      </c>
      <c r="J71" s="25">
        <v>347</v>
      </c>
      <c r="K71" s="22">
        <v>623</v>
      </c>
      <c r="L71" s="24">
        <f t="shared" si="32"/>
        <v>77091</v>
      </c>
      <c r="M71" s="9"/>
      <c r="N71" s="158"/>
      <c r="O71" s="159" t="s">
        <v>218</v>
      </c>
      <c r="P71" s="79" t="s">
        <v>219</v>
      </c>
      <c r="Q71" s="74"/>
      <c r="R71" s="22">
        <v>71044</v>
      </c>
      <c r="S71" s="23">
        <v>18</v>
      </c>
      <c r="T71" s="24">
        <f t="shared" si="12"/>
        <v>71062</v>
      </c>
      <c r="U71" s="25">
        <v>172748</v>
      </c>
      <c r="V71" s="25">
        <v>1118</v>
      </c>
      <c r="W71" s="22">
        <v>1381</v>
      </c>
      <c r="X71" s="24">
        <f t="shared" si="1"/>
        <v>244928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96426</v>
      </c>
      <c r="G72" s="23">
        <f>SUM(G70:G71)</f>
        <v>8</v>
      </c>
      <c r="H72" s="24">
        <f t="shared" si="31"/>
        <v>96434</v>
      </c>
      <c r="I72" s="22">
        <f>SUM(I70:I71)</f>
        <v>230938</v>
      </c>
      <c r="J72" s="22">
        <f>SUM(J70:J71)</f>
        <v>1392</v>
      </c>
      <c r="K72" s="22">
        <f>SUM(K70:K71)</f>
        <v>1850</v>
      </c>
      <c r="L72" s="24">
        <f t="shared" si="32"/>
        <v>328764</v>
      </c>
      <c r="M72" s="9"/>
      <c r="N72" s="158"/>
      <c r="O72" s="102"/>
      <c r="P72" s="79" t="s">
        <v>220</v>
      </c>
      <c r="Q72" s="74"/>
      <c r="R72" s="28">
        <v>28777</v>
      </c>
      <c r="S72" s="29">
        <v>9</v>
      </c>
      <c r="T72" s="24">
        <f t="shared" si="12"/>
        <v>28786</v>
      </c>
      <c r="U72" s="30">
        <v>101893</v>
      </c>
      <c r="V72" s="30">
        <v>662</v>
      </c>
      <c r="W72" s="28">
        <v>1127</v>
      </c>
      <c r="X72" s="36">
        <f t="shared" ref="X72:X73" si="35">SUM(T72:V72)</f>
        <v>131341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13207</v>
      </c>
      <c r="G73" s="23">
        <v>1</v>
      </c>
      <c r="H73" s="24">
        <f t="shared" si="25"/>
        <v>13208</v>
      </c>
      <c r="I73" s="25">
        <v>49688</v>
      </c>
      <c r="J73" s="25">
        <v>279</v>
      </c>
      <c r="K73" s="22">
        <v>749</v>
      </c>
      <c r="L73" s="24">
        <f t="shared" si="26"/>
        <v>63175</v>
      </c>
      <c r="M73" s="9"/>
      <c r="N73" s="158"/>
      <c r="O73" s="103"/>
      <c r="P73" s="79" t="s">
        <v>10</v>
      </c>
      <c r="Q73" s="74"/>
      <c r="R73" s="28">
        <f>SUM(R71:R72)</f>
        <v>99821</v>
      </c>
      <c r="S73" s="29">
        <f>SUM(S71:S72)</f>
        <v>27</v>
      </c>
      <c r="T73" s="24">
        <f t="shared" si="12"/>
        <v>99848</v>
      </c>
      <c r="U73" s="30">
        <f t="shared" ref="U73:W73" si="36">SUM(U71:U72)</f>
        <v>274641</v>
      </c>
      <c r="V73" s="30">
        <f t="shared" si="36"/>
        <v>1780</v>
      </c>
      <c r="W73" s="28">
        <f t="shared" si="36"/>
        <v>2508</v>
      </c>
      <c r="X73" s="36">
        <f t="shared" si="35"/>
        <v>376269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16707</v>
      </c>
      <c r="G74" s="23">
        <v>1</v>
      </c>
      <c r="H74" s="24">
        <f t="shared" si="25"/>
        <v>16708</v>
      </c>
      <c r="I74" s="25">
        <v>59970</v>
      </c>
      <c r="J74" s="25">
        <v>425</v>
      </c>
      <c r="K74" s="22">
        <v>1479</v>
      </c>
      <c r="L74" s="24">
        <f t="shared" si="26"/>
        <v>77103</v>
      </c>
      <c r="M74" s="9"/>
      <c r="N74" s="158"/>
      <c r="O74" s="72" t="s">
        <v>139</v>
      </c>
      <c r="P74" s="73"/>
      <c r="Q74" s="74"/>
      <c r="R74" s="22">
        <v>150439</v>
      </c>
      <c r="S74" s="23">
        <v>21</v>
      </c>
      <c r="T74" s="24">
        <f t="shared" si="12"/>
        <v>150460</v>
      </c>
      <c r="U74" s="25">
        <v>365269</v>
      </c>
      <c r="V74" s="25">
        <v>2697</v>
      </c>
      <c r="W74" s="22">
        <v>3255</v>
      </c>
      <c r="X74" s="24">
        <f t="shared" si="1"/>
        <v>518426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12302</v>
      </c>
      <c r="G75" s="42">
        <v>3</v>
      </c>
      <c r="H75" s="24">
        <f t="shared" si="25"/>
        <v>12305</v>
      </c>
      <c r="I75" s="44">
        <v>39407</v>
      </c>
      <c r="J75" s="44">
        <v>426</v>
      </c>
      <c r="K75" s="41">
        <v>1570</v>
      </c>
      <c r="L75" s="24">
        <f t="shared" si="26"/>
        <v>52138</v>
      </c>
      <c r="M75" s="9"/>
      <c r="N75" s="158"/>
      <c r="O75" s="72" t="s">
        <v>142</v>
      </c>
      <c r="P75" s="73"/>
      <c r="Q75" s="74"/>
      <c r="R75" s="22">
        <v>97659</v>
      </c>
      <c r="S75" s="23">
        <v>27</v>
      </c>
      <c r="T75" s="24">
        <f t="shared" si="12"/>
        <v>97686</v>
      </c>
      <c r="U75" s="25">
        <v>201961</v>
      </c>
      <c r="V75" s="25">
        <v>1189</v>
      </c>
      <c r="W75" s="22">
        <v>1473</v>
      </c>
      <c r="X75" s="24">
        <f t="shared" si="1"/>
        <v>300836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42216</v>
      </c>
      <c r="G76" s="23">
        <f>SUM(G73:G75)</f>
        <v>5</v>
      </c>
      <c r="H76" s="24">
        <f t="shared" si="25"/>
        <v>42221</v>
      </c>
      <c r="I76" s="22">
        <f t="shared" ref="I76:K76" si="37">SUM(I73:I75)</f>
        <v>149065</v>
      </c>
      <c r="J76" s="22">
        <f t="shared" si="37"/>
        <v>1130</v>
      </c>
      <c r="K76" s="22">
        <f t="shared" si="37"/>
        <v>3798</v>
      </c>
      <c r="L76" s="24">
        <f t="shared" si="26"/>
        <v>192416</v>
      </c>
      <c r="M76" s="9"/>
      <c r="N76" s="162"/>
      <c r="O76" s="91" t="s">
        <v>30</v>
      </c>
      <c r="P76" s="92"/>
      <c r="Q76" s="93"/>
      <c r="R76" s="31">
        <f>SUM(R73:R75,R70)</f>
        <v>437963</v>
      </c>
      <c r="S76" s="32">
        <f>SUM(S73:S75,S70)</f>
        <v>89</v>
      </c>
      <c r="T76" s="33">
        <f t="shared" si="12"/>
        <v>438052</v>
      </c>
      <c r="U76" s="34">
        <f t="shared" ref="U76:W76" si="38">SUM(U73:U75,U70)</f>
        <v>1050122</v>
      </c>
      <c r="V76" s="34">
        <f t="shared" si="38"/>
        <v>6741</v>
      </c>
      <c r="W76" s="31">
        <f t="shared" si="38"/>
        <v>8866</v>
      </c>
      <c r="X76" s="33">
        <f t="shared" si="1"/>
        <v>1494915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41506</v>
      </c>
      <c r="G77" s="42">
        <v>18</v>
      </c>
      <c r="H77" s="43">
        <f>SUM(F77:G77)</f>
        <v>41524</v>
      </c>
      <c r="I77" s="44">
        <v>38833</v>
      </c>
      <c r="J77" s="44">
        <v>1503</v>
      </c>
      <c r="K77" s="41">
        <v>6027</v>
      </c>
      <c r="L77" s="43">
        <f>SUM(H77:J77)</f>
        <v>81860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101923</v>
      </c>
      <c r="S77" s="14">
        <v>4</v>
      </c>
      <c r="T77" s="15">
        <f t="shared" si="12"/>
        <v>101927</v>
      </c>
      <c r="U77" s="16">
        <v>370129</v>
      </c>
      <c r="V77" s="16">
        <v>2315</v>
      </c>
      <c r="W77" s="13">
        <v>7265</v>
      </c>
      <c r="X77" s="15">
        <f t="shared" si="1"/>
        <v>474371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12681</v>
      </c>
      <c r="G78" s="42">
        <v>5</v>
      </c>
      <c r="H78" s="43">
        <f>SUM(F78:G78)</f>
        <v>12686</v>
      </c>
      <c r="I78" s="44">
        <v>13858</v>
      </c>
      <c r="J78" s="44">
        <v>457</v>
      </c>
      <c r="K78" s="41">
        <v>1767</v>
      </c>
      <c r="L78" s="43">
        <f>SUM(H78:J78)</f>
        <v>27001</v>
      </c>
      <c r="M78" s="9"/>
      <c r="N78" s="158"/>
      <c r="O78" s="102"/>
      <c r="P78" s="79" t="s">
        <v>148</v>
      </c>
      <c r="Q78" s="74"/>
      <c r="R78" s="22">
        <v>79007</v>
      </c>
      <c r="S78" s="23">
        <v>7</v>
      </c>
      <c r="T78" s="24">
        <f t="shared" si="12"/>
        <v>79014</v>
      </c>
      <c r="U78" s="25">
        <v>283153</v>
      </c>
      <c r="V78" s="25">
        <v>1364</v>
      </c>
      <c r="W78" s="22">
        <v>2400</v>
      </c>
      <c r="X78" s="24">
        <f t="shared" ref="X78:X88" si="39">SUM(T78:V78)</f>
        <v>363531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54187</v>
      </c>
      <c r="G79" s="23">
        <f>SUM(G77:G78)</f>
        <v>23</v>
      </c>
      <c r="H79" s="24">
        <f>SUM(F79:G79)</f>
        <v>54210</v>
      </c>
      <c r="I79" s="26">
        <f>SUM(I77:I78)</f>
        <v>52691</v>
      </c>
      <c r="J79" s="26">
        <f>SUM(J77:J78)</f>
        <v>1960</v>
      </c>
      <c r="K79" s="26">
        <f>SUM(K77:K78)</f>
        <v>7794</v>
      </c>
      <c r="L79" s="43">
        <f>SUM(H79:J79)</f>
        <v>108861</v>
      </c>
      <c r="M79" s="9"/>
      <c r="N79" s="158"/>
      <c r="O79" s="102"/>
      <c r="P79" s="79" t="s">
        <v>150</v>
      </c>
      <c r="Q79" s="74"/>
      <c r="R79" s="22">
        <v>91824</v>
      </c>
      <c r="S79" s="23">
        <v>6</v>
      </c>
      <c r="T79" s="24">
        <f t="shared" si="12"/>
        <v>91830</v>
      </c>
      <c r="U79" s="25">
        <v>247598</v>
      </c>
      <c r="V79" s="25">
        <v>1179</v>
      </c>
      <c r="W79" s="22">
        <v>1718</v>
      </c>
      <c r="X79" s="24">
        <f t="shared" si="39"/>
        <v>340607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35186</v>
      </c>
      <c r="G80" s="23">
        <v>7</v>
      </c>
      <c r="H80" s="24">
        <f t="shared" si="25"/>
        <v>35193</v>
      </c>
      <c r="I80" s="25">
        <v>41927</v>
      </c>
      <c r="J80" s="25">
        <v>1109</v>
      </c>
      <c r="K80" s="22">
        <v>4989</v>
      </c>
      <c r="L80" s="24">
        <f t="shared" si="26"/>
        <v>78229</v>
      </c>
      <c r="M80" s="9"/>
      <c r="N80" s="158"/>
      <c r="O80" s="103"/>
      <c r="P80" s="79" t="s">
        <v>152</v>
      </c>
      <c r="Q80" s="74"/>
      <c r="R80" s="22">
        <v>43701</v>
      </c>
      <c r="S80" s="23">
        <v>3</v>
      </c>
      <c r="T80" s="24">
        <f t="shared" si="12"/>
        <v>43704</v>
      </c>
      <c r="U80" s="25">
        <v>127293</v>
      </c>
      <c r="V80" s="25">
        <v>518</v>
      </c>
      <c r="W80" s="22">
        <v>768</v>
      </c>
      <c r="X80" s="24">
        <f t="shared" si="39"/>
        <v>171515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7516</v>
      </c>
      <c r="G81" s="42">
        <v>2</v>
      </c>
      <c r="H81" s="43">
        <f>SUM(F81:G81)</f>
        <v>7518</v>
      </c>
      <c r="I81" s="44">
        <v>8953</v>
      </c>
      <c r="J81" s="44">
        <v>266</v>
      </c>
      <c r="K81" s="41">
        <v>965</v>
      </c>
      <c r="L81" s="43">
        <f>SUM(H81:J81)</f>
        <v>16737</v>
      </c>
      <c r="M81" s="9"/>
      <c r="N81" s="158"/>
      <c r="O81" s="72" t="s">
        <v>155</v>
      </c>
      <c r="P81" s="73"/>
      <c r="Q81" s="74"/>
      <c r="R81" s="22">
        <v>88607</v>
      </c>
      <c r="S81" s="23">
        <v>14</v>
      </c>
      <c r="T81" s="24">
        <f t="shared" si="12"/>
        <v>88621</v>
      </c>
      <c r="U81" s="25">
        <v>248777</v>
      </c>
      <c r="V81" s="25">
        <v>1398</v>
      </c>
      <c r="W81" s="22">
        <v>1392</v>
      </c>
      <c r="X81" s="24">
        <f t="shared" si="39"/>
        <v>338796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10021</v>
      </c>
      <c r="G82" s="42">
        <v>3</v>
      </c>
      <c r="H82" s="43">
        <f>SUM(F82:G82)</f>
        <v>10024</v>
      </c>
      <c r="I82" s="44">
        <v>13485</v>
      </c>
      <c r="J82" s="44">
        <v>325</v>
      </c>
      <c r="K82" s="41">
        <v>1645</v>
      </c>
      <c r="L82" s="43">
        <f>SUM(H82:J82)</f>
        <v>23834</v>
      </c>
      <c r="M82" s="9"/>
      <c r="N82" s="158"/>
      <c r="O82" s="101" t="s">
        <v>157</v>
      </c>
      <c r="P82" s="79" t="s">
        <v>158</v>
      </c>
      <c r="Q82" s="74"/>
      <c r="R82" s="22">
        <v>82246</v>
      </c>
      <c r="S82" s="23">
        <v>9</v>
      </c>
      <c r="T82" s="24">
        <f t="shared" si="12"/>
        <v>82255</v>
      </c>
      <c r="U82" s="25">
        <v>235109</v>
      </c>
      <c r="V82" s="25">
        <v>1265</v>
      </c>
      <c r="W82" s="22">
        <v>2026</v>
      </c>
      <c r="X82" s="24">
        <f t="shared" si="39"/>
        <v>318629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52723</v>
      </c>
      <c r="G83" s="23">
        <f>SUM(G80:G82)</f>
        <v>12</v>
      </c>
      <c r="H83" s="24">
        <f>SUM(F83:G83)</f>
        <v>52735</v>
      </c>
      <c r="I83" s="26">
        <f t="shared" ref="I83:K83" si="40">SUM(I80:I82)</f>
        <v>64365</v>
      </c>
      <c r="J83" s="26">
        <f t="shared" si="40"/>
        <v>1700</v>
      </c>
      <c r="K83" s="26">
        <f t="shared" si="40"/>
        <v>7599</v>
      </c>
      <c r="L83" s="43">
        <f>SUM(H83:J83)</f>
        <v>118800</v>
      </c>
      <c r="M83" s="9"/>
      <c r="N83" s="158"/>
      <c r="O83" s="102"/>
      <c r="P83" s="79" t="s">
        <v>159</v>
      </c>
      <c r="Q83" s="74"/>
      <c r="R83" s="22">
        <v>41403</v>
      </c>
      <c r="S83" s="23">
        <v>6</v>
      </c>
      <c r="T83" s="24">
        <f t="shared" si="12"/>
        <v>41409</v>
      </c>
      <c r="U83" s="25">
        <v>109328</v>
      </c>
      <c r="V83" s="25">
        <v>480</v>
      </c>
      <c r="W83" s="22">
        <v>785</v>
      </c>
      <c r="X83" s="24">
        <f t="shared" si="39"/>
        <v>151217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46023</v>
      </c>
      <c r="G84" s="42">
        <v>7</v>
      </c>
      <c r="H84" s="43">
        <f>SUM(F84:G84)</f>
        <v>46030</v>
      </c>
      <c r="I84" s="44">
        <v>66919</v>
      </c>
      <c r="J84" s="44">
        <v>1665</v>
      </c>
      <c r="K84" s="41">
        <v>7420</v>
      </c>
      <c r="L84" s="43">
        <f>SUM(H84:J84)</f>
        <v>114614</v>
      </c>
      <c r="M84" s="9"/>
      <c r="N84" s="158"/>
      <c r="O84" s="103"/>
      <c r="P84" s="79" t="s">
        <v>161</v>
      </c>
      <c r="Q84" s="74"/>
      <c r="R84" s="22">
        <v>12527</v>
      </c>
      <c r="S84" s="23">
        <v>0</v>
      </c>
      <c r="T84" s="24">
        <f t="shared" si="12"/>
        <v>12527</v>
      </c>
      <c r="U84" s="25">
        <v>20990</v>
      </c>
      <c r="V84" s="25">
        <v>181</v>
      </c>
      <c r="W84" s="22">
        <v>144</v>
      </c>
      <c r="X84" s="24">
        <f t="shared" si="39"/>
        <v>33698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7453</v>
      </c>
      <c r="G85" s="42">
        <v>0</v>
      </c>
      <c r="H85" s="43">
        <f>SUM(F85:G85)</f>
        <v>7453</v>
      </c>
      <c r="I85" s="44">
        <v>7315</v>
      </c>
      <c r="J85" s="44">
        <v>444</v>
      </c>
      <c r="K85" s="41">
        <v>1764</v>
      </c>
      <c r="L85" s="43">
        <f>SUM(H85:J85)</f>
        <v>15212</v>
      </c>
      <c r="M85" s="53"/>
      <c r="N85" s="158"/>
      <c r="O85" s="72" t="s">
        <v>163</v>
      </c>
      <c r="P85" s="73"/>
      <c r="Q85" s="74"/>
      <c r="R85" s="22">
        <v>182054</v>
      </c>
      <c r="S85" s="23">
        <v>13</v>
      </c>
      <c r="T85" s="24">
        <f t="shared" si="12"/>
        <v>182067</v>
      </c>
      <c r="U85" s="25">
        <v>476443</v>
      </c>
      <c r="V85" s="25">
        <v>3238</v>
      </c>
      <c r="W85" s="22">
        <v>3346</v>
      </c>
      <c r="X85" s="24">
        <f t="shared" si="39"/>
        <v>661748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9438</v>
      </c>
      <c r="G86" s="23">
        <v>4</v>
      </c>
      <c r="H86" s="24">
        <f t="shared" si="25"/>
        <v>9442</v>
      </c>
      <c r="I86" s="25">
        <v>16836</v>
      </c>
      <c r="J86" s="25">
        <v>283</v>
      </c>
      <c r="K86" s="22">
        <v>1618</v>
      </c>
      <c r="L86" s="24">
        <f t="shared" si="26"/>
        <v>26561</v>
      </c>
      <c r="M86" s="53"/>
      <c r="N86" s="158"/>
      <c r="O86" s="72" t="s">
        <v>166</v>
      </c>
      <c r="P86" s="73"/>
      <c r="Q86" s="74"/>
      <c r="R86" s="22">
        <v>123233</v>
      </c>
      <c r="S86" s="23">
        <v>14</v>
      </c>
      <c r="T86" s="24">
        <f t="shared" si="12"/>
        <v>123247</v>
      </c>
      <c r="U86" s="46">
        <v>318976</v>
      </c>
      <c r="V86" s="46">
        <v>1733</v>
      </c>
      <c r="W86" s="22">
        <v>2172</v>
      </c>
      <c r="X86" s="24">
        <f t="shared" si="39"/>
        <v>443956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62914</v>
      </c>
      <c r="G87" s="23">
        <f>SUM(G84:G86)</f>
        <v>11</v>
      </c>
      <c r="H87" s="24">
        <f t="shared" si="25"/>
        <v>62925</v>
      </c>
      <c r="I87" s="26">
        <f t="shared" ref="I87:K87" si="41">SUM(I84:I86)</f>
        <v>91070</v>
      </c>
      <c r="J87" s="26">
        <f t="shared" si="41"/>
        <v>2392</v>
      </c>
      <c r="K87" s="26">
        <f t="shared" si="41"/>
        <v>10802</v>
      </c>
      <c r="L87" s="24">
        <f t="shared" si="26"/>
        <v>156387</v>
      </c>
      <c r="M87" s="53"/>
      <c r="N87" s="158"/>
      <c r="O87" s="72" t="s">
        <v>168</v>
      </c>
      <c r="P87" s="73"/>
      <c r="Q87" s="74"/>
      <c r="R87" s="22">
        <v>145143</v>
      </c>
      <c r="S87" s="23">
        <v>10</v>
      </c>
      <c r="T87" s="24">
        <f t="shared" si="12"/>
        <v>145153</v>
      </c>
      <c r="U87" s="46">
        <v>327339</v>
      </c>
      <c r="V87" s="46">
        <v>1615</v>
      </c>
      <c r="W87" s="47">
        <v>1853</v>
      </c>
      <c r="X87" s="24">
        <f t="shared" si="39"/>
        <v>474107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46458</v>
      </c>
      <c r="G88" s="23">
        <v>15</v>
      </c>
      <c r="H88" s="24">
        <f t="shared" si="25"/>
        <v>46473</v>
      </c>
      <c r="I88" s="25">
        <v>139069</v>
      </c>
      <c r="J88" s="25">
        <v>1142</v>
      </c>
      <c r="K88" s="22">
        <v>3337</v>
      </c>
      <c r="L88" s="24">
        <f t="shared" si="26"/>
        <v>186684</v>
      </c>
      <c r="M88" s="53"/>
      <c r="N88" s="158"/>
      <c r="O88" s="77" t="s">
        <v>169</v>
      </c>
      <c r="P88" s="79" t="s">
        <v>170</v>
      </c>
      <c r="Q88" s="74"/>
      <c r="R88" s="22">
        <v>196118</v>
      </c>
      <c r="S88" s="23">
        <v>14</v>
      </c>
      <c r="T88" s="24">
        <f t="shared" si="12"/>
        <v>196132</v>
      </c>
      <c r="U88" s="46">
        <v>436181</v>
      </c>
      <c r="V88" s="46">
        <v>2213</v>
      </c>
      <c r="W88" s="47">
        <v>2933</v>
      </c>
      <c r="X88" s="24">
        <f t="shared" si="39"/>
        <v>634526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74905</v>
      </c>
      <c r="G89" s="23">
        <v>22</v>
      </c>
      <c r="H89" s="24">
        <f t="shared" si="25"/>
        <v>74927</v>
      </c>
      <c r="I89" s="25">
        <v>180127</v>
      </c>
      <c r="J89" s="25">
        <v>2109</v>
      </c>
      <c r="K89" s="22">
        <v>7810</v>
      </c>
      <c r="L89" s="24">
        <f t="shared" si="26"/>
        <v>257163</v>
      </c>
      <c r="N89" s="158"/>
      <c r="O89" s="78"/>
      <c r="P89" s="81" t="s">
        <v>171</v>
      </c>
      <c r="Q89" s="82"/>
      <c r="R89" s="22">
        <f t="shared" ref="R89:W89" si="42">SUM(R101:R102)</f>
        <v>24323</v>
      </c>
      <c r="S89" s="23">
        <f t="shared" si="42"/>
        <v>0</v>
      </c>
      <c r="T89" s="24">
        <f>SUM(T101:T102)</f>
        <v>24323</v>
      </c>
      <c r="U89" s="46">
        <f>SUM(U101:U102)</f>
        <v>35073</v>
      </c>
      <c r="V89" s="46">
        <f t="shared" si="42"/>
        <v>280</v>
      </c>
      <c r="W89" s="47">
        <f t="shared" si="42"/>
        <v>363</v>
      </c>
      <c r="X89" s="24">
        <f>SUM(T89:V89)</f>
        <v>59676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107596</v>
      </c>
      <c r="G90" s="23">
        <v>23</v>
      </c>
      <c r="H90" s="24">
        <f t="shared" si="25"/>
        <v>107619</v>
      </c>
      <c r="I90" s="25">
        <v>254913</v>
      </c>
      <c r="J90" s="25">
        <v>3486</v>
      </c>
      <c r="K90" s="22">
        <v>11261</v>
      </c>
      <c r="L90" s="24">
        <f t="shared" si="26"/>
        <v>366018</v>
      </c>
      <c r="N90" s="162"/>
      <c r="O90" s="91" t="s">
        <v>30</v>
      </c>
      <c r="P90" s="92"/>
      <c r="Q90" s="93"/>
      <c r="R90" s="31">
        <f>SUM(R77:R89)</f>
        <v>1212109</v>
      </c>
      <c r="S90" s="32">
        <f>SUM(S77:S89)</f>
        <v>100</v>
      </c>
      <c r="T90" s="33">
        <f t="shared" ref="T90:T95" si="43">SUM(R90:S90)</f>
        <v>1212209</v>
      </c>
      <c r="U90" s="37">
        <f>SUM(U77:U89)</f>
        <v>3236389</v>
      </c>
      <c r="V90" s="37">
        <f>SUM(V77:V89)</f>
        <v>17779</v>
      </c>
      <c r="W90" s="40">
        <f>SUM(W77:W89)</f>
        <v>27165</v>
      </c>
      <c r="X90" s="33">
        <f t="shared" ref="X90:X95" si="44">SUM(T90:V90)</f>
        <v>4466377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27919</v>
      </c>
      <c r="G91" s="23">
        <v>7</v>
      </c>
      <c r="H91" s="24">
        <f t="shared" si="25"/>
        <v>27926</v>
      </c>
      <c r="I91" s="25">
        <v>51300</v>
      </c>
      <c r="J91" s="25">
        <v>881</v>
      </c>
      <c r="K91" s="22">
        <v>4105</v>
      </c>
      <c r="L91" s="24">
        <f t="shared" si="26"/>
        <v>80107</v>
      </c>
      <c r="N91" s="157" t="s">
        <v>172</v>
      </c>
      <c r="O91" s="88" t="s">
        <v>173</v>
      </c>
      <c r="P91" s="89"/>
      <c r="Q91" s="90"/>
      <c r="R91" s="13">
        <v>115793</v>
      </c>
      <c r="S91" s="14">
        <v>1</v>
      </c>
      <c r="T91" s="15">
        <f t="shared" si="43"/>
        <v>115794</v>
      </c>
      <c r="U91" s="51">
        <v>424707</v>
      </c>
      <c r="V91" s="16">
        <v>2357</v>
      </c>
      <c r="W91" s="13">
        <v>1836</v>
      </c>
      <c r="X91" s="15">
        <f t="shared" si="44"/>
        <v>542858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135515</v>
      </c>
      <c r="G92" s="23">
        <f>SUM(G90:G91)</f>
        <v>30</v>
      </c>
      <c r="H92" s="24">
        <f t="shared" si="25"/>
        <v>135545</v>
      </c>
      <c r="I92" s="25">
        <f>SUM(I90:I91)</f>
        <v>306213</v>
      </c>
      <c r="J92" s="25">
        <f>SUM(J90:J91)</f>
        <v>4367</v>
      </c>
      <c r="K92" s="22">
        <f>SUM(K90:K91)</f>
        <v>15366</v>
      </c>
      <c r="L92" s="24">
        <f t="shared" si="26"/>
        <v>446125</v>
      </c>
      <c r="N92" s="158"/>
      <c r="O92" s="72" t="s">
        <v>174</v>
      </c>
      <c r="P92" s="73"/>
      <c r="Q92" s="74"/>
      <c r="R92" s="22">
        <v>11443</v>
      </c>
      <c r="S92" s="23">
        <v>0</v>
      </c>
      <c r="T92" s="24">
        <f t="shared" si="43"/>
        <v>11443</v>
      </c>
      <c r="U92" s="25">
        <v>20968</v>
      </c>
      <c r="V92" s="25">
        <v>210</v>
      </c>
      <c r="W92" s="22">
        <v>116</v>
      </c>
      <c r="X92" s="24">
        <f t="shared" si="44"/>
        <v>32621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72306</v>
      </c>
      <c r="G93" s="23">
        <v>11</v>
      </c>
      <c r="H93" s="24">
        <f t="shared" si="25"/>
        <v>72317</v>
      </c>
      <c r="I93" s="25">
        <v>213581</v>
      </c>
      <c r="J93" s="25">
        <v>1577</v>
      </c>
      <c r="K93" s="22">
        <v>3655</v>
      </c>
      <c r="L93" s="24">
        <f t="shared" si="26"/>
        <v>287475</v>
      </c>
      <c r="N93" s="158"/>
      <c r="O93" s="72" t="s">
        <v>175</v>
      </c>
      <c r="P93" s="73"/>
      <c r="Q93" s="74"/>
      <c r="R93" s="22">
        <v>10272</v>
      </c>
      <c r="S93" s="23">
        <v>0</v>
      </c>
      <c r="T93" s="24">
        <f t="shared" si="43"/>
        <v>10272</v>
      </c>
      <c r="U93" s="25">
        <v>19069</v>
      </c>
      <c r="V93" s="25">
        <v>169</v>
      </c>
      <c r="W93" s="22">
        <v>179</v>
      </c>
      <c r="X93" s="24">
        <f t="shared" si="44"/>
        <v>29510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63543</v>
      </c>
      <c r="G94" s="23">
        <v>21</v>
      </c>
      <c r="H94" s="24">
        <f t="shared" si="25"/>
        <v>63564</v>
      </c>
      <c r="I94" s="25">
        <v>190805</v>
      </c>
      <c r="J94" s="25">
        <v>1587</v>
      </c>
      <c r="K94" s="22">
        <v>4908</v>
      </c>
      <c r="L94" s="24">
        <f t="shared" si="26"/>
        <v>255956</v>
      </c>
      <c r="N94" s="162"/>
      <c r="O94" s="91" t="s">
        <v>30</v>
      </c>
      <c r="P94" s="92"/>
      <c r="Q94" s="93"/>
      <c r="R94" s="31">
        <f>SUM(R91:R93)</f>
        <v>137508</v>
      </c>
      <c r="S94" s="32">
        <f>SUM(S91:S93)</f>
        <v>1</v>
      </c>
      <c r="T94" s="33">
        <f t="shared" si="43"/>
        <v>137509</v>
      </c>
      <c r="U94" s="34">
        <f>SUM(U91:U93)</f>
        <v>464744</v>
      </c>
      <c r="V94" s="34">
        <f>SUM(V91:V93)</f>
        <v>2736</v>
      </c>
      <c r="W94" s="31">
        <f>SUM(W91:W93)</f>
        <v>2131</v>
      </c>
      <c r="X94" s="33">
        <f t="shared" si="44"/>
        <v>604989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96568</v>
      </c>
      <c r="G95" s="23">
        <v>24</v>
      </c>
      <c r="H95" s="24">
        <f t="shared" si="25"/>
        <v>96592</v>
      </c>
      <c r="I95" s="25">
        <v>200826</v>
      </c>
      <c r="J95" s="25">
        <v>1428</v>
      </c>
      <c r="K95" s="22">
        <v>1677</v>
      </c>
      <c r="L95" s="24">
        <f t="shared" si="26"/>
        <v>298846</v>
      </c>
      <c r="N95" s="166" t="s">
        <v>176</v>
      </c>
      <c r="O95" s="167"/>
      <c r="P95" s="167"/>
      <c r="Q95" s="168"/>
      <c r="R95" s="54">
        <f>SUM(F40,F19,F98,R16,R42,R56,R69,R76,R90,R94)</f>
        <v>8305676</v>
      </c>
      <c r="S95" s="54">
        <f>SUM(G40,G19,G98,S16,S42,S56,S69,S76,S90,S94)</f>
        <v>1217</v>
      </c>
      <c r="T95" s="55">
        <f t="shared" si="43"/>
        <v>8306893</v>
      </c>
      <c r="U95" s="56">
        <f t="shared" ref="U95:W95" si="45">SUM(I40,I19,I98,U16,U42,U56,U69,U76,U90,U94)</f>
        <v>22639221</v>
      </c>
      <c r="V95" s="56">
        <f t="shared" si="45"/>
        <v>160584</v>
      </c>
      <c r="W95" s="57">
        <f t="shared" si="45"/>
        <v>295853</v>
      </c>
      <c r="X95" s="55">
        <f t="shared" si="44"/>
        <v>31106698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11028</v>
      </c>
      <c r="G96" s="23">
        <v>3</v>
      </c>
      <c r="H96" s="24">
        <f t="shared" si="25"/>
        <v>11031</v>
      </c>
      <c r="I96" s="25">
        <v>26630</v>
      </c>
      <c r="J96" s="25">
        <v>194</v>
      </c>
      <c r="K96" s="22">
        <v>124</v>
      </c>
      <c r="L96" s="24">
        <f t="shared" si="26"/>
        <v>37855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107596</v>
      </c>
      <c r="G97" s="23">
        <f>SUM(G95:G96)</f>
        <v>27</v>
      </c>
      <c r="H97" s="24">
        <f t="shared" si="25"/>
        <v>107623</v>
      </c>
      <c r="I97" s="22">
        <f>SUM(I95:I96)</f>
        <v>227456</v>
      </c>
      <c r="J97" s="22">
        <f>SUM(J95:J96)</f>
        <v>1622</v>
      </c>
      <c r="K97" s="22">
        <f>SUM(K95:K96)</f>
        <v>1801</v>
      </c>
      <c r="L97" s="24">
        <f t="shared" si="26"/>
        <v>336701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1905745</v>
      </c>
      <c r="G98" s="32">
        <f>SUM(G41,G44,G47:G48,G52,G55,G58,G61:G62,G65,G69,G72,G76,G79,G83,G87:G89,G92:G94,G97)</f>
        <v>336</v>
      </c>
      <c r="H98" s="33">
        <f t="shared" si="25"/>
        <v>1906081</v>
      </c>
      <c r="I98" s="31">
        <f t="shared" ref="I98:K98" si="46">SUM(I41,I44,I47:I48,I52,I55,I58,I61:I62,I65,I69,I72,I76,I79,I83,I87:I89,I92:I94,I97)</f>
        <v>5000539</v>
      </c>
      <c r="J98" s="31">
        <f t="shared" si="46"/>
        <v>40457</v>
      </c>
      <c r="K98" s="31">
        <f t="shared" si="46"/>
        <v>114028</v>
      </c>
      <c r="L98" s="33">
        <f t="shared" si="26"/>
        <v>6947077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789</v>
      </c>
      <c r="S101" s="61">
        <v>0</v>
      </c>
      <c r="T101" s="61">
        <f>SUM(R101:S101)</f>
        <v>789</v>
      </c>
      <c r="U101" s="61">
        <v>418</v>
      </c>
      <c r="V101" s="61">
        <v>3</v>
      </c>
      <c r="W101" s="61">
        <v>16</v>
      </c>
      <c r="X101" s="61">
        <f t="shared" ref="X101:X102" si="47">SUM(T101:V101)</f>
        <v>1210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23534</v>
      </c>
      <c r="S102" s="61">
        <v>0</v>
      </c>
      <c r="T102" s="61">
        <f>SUM(R102:S102)</f>
        <v>23534</v>
      </c>
      <c r="U102" s="61">
        <v>34655</v>
      </c>
      <c r="V102" s="61">
        <v>277</v>
      </c>
      <c r="W102" s="61">
        <v>347</v>
      </c>
      <c r="X102" s="61">
        <f t="shared" si="47"/>
        <v>58466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233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112464</v>
      </c>
      <c r="S4" s="14">
        <v>5</v>
      </c>
      <c r="T4" s="15">
        <f t="shared" ref="T4:T15" si="0">SUM(R4:S4)</f>
        <v>112469</v>
      </c>
      <c r="U4" s="16">
        <v>374592</v>
      </c>
      <c r="V4" s="16">
        <v>2224</v>
      </c>
      <c r="W4" s="13">
        <v>2254</v>
      </c>
      <c r="X4" s="15">
        <f t="shared" ref="X4:X77" si="1">SUM(T4:V4)</f>
        <v>489285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64604</v>
      </c>
      <c r="S5" s="23">
        <v>5</v>
      </c>
      <c r="T5" s="24">
        <f t="shared" si="0"/>
        <v>64609</v>
      </c>
      <c r="U5" s="25">
        <v>167478</v>
      </c>
      <c r="V5" s="25">
        <v>1125</v>
      </c>
      <c r="W5" s="22">
        <v>1047</v>
      </c>
      <c r="X5" s="24">
        <f t="shared" si="1"/>
        <v>233212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86578</v>
      </c>
      <c r="G6" s="14">
        <v>9</v>
      </c>
      <c r="H6" s="15">
        <f t="shared" ref="H6:H51" si="2">SUM(F6:G6)</f>
        <v>86587</v>
      </c>
      <c r="I6" s="16">
        <v>391451</v>
      </c>
      <c r="J6" s="16">
        <v>3632</v>
      </c>
      <c r="K6" s="13">
        <v>8361</v>
      </c>
      <c r="L6" s="15">
        <f t="shared" ref="L6:L51" si="3">SUM(H6:J6)</f>
        <v>481670</v>
      </c>
      <c r="M6" s="12"/>
      <c r="N6" s="158"/>
      <c r="O6" s="102"/>
      <c r="P6" s="113"/>
      <c r="Q6" s="69" t="s">
        <v>184</v>
      </c>
      <c r="R6" s="22">
        <v>31165</v>
      </c>
      <c r="S6" s="23">
        <v>2</v>
      </c>
      <c r="T6" s="24">
        <f t="shared" si="0"/>
        <v>31167</v>
      </c>
      <c r="U6" s="25">
        <v>77278</v>
      </c>
      <c r="V6" s="25">
        <v>378</v>
      </c>
      <c r="W6" s="22">
        <v>489</v>
      </c>
      <c r="X6" s="24">
        <f t="shared" si="1"/>
        <v>108823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28162</v>
      </c>
      <c r="G7" s="23">
        <v>1</v>
      </c>
      <c r="H7" s="24">
        <f t="shared" si="2"/>
        <v>28163</v>
      </c>
      <c r="I7" s="25">
        <v>95801</v>
      </c>
      <c r="J7" s="25">
        <v>512</v>
      </c>
      <c r="K7" s="22">
        <v>882</v>
      </c>
      <c r="L7" s="24">
        <f t="shared" si="3"/>
        <v>124476</v>
      </c>
      <c r="M7" s="12"/>
      <c r="N7" s="158"/>
      <c r="O7" s="103"/>
      <c r="P7" s="114"/>
      <c r="Q7" s="69" t="s">
        <v>10</v>
      </c>
      <c r="R7" s="22">
        <f>SUM(R5:R6)</f>
        <v>95769</v>
      </c>
      <c r="S7" s="23">
        <f>SUM(S5:S6)</f>
        <v>7</v>
      </c>
      <c r="T7" s="24">
        <f t="shared" si="0"/>
        <v>95776</v>
      </c>
      <c r="U7" s="25">
        <f t="shared" ref="U7:W7" si="4">SUM(U5:U6)</f>
        <v>244756</v>
      </c>
      <c r="V7" s="25">
        <f t="shared" si="4"/>
        <v>1503</v>
      </c>
      <c r="W7" s="22">
        <f t="shared" si="4"/>
        <v>1536</v>
      </c>
      <c r="X7" s="24">
        <f t="shared" si="1"/>
        <v>342035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40896</v>
      </c>
      <c r="G8" s="23">
        <v>4</v>
      </c>
      <c r="H8" s="24">
        <f t="shared" si="2"/>
        <v>40900</v>
      </c>
      <c r="I8" s="25">
        <v>122351</v>
      </c>
      <c r="J8" s="25">
        <v>867</v>
      </c>
      <c r="K8" s="22">
        <v>1656</v>
      </c>
      <c r="L8" s="24">
        <f t="shared" si="3"/>
        <v>164118</v>
      </c>
      <c r="M8" s="12"/>
      <c r="N8" s="158"/>
      <c r="O8" s="137" t="s">
        <v>15</v>
      </c>
      <c r="P8" s="75"/>
      <c r="Q8" s="76"/>
      <c r="R8" s="22">
        <v>83337</v>
      </c>
      <c r="S8" s="23">
        <v>9</v>
      </c>
      <c r="T8" s="24">
        <f t="shared" si="0"/>
        <v>83346</v>
      </c>
      <c r="U8" s="25">
        <v>285217</v>
      </c>
      <c r="V8" s="25">
        <v>1257</v>
      </c>
      <c r="W8" s="22">
        <v>2008</v>
      </c>
      <c r="X8" s="24">
        <f t="shared" si="1"/>
        <v>369820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21699</v>
      </c>
      <c r="G9" s="23">
        <v>2</v>
      </c>
      <c r="H9" s="24">
        <f t="shared" si="2"/>
        <v>21701</v>
      </c>
      <c r="I9" s="25">
        <v>57077</v>
      </c>
      <c r="J9" s="25">
        <v>300</v>
      </c>
      <c r="K9" s="22">
        <v>585</v>
      </c>
      <c r="L9" s="24">
        <f t="shared" si="3"/>
        <v>79078</v>
      </c>
      <c r="M9" s="12"/>
      <c r="N9" s="158"/>
      <c r="O9" s="108" t="s">
        <v>17</v>
      </c>
      <c r="P9" s="75" t="s">
        <v>18</v>
      </c>
      <c r="Q9" s="76"/>
      <c r="R9" s="22">
        <v>54979</v>
      </c>
      <c r="S9" s="23">
        <v>4</v>
      </c>
      <c r="T9" s="24">
        <f t="shared" si="0"/>
        <v>54983</v>
      </c>
      <c r="U9" s="25">
        <v>150258</v>
      </c>
      <c r="V9" s="25">
        <v>765</v>
      </c>
      <c r="W9" s="22">
        <v>1027</v>
      </c>
      <c r="X9" s="24">
        <f t="shared" si="1"/>
        <v>206006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6004</v>
      </c>
      <c r="G10" s="23">
        <v>0</v>
      </c>
      <c r="H10" s="24">
        <f>SUM(F10:G10)</f>
        <v>6004</v>
      </c>
      <c r="I10" s="25">
        <v>36174</v>
      </c>
      <c r="J10" s="25">
        <v>200</v>
      </c>
      <c r="K10" s="22">
        <v>318</v>
      </c>
      <c r="L10" s="24">
        <f>SUM(H10:J10)</f>
        <v>42378</v>
      </c>
      <c r="M10" s="12"/>
      <c r="N10" s="158"/>
      <c r="O10" s="108"/>
      <c r="P10" s="75" t="s">
        <v>20</v>
      </c>
      <c r="Q10" s="76"/>
      <c r="R10" s="22">
        <v>27324</v>
      </c>
      <c r="S10" s="23">
        <v>14</v>
      </c>
      <c r="T10" s="24">
        <f t="shared" si="0"/>
        <v>27338</v>
      </c>
      <c r="U10" s="22">
        <v>124014</v>
      </c>
      <c r="V10" s="22">
        <v>805</v>
      </c>
      <c r="W10" s="22">
        <v>1275</v>
      </c>
      <c r="X10" s="24">
        <f t="shared" si="1"/>
        <v>152157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27703</v>
      </c>
      <c r="G11" s="23">
        <f>SUM(G9:G10)</f>
        <v>2</v>
      </c>
      <c r="H11" s="24">
        <f>SUM(F11:G11)</f>
        <v>27705</v>
      </c>
      <c r="I11" s="25">
        <f t="shared" ref="I11:K11" si="5">SUM(I9:I10)</f>
        <v>93251</v>
      </c>
      <c r="J11" s="25">
        <f t="shared" si="5"/>
        <v>500</v>
      </c>
      <c r="K11" s="22">
        <f t="shared" si="5"/>
        <v>903</v>
      </c>
      <c r="L11" s="24">
        <f>SUM(H11:J11)</f>
        <v>121456</v>
      </c>
      <c r="M11" s="12"/>
      <c r="N11" s="158"/>
      <c r="O11" s="108"/>
      <c r="P11" s="75" t="s">
        <v>10</v>
      </c>
      <c r="Q11" s="76"/>
      <c r="R11" s="22">
        <f>SUM(R9:R10)</f>
        <v>82303</v>
      </c>
      <c r="S11" s="23">
        <f>SUM(S9:S10)</f>
        <v>18</v>
      </c>
      <c r="T11" s="24">
        <f t="shared" si="0"/>
        <v>82321</v>
      </c>
      <c r="U11" s="25">
        <f t="shared" ref="U11:W11" si="6">SUM(U9:U10)</f>
        <v>274272</v>
      </c>
      <c r="V11" s="25">
        <f t="shared" si="6"/>
        <v>1570</v>
      </c>
      <c r="W11" s="22">
        <f t="shared" si="6"/>
        <v>2302</v>
      </c>
      <c r="X11" s="24">
        <f t="shared" si="1"/>
        <v>358163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16112</v>
      </c>
      <c r="G12" s="23">
        <v>0</v>
      </c>
      <c r="H12" s="24">
        <f t="shared" si="2"/>
        <v>16112</v>
      </c>
      <c r="I12" s="25">
        <v>58360</v>
      </c>
      <c r="J12" s="25">
        <v>312</v>
      </c>
      <c r="K12" s="22">
        <v>587</v>
      </c>
      <c r="L12" s="24">
        <f t="shared" si="3"/>
        <v>74784</v>
      </c>
      <c r="M12" s="12"/>
      <c r="N12" s="158"/>
      <c r="O12" s="108" t="s">
        <v>23</v>
      </c>
      <c r="P12" s="75" t="s">
        <v>24</v>
      </c>
      <c r="Q12" s="76"/>
      <c r="R12" s="22">
        <v>150266</v>
      </c>
      <c r="S12" s="23">
        <v>31</v>
      </c>
      <c r="T12" s="24">
        <f t="shared" si="0"/>
        <v>150297</v>
      </c>
      <c r="U12" s="25">
        <v>285997</v>
      </c>
      <c r="V12" s="25">
        <v>2065</v>
      </c>
      <c r="W12" s="22">
        <v>2397</v>
      </c>
      <c r="X12" s="24">
        <f t="shared" si="1"/>
        <v>438359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5536</v>
      </c>
      <c r="G13" s="23">
        <v>0</v>
      </c>
      <c r="H13" s="24">
        <f t="shared" si="2"/>
        <v>5536</v>
      </c>
      <c r="I13" s="25">
        <v>10281</v>
      </c>
      <c r="J13" s="25">
        <v>66</v>
      </c>
      <c r="K13" s="22">
        <v>134</v>
      </c>
      <c r="L13" s="24">
        <f t="shared" si="3"/>
        <v>15883</v>
      </c>
      <c r="M13" s="12"/>
      <c r="N13" s="158"/>
      <c r="O13" s="108"/>
      <c r="P13" s="109" t="s">
        <v>26</v>
      </c>
      <c r="Q13" s="69" t="s">
        <v>27</v>
      </c>
      <c r="R13" s="28">
        <v>124452</v>
      </c>
      <c r="S13" s="29">
        <v>23</v>
      </c>
      <c r="T13" s="24">
        <f t="shared" si="0"/>
        <v>124475</v>
      </c>
      <c r="U13" s="30">
        <v>237534</v>
      </c>
      <c r="V13" s="30">
        <v>1714</v>
      </c>
      <c r="W13" s="28">
        <v>2237</v>
      </c>
      <c r="X13" s="24">
        <f t="shared" si="1"/>
        <v>363723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21648</v>
      </c>
      <c r="G14" s="23">
        <f>SUM(G12:G13)</f>
        <v>0</v>
      </c>
      <c r="H14" s="24">
        <f t="shared" si="2"/>
        <v>21648</v>
      </c>
      <c r="I14" s="25">
        <f t="shared" ref="I14:K14" si="7">SUM(I12:I13)</f>
        <v>68641</v>
      </c>
      <c r="J14" s="25">
        <f t="shared" si="7"/>
        <v>378</v>
      </c>
      <c r="K14" s="22">
        <f t="shared" si="7"/>
        <v>721</v>
      </c>
      <c r="L14" s="24">
        <f t="shared" si="3"/>
        <v>90667</v>
      </c>
      <c r="M14" s="12"/>
      <c r="N14" s="158"/>
      <c r="O14" s="108"/>
      <c r="P14" s="133"/>
      <c r="Q14" s="69" t="s">
        <v>29</v>
      </c>
      <c r="R14" s="28">
        <v>25353</v>
      </c>
      <c r="S14" s="29">
        <v>5</v>
      </c>
      <c r="T14" s="24">
        <f t="shared" si="0"/>
        <v>25358</v>
      </c>
      <c r="U14" s="30">
        <v>56894</v>
      </c>
      <c r="V14" s="30">
        <v>380</v>
      </c>
      <c r="W14" s="28">
        <v>504</v>
      </c>
      <c r="X14" s="24">
        <f t="shared" si="1"/>
        <v>82632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26495</v>
      </c>
      <c r="G15" s="23">
        <v>2</v>
      </c>
      <c r="H15" s="24">
        <f t="shared" si="2"/>
        <v>26497</v>
      </c>
      <c r="I15" s="25">
        <v>77913</v>
      </c>
      <c r="J15" s="25">
        <v>383</v>
      </c>
      <c r="K15" s="22">
        <v>809</v>
      </c>
      <c r="L15" s="24">
        <f t="shared" si="3"/>
        <v>104793</v>
      </c>
      <c r="M15" s="12"/>
      <c r="N15" s="158"/>
      <c r="O15" s="108"/>
      <c r="P15" s="133"/>
      <c r="Q15" s="69" t="s">
        <v>10</v>
      </c>
      <c r="R15" s="22">
        <f>SUM(R13:R14)</f>
        <v>149805</v>
      </c>
      <c r="S15" s="23">
        <f>SUM(S13:S14)</f>
        <v>28</v>
      </c>
      <c r="T15" s="24">
        <f t="shared" si="0"/>
        <v>149833</v>
      </c>
      <c r="U15" s="25">
        <f>SUM(U13:U14)</f>
        <v>294428</v>
      </c>
      <c r="V15" s="25">
        <f t="shared" ref="V15:W15" si="8">SUM(V13:V14)</f>
        <v>2094</v>
      </c>
      <c r="W15" s="22">
        <f t="shared" si="8"/>
        <v>2741</v>
      </c>
      <c r="X15" s="24">
        <f t="shared" si="1"/>
        <v>446355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21743</v>
      </c>
      <c r="G16" s="23">
        <v>3</v>
      </c>
      <c r="H16" s="24">
        <f t="shared" si="2"/>
        <v>21746</v>
      </c>
      <c r="I16" s="25">
        <v>59096</v>
      </c>
      <c r="J16" s="25">
        <v>366</v>
      </c>
      <c r="K16" s="22">
        <v>670</v>
      </c>
      <c r="L16" s="24">
        <f t="shared" si="3"/>
        <v>81208</v>
      </c>
      <c r="M16" s="12"/>
      <c r="N16" s="162"/>
      <c r="O16" s="91" t="s">
        <v>30</v>
      </c>
      <c r="P16" s="92"/>
      <c r="Q16" s="93"/>
      <c r="R16" s="31">
        <f>SUM(R4,R11:R12,R15,R7:R8)</f>
        <v>673944</v>
      </c>
      <c r="S16" s="40">
        <f>SUM(S4,S11:S12,S15,S7:S8)</f>
        <v>98</v>
      </c>
      <c r="T16" s="33">
        <f t="shared" ref="T16" si="9">SUM(R16:S16)</f>
        <v>674042</v>
      </c>
      <c r="U16" s="31">
        <f t="shared" ref="U16:W16" si="10">SUM(U4,U11:U12,U15,U7:U8)</f>
        <v>1759262</v>
      </c>
      <c r="V16" s="31">
        <f t="shared" si="10"/>
        <v>10713</v>
      </c>
      <c r="W16" s="31">
        <f t="shared" si="10"/>
        <v>13238</v>
      </c>
      <c r="X16" s="33">
        <f t="shared" ref="X16" si="11">SUM(T16:V16)</f>
        <v>2444017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2776</v>
      </c>
      <c r="G17" s="23">
        <v>0</v>
      </c>
      <c r="H17" s="24">
        <f t="shared" si="2"/>
        <v>2776</v>
      </c>
      <c r="I17" s="25">
        <v>4424</v>
      </c>
      <c r="J17" s="25">
        <v>41</v>
      </c>
      <c r="K17" s="22">
        <v>62</v>
      </c>
      <c r="L17" s="24">
        <f t="shared" si="3"/>
        <v>7241</v>
      </c>
      <c r="M17" s="12"/>
      <c r="N17" s="157" t="s">
        <v>35</v>
      </c>
      <c r="O17" s="88" t="s">
        <v>36</v>
      </c>
      <c r="P17" s="89"/>
      <c r="Q17" s="90"/>
      <c r="R17" s="22">
        <v>78025</v>
      </c>
      <c r="S17" s="23">
        <v>4</v>
      </c>
      <c r="T17" s="24">
        <f t="shared" ref="T17:T88" si="12">SUM(R17:S17)</f>
        <v>78029</v>
      </c>
      <c r="U17" s="25">
        <v>208558</v>
      </c>
      <c r="V17" s="25">
        <v>1199</v>
      </c>
      <c r="W17" s="22">
        <v>1270</v>
      </c>
      <c r="X17" s="24">
        <f t="shared" si="1"/>
        <v>287786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24519</v>
      </c>
      <c r="G18" s="23">
        <f>SUM(G16:G17)</f>
        <v>3</v>
      </c>
      <c r="H18" s="24">
        <f t="shared" si="2"/>
        <v>24522</v>
      </c>
      <c r="I18" s="25">
        <f t="shared" ref="I18:K18" si="13">SUM(I16:I17)</f>
        <v>63520</v>
      </c>
      <c r="J18" s="25">
        <f t="shared" si="13"/>
        <v>407</v>
      </c>
      <c r="K18" s="22">
        <f t="shared" si="13"/>
        <v>732</v>
      </c>
      <c r="L18" s="24">
        <f t="shared" si="3"/>
        <v>88449</v>
      </c>
      <c r="M18" s="12"/>
      <c r="N18" s="158"/>
      <c r="O18" s="101" t="s">
        <v>39</v>
      </c>
      <c r="P18" s="79" t="s">
        <v>40</v>
      </c>
      <c r="Q18" s="74"/>
      <c r="R18" s="22">
        <v>146817</v>
      </c>
      <c r="S18" s="23">
        <v>26</v>
      </c>
      <c r="T18" s="24">
        <f t="shared" si="12"/>
        <v>146843</v>
      </c>
      <c r="U18" s="25">
        <v>462823</v>
      </c>
      <c r="V18" s="25">
        <v>2571</v>
      </c>
      <c r="W18" s="22">
        <v>3216</v>
      </c>
      <c r="X18" s="24">
        <f t="shared" si="1"/>
        <v>612237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256001</v>
      </c>
      <c r="G19" s="32">
        <f>SUM(G6:G8,G11,G14:G15,G18)</f>
        <v>21</v>
      </c>
      <c r="H19" s="33">
        <f t="shared" si="2"/>
        <v>256022</v>
      </c>
      <c r="I19" s="34">
        <f t="shared" ref="I19:K19" si="14">SUM(I6:I8,I11,I14:I15,I18)</f>
        <v>912928</v>
      </c>
      <c r="J19" s="34">
        <f t="shared" si="14"/>
        <v>6679</v>
      </c>
      <c r="K19" s="31">
        <f t="shared" si="14"/>
        <v>14064</v>
      </c>
      <c r="L19" s="33">
        <f t="shared" si="3"/>
        <v>1175629</v>
      </c>
      <c r="M19" s="12"/>
      <c r="N19" s="158"/>
      <c r="O19" s="102"/>
      <c r="P19" s="79" t="s">
        <v>42</v>
      </c>
      <c r="Q19" s="74"/>
      <c r="R19" s="22">
        <v>22155</v>
      </c>
      <c r="S19" s="23">
        <v>5</v>
      </c>
      <c r="T19" s="24">
        <f t="shared" si="12"/>
        <v>22160</v>
      </c>
      <c r="U19" s="25">
        <v>39328</v>
      </c>
      <c r="V19" s="25">
        <v>296</v>
      </c>
      <c r="W19" s="22">
        <v>293</v>
      </c>
      <c r="X19" s="24">
        <f t="shared" si="1"/>
        <v>61784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65287</v>
      </c>
      <c r="G20" s="23">
        <v>3</v>
      </c>
      <c r="H20" s="24">
        <f t="shared" si="2"/>
        <v>65290</v>
      </c>
      <c r="I20" s="25">
        <v>160443</v>
      </c>
      <c r="J20" s="25">
        <v>1253</v>
      </c>
      <c r="K20" s="22">
        <v>1154</v>
      </c>
      <c r="L20" s="24">
        <f t="shared" si="3"/>
        <v>226986</v>
      </c>
      <c r="M20" s="12"/>
      <c r="N20" s="158"/>
      <c r="O20" s="103"/>
      <c r="P20" s="79" t="s">
        <v>10</v>
      </c>
      <c r="Q20" s="74"/>
      <c r="R20" s="22">
        <f>SUM(R18:R19)</f>
        <v>168972</v>
      </c>
      <c r="S20" s="23">
        <f>SUM(S18:S19)</f>
        <v>31</v>
      </c>
      <c r="T20" s="24">
        <f t="shared" si="12"/>
        <v>169003</v>
      </c>
      <c r="U20" s="25">
        <f t="shared" ref="U20:W20" si="15">SUM(U18:U19)</f>
        <v>502151</v>
      </c>
      <c r="V20" s="25">
        <f t="shared" si="15"/>
        <v>2867</v>
      </c>
      <c r="W20" s="22">
        <f t="shared" si="15"/>
        <v>3509</v>
      </c>
      <c r="X20" s="24">
        <f t="shared" si="1"/>
        <v>674021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17027</v>
      </c>
      <c r="G21" s="23">
        <v>0</v>
      </c>
      <c r="H21" s="24">
        <f t="shared" si="2"/>
        <v>17027</v>
      </c>
      <c r="I21" s="25">
        <v>44652</v>
      </c>
      <c r="J21" s="25">
        <v>322</v>
      </c>
      <c r="K21" s="22">
        <v>236</v>
      </c>
      <c r="L21" s="24">
        <f t="shared" si="3"/>
        <v>62001</v>
      </c>
      <c r="M21" s="12"/>
      <c r="N21" s="158"/>
      <c r="O21" s="101" t="s">
        <v>44</v>
      </c>
      <c r="P21" s="79" t="s">
        <v>45</v>
      </c>
      <c r="Q21" s="74"/>
      <c r="R21" s="22">
        <v>74680</v>
      </c>
      <c r="S21" s="23">
        <v>15</v>
      </c>
      <c r="T21" s="24">
        <f t="shared" si="12"/>
        <v>74695</v>
      </c>
      <c r="U21" s="25">
        <v>259415</v>
      </c>
      <c r="V21" s="25">
        <v>1290</v>
      </c>
      <c r="W21" s="22">
        <v>2012</v>
      </c>
      <c r="X21" s="24">
        <f t="shared" si="1"/>
        <v>335400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82314</v>
      </c>
      <c r="G22" s="23">
        <f>SUM(G20:G21)</f>
        <v>3</v>
      </c>
      <c r="H22" s="24">
        <f t="shared" si="2"/>
        <v>82317</v>
      </c>
      <c r="I22" s="25">
        <f t="shared" ref="I22:K22" si="16">SUM(I20:I21)</f>
        <v>205095</v>
      </c>
      <c r="J22" s="25">
        <f t="shared" si="16"/>
        <v>1575</v>
      </c>
      <c r="K22" s="22">
        <f t="shared" si="16"/>
        <v>1390</v>
      </c>
      <c r="L22" s="24">
        <f t="shared" si="3"/>
        <v>288987</v>
      </c>
      <c r="M22" s="12"/>
      <c r="N22" s="158"/>
      <c r="O22" s="102"/>
      <c r="P22" s="79" t="s">
        <v>47</v>
      </c>
      <c r="Q22" s="74"/>
      <c r="R22" s="28">
        <v>100055</v>
      </c>
      <c r="S22" s="29">
        <v>15</v>
      </c>
      <c r="T22" s="36">
        <f t="shared" si="12"/>
        <v>100070</v>
      </c>
      <c r="U22" s="30">
        <v>353388</v>
      </c>
      <c r="V22" s="30">
        <v>1363</v>
      </c>
      <c r="W22" s="28">
        <v>2759</v>
      </c>
      <c r="X22" s="36">
        <f t="shared" si="1"/>
        <v>454821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50566</v>
      </c>
      <c r="G23" s="23">
        <v>0</v>
      </c>
      <c r="H23" s="24">
        <f t="shared" si="2"/>
        <v>50566</v>
      </c>
      <c r="I23" s="25">
        <v>118192</v>
      </c>
      <c r="J23" s="25">
        <v>841</v>
      </c>
      <c r="K23" s="22">
        <v>769</v>
      </c>
      <c r="L23" s="24">
        <f t="shared" si="3"/>
        <v>169599</v>
      </c>
      <c r="M23" s="12"/>
      <c r="N23" s="158"/>
      <c r="O23" s="102"/>
      <c r="P23" s="112" t="s">
        <v>49</v>
      </c>
      <c r="Q23" s="69" t="s">
        <v>49</v>
      </c>
      <c r="R23" s="28">
        <v>17212</v>
      </c>
      <c r="S23" s="29">
        <v>1</v>
      </c>
      <c r="T23" s="36">
        <f t="shared" si="12"/>
        <v>17213</v>
      </c>
      <c r="U23" s="30">
        <v>58340</v>
      </c>
      <c r="V23" s="30">
        <v>329</v>
      </c>
      <c r="W23" s="28">
        <v>674</v>
      </c>
      <c r="X23" s="36">
        <f t="shared" si="1"/>
        <v>75882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78491</v>
      </c>
      <c r="G24" s="23">
        <v>9</v>
      </c>
      <c r="H24" s="24">
        <f t="shared" si="2"/>
        <v>78500</v>
      </c>
      <c r="I24" s="25">
        <v>148852</v>
      </c>
      <c r="J24" s="25">
        <v>1006</v>
      </c>
      <c r="K24" s="22">
        <v>1145</v>
      </c>
      <c r="L24" s="24">
        <f t="shared" si="3"/>
        <v>228358</v>
      </c>
      <c r="M24" s="12"/>
      <c r="N24" s="158"/>
      <c r="O24" s="102"/>
      <c r="P24" s="113"/>
      <c r="Q24" s="69" t="s">
        <v>50</v>
      </c>
      <c r="R24" s="28">
        <v>36629</v>
      </c>
      <c r="S24" s="29">
        <v>3</v>
      </c>
      <c r="T24" s="36">
        <f t="shared" si="12"/>
        <v>36632</v>
      </c>
      <c r="U24" s="30">
        <v>90233</v>
      </c>
      <c r="V24" s="30">
        <v>595</v>
      </c>
      <c r="W24" s="28">
        <v>713</v>
      </c>
      <c r="X24" s="36">
        <f t="shared" si="1"/>
        <v>127460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30026</v>
      </c>
      <c r="G25" s="23">
        <v>1</v>
      </c>
      <c r="H25" s="24">
        <f t="shared" si="2"/>
        <v>30027</v>
      </c>
      <c r="I25" s="25">
        <v>95264</v>
      </c>
      <c r="J25" s="25">
        <v>604</v>
      </c>
      <c r="K25" s="22">
        <v>835</v>
      </c>
      <c r="L25" s="24">
        <f t="shared" si="3"/>
        <v>125895</v>
      </c>
      <c r="M25" s="12"/>
      <c r="N25" s="158"/>
      <c r="O25" s="102"/>
      <c r="P25" s="113"/>
      <c r="Q25" s="69" t="s">
        <v>52</v>
      </c>
      <c r="R25" s="28">
        <v>41407</v>
      </c>
      <c r="S25" s="23">
        <v>9</v>
      </c>
      <c r="T25" s="24">
        <f t="shared" si="12"/>
        <v>41416</v>
      </c>
      <c r="U25" s="25">
        <v>138612</v>
      </c>
      <c r="V25" s="25">
        <v>744</v>
      </c>
      <c r="W25" s="22">
        <v>972</v>
      </c>
      <c r="X25" s="24">
        <f t="shared" si="1"/>
        <v>180772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34581</v>
      </c>
      <c r="G26" s="23">
        <v>1</v>
      </c>
      <c r="H26" s="24">
        <f t="shared" si="2"/>
        <v>34582</v>
      </c>
      <c r="I26" s="25">
        <v>71539</v>
      </c>
      <c r="J26" s="25">
        <v>394</v>
      </c>
      <c r="K26" s="22">
        <v>459</v>
      </c>
      <c r="L26" s="24">
        <f t="shared" si="3"/>
        <v>106515</v>
      </c>
      <c r="M26" s="12"/>
      <c r="N26" s="158"/>
      <c r="O26" s="103"/>
      <c r="P26" s="114"/>
      <c r="Q26" s="69" t="s">
        <v>10</v>
      </c>
      <c r="R26" s="22">
        <f>SUM(R23:R25)</f>
        <v>95248</v>
      </c>
      <c r="S26" s="23">
        <f>SUM(S23:S25)</f>
        <v>13</v>
      </c>
      <c r="T26" s="36">
        <f t="shared" si="12"/>
        <v>95261</v>
      </c>
      <c r="U26" s="25">
        <f t="shared" ref="U26:W26" si="17">SUM(U23:U25)</f>
        <v>287185</v>
      </c>
      <c r="V26" s="25">
        <f t="shared" si="17"/>
        <v>1668</v>
      </c>
      <c r="W26" s="22">
        <f t="shared" si="17"/>
        <v>2359</v>
      </c>
      <c r="X26" s="36">
        <f t="shared" si="1"/>
        <v>384114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143098</v>
      </c>
      <c r="G27" s="23">
        <f>SUM(G24:G26)</f>
        <v>11</v>
      </c>
      <c r="H27" s="24">
        <f t="shared" si="2"/>
        <v>143109</v>
      </c>
      <c r="I27" s="25">
        <f>SUM(I24:I26)</f>
        <v>315655</v>
      </c>
      <c r="J27" s="25">
        <f>SUM(J24:J26)</f>
        <v>2004</v>
      </c>
      <c r="K27" s="22">
        <f>SUM(K24:K26)</f>
        <v>2439</v>
      </c>
      <c r="L27" s="24">
        <f>SUM(H27:J27)</f>
        <v>460768</v>
      </c>
      <c r="M27" s="12"/>
      <c r="N27" s="158"/>
      <c r="O27" s="101" t="s">
        <v>56</v>
      </c>
      <c r="P27" s="79" t="s">
        <v>57</v>
      </c>
      <c r="Q27" s="74"/>
      <c r="R27" s="22">
        <v>125722</v>
      </c>
      <c r="S27" s="23">
        <v>31</v>
      </c>
      <c r="T27" s="24">
        <f t="shared" si="12"/>
        <v>125753</v>
      </c>
      <c r="U27" s="25">
        <v>479849</v>
      </c>
      <c r="V27" s="25">
        <v>3709</v>
      </c>
      <c r="W27" s="22">
        <v>8242</v>
      </c>
      <c r="X27" s="36">
        <f t="shared" si="1"/>
        <v>609311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124859</v>
      </c>
      <c r="G28" s="23">
        <v>10</v>
      </c>
      <c r="H28" s="24">
        <f t="shared" si="2"/>
        <v>124869</v>
      </c>
      <c r="I28" s="25">
        <v>320663</v>
      </c>
      <c r="J28" s="25">
        <v>2677</v>
      </c>
      <c r="K28" s="22">
        <v>2370</v>
      </c>
      <c r="L28" s="24">
        <f t="shared" si="3"/>
        <v>448209</v>
      </c>
      <c r="M28" s="12"/>
      <c r="N28" s="158"/>
      <c r="O28" s="102"/>
      <c r="P28" s="79" t="s">
        <v>61</v>
      </c>
      <c r="Q28" s="74"/>
      <c r="R28" s="22">
        <v>64364</v>
      </c>
      <c r="S28" s="23">
        <v>8</v>
      </c>
      <c r="T28" s="24">
        <f t="shared" si="12"/>
        <v>64372</v>
      </c>
      <c r="U28" s="25">
        <v>180605</v>
      </c>
      <c r="V28" s="25">
        <v>777</v>
      </c>
      <c r="W28" s="22">
        <v>1389</v>
      </c>
      <c r="X28" s="36">
        <f t="shared" si="1"/>
        <v>245754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32749</v>
      </c>
      <c r="G29" s="23">
        <v>3</v>
      </c>
      <c r="H29" s="24">
        <f t="shared" si="2"/>
        <v>32752</v>
      </c>
      <c r="I29" s="25">
        <v>147200</v>
      </c>
      <c r="J29" s="25">
        <v>974</v>
      </c>
      <c r="K29" s="22">
        <v>2655</v>
      </c>
      <c r="L29" s="24">
        <f t="shared" si="3"/>
        <v>180926</v>
      </c>
      <c r="M29" s="12"/>
      <c r="N29" s="158"/>
      <c r="O29" s="102"/>
      <c r="P29" s="112" t="s">
        <v>63</v>
      </c>
      <c r="Q29" s="69" t="s">
        <v>63</v>
      </c>
      <c r="R29" s="22">
        <v>45306</v>
      </c>
      <c r="S29" s="23">
        <v>11</v>
      </c>
      <c r="T29" s="24">
        <f t="shared" si="12"/>
        <v>45317</v>
      </c>
      <c r="U29" s="25">
        <v>159420</v>
      </c>
      <c r="V29" s="25">
        <v>863</v>
      </c>
      <c r="W29" s="22">
        <v>1606</v>
      </c>
      <c r="X29" s="36">
        <f t="shared" si="1"/>
        <v>205600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157608</v>
      </c>
      <c r="G30" s="23">
        <f>SUM(G28:G29)</f>
        <v>13</v>
      </c>
      <c r="H30" s="24">
        <f t="shared" si="2"/>
        <v>157621</v>
      </c>
      <c r="I30" s="22">
        <f>SUM(I28:I29)</f>
        <v>467863</v>
      </c>
      <c r="J30" s="22">
        <f>SUM(J28:J29)</f>
        <v>3651</v>
      </c>
      <c r="K30" s="22">
        <f>SUM(K28:K29)</f>
        <v>5025</v>
      </c>
      <c r="L30" s="24">
        <f t="shared" si="3"/>
        <v>629135</v>
      </c>
      <c r="M30" s="12"/>
      <c r="N30" s="158"/>
      <c r="O30" s="102"/>
      <c r="P30" s="113"/>
      <c r="Q30" s="69" t="s">
        <v>65</v>
      </c>
      <c r="R30" s="22">
        <v>22503</v>
      </c>
      <c r="S30" s="23">
        <v>6</v>
      </c>
      <c r="T30" s="24">
        <f t="shared" si="12"/>
        <v>22509</v>
      </c>
      <c r="U30" s="25">
        <v>87932</v>
      </c>
      <c r="V30" s="25">
        <v>365</v>
      </c>
      <c r="W30" s="22">
        <v>968</v>
      </c>
      <c r="X30" s="36">
        <f t="shared" si="1"/>
        <v>110806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121076</v>
      </c>
      <c r="G31" s="23">
        <v>6</v>
      </c>
      <c r="H31" s="24">
        <f t="shared" si="2"/>
        <v>121082</v>
      </c>
      <c r="I31" s="25">
        <v>248862</v>
      </c>
      <c r="J31" s="25">
        <v>1938</v>
      </c>
      <c r="K31" s="22">
        <v>1883</v>
      </c>
      <c r="L31" s="24">
        <f t="shared" si="3"/>
        <v>371882</v>
      </c>
      <c r="M31" s="12"/>
      <c r="N31" s="158"/>
      <c r="O31" s="102"/>
      <c r="P31" s="113"/>
      <c r="Q31" s="69" t="s">
        <v>66</v>
      </c>
      <c r="R31" s="26">
        <v>24693</v>
      </c>
      <c r="S31" s="23">
        <v>10</v>
      </c>
      <c r="T31" s="24">
        <f t="shared" si="12"/>
        <v>24703</v>
      </c>
      <c r="U31" s="22">
        <v>80235</v>
      </c>
      <c r="V31" s="22">
        <v>460</v>
      </c>
      <c r="W31" s="22">
        <v>809</v>
      </c>
      <c r="X31" s="24">
        <f t="shared" si="1"/>
        <v>105398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91707</v>
      </c>
      <c r="G32" s="23">
        <v>6</v>
      </c>
      <c r="H32" s="24">
        <f t="shared" si="2"/>
        <v>91713</v>
      </c>
      <c r="I32" s="25">
        <v>209939</v>
      </c>
      <c r="J32" s="25">
        <v>1609</v>
      </c>
      <c r="K32" s="22">
        <v>1703</v>
      </c>
      <c r="L32" s="24">
        <f t="shared" si="3"/>
        <v>303261</v>
      </c>
      <c r="M32" s="12"/>
      <c r="N32" s="158"/>
      <c r="O32" s="102"/>
      <c r="P32" s="114"/>
      <c r="Q32" s="69" t="s">
        <v>10</v>
      </c>
      <c r="R32" s="22">
        <f>SUM(R29:R31)</f>
        <v>92502</v>
      </c>
      <c r="S32" s="23">
        <f>SUM(S29:S31)</f>
        <v>27</v>
      </c>
      <c r="T32" s="24">
        <f t="shared" si="12"/>
        <v>92529</v>
      </c>
      <c r="U32" s="25">
        <f t="shared" ref="U32:W32" si="18">SUM(U29:U31)</f>
        <v>327587</v>
      </c>
      <c r="V32" s="25">
        <f t="shared" si="18"/>
        <v>1688</v>
      </c>
      <c r="W32" s="22">
        <f t="shared" si="18"/>
        <v>3383</v>
      </c>
      <c r="X32" s="36">
        <f t="shared" si="1"/>
        <v>421804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32693</v>
      </c>
      <c r="G33" s="23">
        <v>1</v>
      </c>
      <c r="H33" s="24">
        <f t="shared" si="2"/>
        <v>32694</v>
      </c>
      <c r="I33" s="25">
        <v>76579</v>
      </c>
      <c r="J33" s="25">
        <v>732</v>
      </c>
      <c r="K33" s="22">
        <v>425</v>
      </c>
      <c r="L33" s="24">
        <f t="shared" si="3"/>
        <v>110005</v>
      </c>
      <c r="M33" s="12"/>
      <c r="N33" s="158"/>
      <c r="O33" s="102"/>
      <c r="P33" s="112" t="s">
        <v>68</v>
      </c>
      <c r="Q33" s="69" t="s">
        <v>69</v>
      </c>
      <c r="R33" s="22">
        <v>41130</v>
      </c>
      <c r="S33" s="23">
        <v>10</v>
      </c>
      <c r="T33" s="24">
        <f t="shared" si="12"/>
        <v>41140</v>
      </c>
      <c r="U33" s="25">
        <v>181034</v>
      </c>
      <c r="V33" s="25">
        <v>1128</v>
      </c>
      <c r="W33" s="22">
        <v>2444</v>
      </c>
      <c r="X33" s="36">
        <f t="shared" si="1"/>
        <v>223302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82748</v>
      </c>
      <c r="G34" s="23">
        <v>4</v>
      </c>
      <c r="H34" s="24">
        <f t="shared" si="2"/>
        <v>82752</v>
      </c>
      <c r="I34" s="25">
        <v>190616</v>
      </c>
      <c r="J34" s="25">
        <v>1314</v>
      </c>
      <c r="K34" s="22">
        <v>1346</v>
      </c>
      <c r="L34" s="24">
        <f t="shared" si="3"/>
        <v>274682</v>
      </c>
      <c r="M34" s="12"/>
      <c r="N34" s="158"/>
      <c r="O34" s="102"/>
      <c r="P34" s="113"/>
      <c r="Q34" s="69" t="s">
        <v>73</v>
      </c>
      <c r="R34" s="22">
        <v>13668</v>
      </c>
      <c r="S34" s="23">
        <v>6</v>
      </c>
      <c r="T34" s="24">
        <f t="shared" si="12"/>
        <v>13674</v>
      </c>
      <c r="U34" s="25">
        <v>77854</v>
      </c>
      <c r="V34" s="25">
        <v>548</v>
      </c>
      <c r="W34" s="22">
        <v>944</v>
      </c>
      <c r="X34" s="36">
        <f t="shared" si="1"/>
        <v>92076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34512</v>
      </c>
      <c r="G35" s="23">
        <v>2</v>
      </c>
      <c r="H35" s="24">
        <f t="shared" si="2"/>
        <v>34514</v>
      </c>
      <c r="I35" s="25">
        <v>61726</v>
      </c>
      <c r="J35" s="25">
        <v>788</v>
      </c>
      <c r="K35" s="22">
        <v>555</v>
      </c>
      <c r="L35" s="24">
        <f t="shared" si="3"/>
        <v>97028</v>
      </c>
      <c r="M35" s="12"/>
      <c r="N35" s="158"/>
      <c r="O35" s="102"/>
      <c r="P35" s="113"/>
      <c r="Q35" s="69" t="s">
        <v>76</v>
      </c>
      <c r="R35" s="22">
        <v>10350</v>
      </c>
      <c r="S35" s="23">
        <v>2</v>
      </c>
      <c r="T35" s="24">
        <f t="shared" si="12"/>
        <v>10352</v>
      </c>
      <c r="U35" s="25">
        <v>52647</v>
      </c>
      <c r="V35" s="25">
        <v>268</v>
      </c>
      <c r="W35" s="22">
        <v>584</v>
      </c>
      <c r="X35" s="24">
        <f t="shared" si="1"/>
        <v>63267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22282</v>
      </c>
      <c r="G36" s="23">
        <v>1</v>
      </c>
      <c r="H36" s="24">
        <f t="shared" si="2"/>
        <v>22283</v>
      </c>
      <c r="I36" s="25">
        <v>71243</v>
      </c>
      <c r="J36" s="25">
        <v>512</v>
      </c>
      <c r="K36" s="22">
        <v>764</v>
      </c>
      <c r="L36" s="24">
        <f t="shared" si="3"/>
        <v>94038</v>
      </c>
      <c r="M36" s="12"/>
      <c r="N36" s="158"/>
      <c r="O36" s="103"/>
      <c r="P36" s="114"/>
      <c r="Q36" s="69" t="s">
        <v>10</v>
      </c>
      <c r="R36" s="22">
        <f>SUM(R33:R35)</f>
        <v>65148</v>
      </c>
      <c r="S36" s="23">
        <f>SUM(S33:S35)</f>
        <v>18</v>
      </c>
      <c r="T36" s="24">
        <f t="shared" si="12"/>
        <v>65166</v>
      </c>
      <c r="U36" s="25">
        <f t="shared" ref="U36:W36" si="19">SUM(U33:U35)</f>
        <v>311535</v>
      </c>
      <c r="V36" s="25">
        <f t="shared" si="19"/>
        <v>1944</v>
      </c>
      <c r="W36" s="22">
        <f t="shared" si="19"/>
        <v>3972</v>
      </c>
      <c r="X36" s="36">
        <f t="shared" si="1"/>
        <v>378645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11837</v>
      </c>
      <c r="G37" s="23">
        <v>0</v>
      </c>
      <c r="H37" s="24">
        <f t="shared" si="2"/>
        <v>11837</v>
      </c>
      <c r="I37" s="26">
        <v>26803</v>
      </c>
      <c r="J37" s="26">
        <v>229</v>
      </c>
      <c r="K37" s="22">
        <v>217</v>
      </c>
      <c r="L37" s="24">
        <f t="shared" si="3"/>
        <v>38869</v>
      </c>
      <c r="M37" s="12"/>
      <c r="N37" s="158"/>
      <c r="O37" s="101" t="s">
        <v>198</v>
      </c>
      <c r="P37" s="79" t="s">
        <v>79</v>
      </c>
      <c r="Q37" s="74"/>
      <c r="R37" s="22">
        <v>101016</v>
      </c>
      <c r="S37" s="23">
        <v>9</v>
      </c>
      <c r="T37" s="24">
        <f t="shared" ref="T37:T39" si="20">SUM(R37:S37)</f>
        <v>101025</v>
      </c>
      <c r="U37" s="25">
        <v>262642</v>
      </c>
      <c r="V37" s="25">
        <v>2114</v>
      </c>
      <c r="W37" s="22">
        <v>1929</v>
      </c>
      <c r="X37" s="36">
        <f t="shared" si="1"/>
        <v>365781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151379</v>
      </c>
      <c r="G38" s="23">
        <f>SUM(G34:G37)</f>
        <v>7</v>
      </c>
      <c r="H38" s="24">
        <f t="shared" si="2"/>
        <v>151386</v>
      </c>
      <c r="I38" s="22">
        <f>SUM(I34:I37)</f>
        <v>350388</v>
      </c>
      <c r="J38" s="22">
        <f>SUM(J34:J37)</f>
        <v>2843</v>
      </c>
      <c r="K38" s="22">
        <f>SUM(K34:K37)</f>
        <v>2882</v>
      </c>
      <c r="L38" s="24">
        <f t="shared" si="3"/>
        <v>504617</v>
      </c>
      <c r="M38" s="12"/>
      <c r="N38" s="158"/>
      <c r="O38" s="102"/>
      <c r="P38" s="79" t="s">
        <v>82</v>
      </c>
      <c r="Q38" s="74"/>
      <c r="R38" s="22">
        <v>22684</v>
      </c>
      <c r="S38" s="23">
        <v>7</v>
      </c>
      <c r="T38" s="24">
        <f t="shared" si="20"/>
        <v>22691</v>
      </c>
      <c r="U38" s="25">
        <v>68600</v>
      </c>
      <c r="V38" s="25">
        <v>398</v>
      </c>
      <c r="W38" s="22">
        <v>500</v>
      </c>
      <c r="X38" s="36">
        <f t="shared" si="1"/>
        <v>91689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45981</v>
      </c>
      <c r="G39" s="23">
        <v>1</v>
      </c>
      <c r="H39" s="24">
        <f t="shared" si="2"/>
        <v>45982</v>
      </c>
      <c r="I39" s="25">
        <v>109973</v>
      </c>
      <c r="J39" s="25">
        <v>683</v>
      </c>
      <c r="K39" s="22">
        <v>798</v>
      </c>
      <c r="L39" s="24">
        <f t="shared" si="3"/>
        <v>156638</v>
      </c>
      <c r="M39" s="12"/>
      <c r="N39" s="158"/>
      <c r="O39" s="102"/>
      <c r="P39" s="79" t="s">
        <v>200</v>
      </c>
      <c r="Q39" s="74"/>
      <c r="R39" s="22">
        <v>28643</v>
      </c>
      <c r="S39" s="23">
        <v>2</v>
      </c>
      <c r="T39" s="24">
        <f t="shared" si="20"/>
        <v>28645</v>
      </c>
      <c r="U39" s="25">
        <v>71158</v>
      </c>
      <c r="V39" s="25">
        <v>623</v>
      </c>
      <c r="W39" s="22">
        <v>393</v>
      </c>
      <c r="X39" s="36">
        <f t="shared" si="1"/>
        <v>100426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876422</v>
      </c>
      <c r="G40" s="32">
        <f>SUM(G22:G23,G27,G30:G33,G38:G39)</f>
        <v>48</v>
      </c>
      <c r="H40" s="33">
        <f t="shared" si="2"/>
        <v>876470</v>
      </c>
      <c r="I40" s="31">
        <f t="shared" ref="I40:K40" si="21">SUM(I22:I23,I27,I30:I33,I38:I39)</f>
        <v>2102546</v>
      </c>
      <c r="J40" s="31">
        <f t="shared" si="21"/>
        <v>15876</v>
      </c>
      <c r="K40" s="31">
        <f t="shared" si="21"/>
        <v>17314</v>
      </c>
      <c r="L40" s="37">
        <f t="shared" si="3"/>
        <v>2994892</v>
      </c>
      <c r="M40" s="12"/>
      <c r="N40" s="158"/>
      <c r="O40" s="102"/>
      <c r="P40" s="79" t="s">
        <v>201</v>
      </c>
      <c r="Q40" s="74"/>
      <c r="R40" s="28">
        <v>22397</v>
      </c>
      <c r="S40" s="29">
        <v>12</v>
      </c>
      <c r="T40" s="24">
        <f t="shared" si="12"/>
        <v>22409</v>
      </c>
      <c r="U40" s="30">
        <v>72078</v>
      </c>
      <c r="V40" s="30">
        <v>572</v>
      </c>
      <c r="W40" s="28">
        <v>746</v>
      </c>
      <c r="X40" s="36">
        <f t="shared" si="1"/>
        <v>95059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132341</v>
      </c>
      <c r="G41" s="23">
        <v>12</v>
      </c>
      <c r="H41" s="24">
        <f t="shared" si="2"/>
        <v>132353</v>
      </c>
      <c r="I41" s="25">
        <v>326481</v>
      </c>
      <c r="J41" s="25">
        <v>1768</v>
      </c>
      <c r="K41" s="22">
        <v>2339</v>
      </c>
      <c r="L41" s="24">
        <f t="shared" si="3"/>
        <v>460602</v>
      </c>
      <c r="M41" s="12"/>
      <c r="N41" s="158"/>
      <c r="O41" s="103"/>
      <c r="P41" s="79" t="s">
        <v>10</v>
      </c>
      <c r="Q41" s="74"/>
      <c r="R41" s="22">
        <f>SUM(R37:R40)</f>
        <v>174740</v>
      </c>
      <c r="S41" s="23">
        <f>SUM(S37:S40)</f>
        <v>30</v>
      </c>
      <c r="T41" s="24">
        <f t="shared" si="12"/>
        <v>174770</v>
      </c>
      <c r="U41" s="25">
        <f t="shared" ref="U41:W41" si="22">SUM(U37:U40)</f>
        <v>474478</v>
      </c>
      <c r="V41" s="25">
        <f t="shared" si="22"/>
        <v>3707</v>
      </c>
      <c r="W41" s="22">
        <f t="shared" si="22"/>
        <v>3568</v>
      </c>
      <c r="X41" s="24">
        <f t="shared" si="1"/>
        <v>652955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52126</v>
      </c>
      <c r="G42" s="23">
        <v>5</v>
      </c>
      <c r="H42" s="24">
        <f t="shared" si="2"/>
        <v>52131</v>
      </c>
      <c r="I42" s="25">
        <v>144827</v>
      </c>
      <c r="J42" s="25">
        <v>774</v>
      </c>
      <c r="K42" s="22">
        <v>1295</v>
      </c>
      <c r="L42" s="24">
        <f t="shared" si="3"/>
        <v>197732</v>
      </c>
      <c r="M42" s="12"/>
      <c r="N42" s="162"/>
      <c r="O42" s="91" t="s">
        <v>30</v>
      </c>
      <c r="P42" s="92"/>
      <c r="Q42" s="93"/>
      <c r="R42" s="31">
        <f>SUM(R17,R20:R22,R26:R28,R32,R36,R41)</f>
        <v>1039456</v>
      </c>
      <c r="S42" s="40">
        <f>SUM(S17,S20:S22,S26:S28,S32,S36,S41)</f>
        <v>192</v>
      </c>
      <c r="T42" s="33">
        <f t="shared" si="12"/>
        <v>1039648</v>
      </c>
      <c r="U42" s="31">
        <f t="shared" ref="U42:W42" si="23">SUM(U17,U20:U22,U26:U28,U32,U36,U41)</f>
        <v>3384751</v>
      </c>
      <c r="V42" s="31">
        <f t="shared" si="23"/>
        <v>20212</v>
      </c>
      <c r="W42" s="31">
        <f t="shared" si="23"/>
        <v>32463</v>
      </c>
      <c r="X42" s="33">
        <f t="shared" si="1"/>
        <v>4444611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82409</v>
      </c>
      <c r="G43" s="23">
        <v>7</v>
      </c>
      <c r="H43" s="24">
        <f t="shared" si="2"/>
        <v>82416</v>
      </c>
      <c r="I43" s="25">
        <v>203053</v>
      </c>
      <c r="J43" s="25">
        <v>918</v>
      </c>
      <c r="K43" s="22">
        <v>1793</v>
      </c>
      <c r="L43" s="24">
        <f t="shared" si="3"/>
        <v>286387</v>
      </c>
      <c r="M43" s="12"/>
      <c r="N43" s="157" t="s">
        <v>85</v>
      </c>
      <c r="O43" s="88" t="s">
        <v>86</v>
      </c>
      <c r="P43" s="89"/>
      <c r="Q43" s="90"/>
      <c r="R43" s="22">
        <v>113543</v>
      </c>
      <c r="S43" s="23">
        <v>16</v>
      </c>
      <c r="T43" s="24">
        <f t="shared" si="12"/>
        <v>113559</v>
      </c>
      <c r="U43" s="25">
        <v>348186</v>
      </c>
      <c r="V43" s="25">
        <v>2337</v>
      </c>
      <c r="W43" s="22">
        <v>2853</v>
      </c>
      <c r="X43" s="24">
        <f t="shared" si="1"/>
        <v>464082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134535</v>
      </c>
      <c r="G44" s="23">
        <f>SUM(G42:G43)</f>
        <v>12</v>
      </c>
      <c r="H44" s="24">
        <f t="shared" si="2"/>
        <v>134547</v>
      </c>
      <c r="I44" s="22">
        <f>SUM(I42:I43)</f>
        <v>347880</v>
      </c>
      <c r="J44" s="22">
        <f>SUM(J42:J43)</f>
        <v>1692</v>
      </c>
      <c r="K44" s="22">
        <f>SUM(K42:K43)</f>
        <v>3088</v>
      </c>
      <c r="L44" s="24">
        <f t="shared" si="3"/>
        <v>484119</v>
      </c>
      <c r="M44" s="12"/>
      <c r="N44" s="158"/>
      <c r="O44" s="72" t="s">
        <v>89</v>
      </c>
      <c r="P44" s="73"/>
      <c r="Q44" s="74"/>
      <c r="R44" s="22">
        <v>144602</v>
      </c>
      <c r="S44" s="23">
        <v>24</v>
      </c>
      <c r="T44" s="24">
        <f t="shared" si="12"/>
        <v>144626</v>
      </c>
      <c r="U44" s="25">
        <v>366531</v>
      </c>
      <c r="V44" s="25">
        <v>3527</v>
      </c>
      <c r="W44" s="22">
        <v>6606</v>
      </c>
      <c r="X44" s="24">
        <f t="shared" si="1"/>
        <v>514684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91494</v>
      </c>
      <c r="G45" s="23">
        <v>16</v>
      </c>
      <c r="H45" s="24">
        <f t="shared" si="2"/>
        <v>91510</v>
      </c>
      <c r="I45" s="25">
        <v>247349</v>
      </c>
      <c r="J45" s="25">
        <v>1415</v>
      </c>
      <c r="K45" s="22">
        <v>2251</v>
      </c>
      <c r="L45" s="24">
        <f t="shared" si="3"/>
        <v>340274</v>
      </c>
      <c r="M45" s="12"/>
      <c r="N45" s="158"/>
      <c r="O45" s="101" t="s">
        <v>91</v>
      </c>
      <c r="P45" s="79" t="s">
        <v>202</v>
      </c>
      <c r="Q45" s="74"/>
      <c r="R45" s="41">
        <v>83689</v>
      </c>
      <c r="S45" s="42">
        <v>16</v>
      </c>
      <c r="T45" s="43">
        <f t="shared" si="12"/>
        <v>83705</v>
      </c>
      <c r="U45" s="44">
        <v>131201</v>
      </c>
      <c r="V45" s="44">
        <v>3277</v>
      </c>
      <c r="W45" s="41">
        <v>8044</v>
      </c>
      <c r="X45" s="43">
        <f t="shared" si="1"/>
        <v>218183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24419</v>
      </c>
      <c r="G46" s="23">
        <v>4</v>
      </c>
      <c r="H46" s="24">
        <f t="shared" si="2"/>
        <v>24423</v>
      </c>
      <c r="I46" s="25">
        <v>57127</v>
      </c>
      <c r="J46" s="25">
        <v>317</v>
      </c>
      <c r="K46" s="22">
        <v>301</v>
      </c>
      <c r="L46" s="24">
        <f t="shared" si="3"/>
        <v>81867</v>
      </c>
      <c r="M46" s="12"/>
      <c r="N46" s="158"/>
      <c r="O46" s="102"/>
      <c r="P46" s="79" t="s">
        <v>94</v>
      </c>
      <c r="Q46" s="74"/>
      <c r="R46" s="22">
        <v>127724</v>
      </c>
      <c r="S46" s="23">
        <v>23</v>
      </c>
      <c r="T46" s="24">
        <f t="shared" si="12"/>
        <v>127747</v>
      </c>
      <c r="U46" s="25">
        <v>323472</v>
      </c>
      <c r="V46" s="25">
        <v>3980</v>
      </c>
      <c r="W46" s="22">
        <v>11364</v>
      </c>
      <c r="X46" s="24">
        <f t="shared" si="1"/>
        <v>455199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115913</v>
      </c>
      <c r="G47" s="23">
        <f>SUM(G45:G46)</f>
        <v>20</v>
      </c>
      <c r="H47" s="24">
        <f t="shared" si="2"/>
        <v>115933</v>
      </c>
      <c r="I47" s="22">
        <f>SUM(I45:I46)</f>
        <v>304476</v>
      </c>
      <c r="J47" s="22">
        <f>SUM(J45:J46)</f>
        <v>1732</v>
      </c>
      <c r="K47" s="22">
        <f>SUM(K45:K46)</f>
        <v>2552</v>
      </c>
      <c r="L47" s="24">
        <f t="shared" si="3"/>
        <v>422141</v>
      </c>
      <c r="M47" s="12"/>
      <c r="N47" s="158"/>
      <c r="O47" s="102"/>
      <c r="P47" s="112" t="s">
        <v>95</v>
      </c>
      <c r="Q47" s="69" t="s">
        <v>96</v>
      </c>
      <c r="R47" s="22">
        <v>83750</v>
      </c>
      <c r="S47" s="23">
        <v>19</v>
      </c>
      <c r="T47" s="24">
        <f t="shared" si="12"/>
        <v>83769</v>
      </c>
      <c r="U47" s="25">
        <v>276502</v>
      </c>
      <c r="V47" s="25">
        <v>2297</v>
      </c>
      <c r="W47" s="22">
        <v>3658</v>
      </c>
      <c r="X47" s="24">
        <f t="shared" si="1"/>
        <v>362568</v>
      </c>
    </row>
    <row r="48" spans="1:24" s="17" customFormat="1" ht="7.5" customHeight="1" x14ac:dyDescent="0.15">
      <c r="A48" s="39"/>
      <c r="B48" s="86"/>
      <c r="C48" s="108"/>
      <c r="D48" s="75" t="s">
        <v>203</v>
      </c>
      <c r="E48" s="76"/>
      <c r="F48" s="22">
        <v>44190</v>
      </c>
      <c r="G48" s="23">
        <v>1</v>
      </c>
      <c r="H48" s="24">
        <f t="shared" si="2"/>
        <v>44191</v>
      </c>
      <c r="I48" s="25">
        <v>150494</v>
      </c>
      <c r="J48" s="25">
        <v>759</v>
      </c>
      <c r="K48" s="22">
        <v>1170</v>
      </c>
      <c r="L48" s="24">
        <f t="shared" si="3"/>
        <v>195444</v>
      </c>
      <c r="M48" s="12"/>
      <c r="N48" s="158"/>
      <c r="O48" s="102"/>
      <c r="P48" s="113"/>
      <c r="Q48" s="69" t="s">
        <v>100</v>
      </c>
      <c r="R48" s="22">
        <v>36175</v>
      </c>
      <c r="S48" s="23">
        <v>11</v>
      </c>
      <c r="T48" s="24">
        <f t="shared" si="12"/>
        <v>36186</v>
      </c>
      <c r="U48" s="25">
        <v>106280</v>
      </c>
      <c r="V48" s="25">
        <v>992</v>
      </c>
      <c r="W48" s="22">
        <v>2014</v>
      </c>
      <c r="X48" s="24">
        <f t="shared" si="1"/>
        <v>143458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124834</v>
      </c>
      <c r="G49" s="23">
        <v>16</v>
      </c>
      <c r="H49" s="24">
        <f t="shared" si="2"/>
        <v>124850</v>
      </c>
      <c r="I49" s="25">
        <v>328530</v>
      </c>
      <c r="J49" s="25">
        <v>1998</v>
      </c>
      <c r="K49" s="22">
        <v>2131</v>
      </c>
      <c r="L49" s="24">
        <f t="shared" si="3"/>
        <v>455378</v>
      </c>
      <c r="M49" s="12"/>
      <c r="N49" s="158"/>
      <c r="O49" s="103"/>
      <c r="P49" s="114"/>
      <c r="Q49" s="69" t="s">
        <v>10</v>
      </c>
      <c r="R49" s="22">
        <f>SUM(R47:R48)</f>
        <v>119925</v>
      </c>
      <c r="S49" s="23">
        <f>SUM(S47:S48)</f>
        <v>30</v>
      </c>
      <c r="T49" s="24">
        <f t="shared" si="12"/>
        <v>119955</v>
      </c>
      <c r="U49" s="25">
        <f>SUM(U47:U48)</f>
        <v>382782</v>
      </c>
      <c r="V49" s="25">
        <f>SUM(V47:V48)</f>
        <v>3289</v>
      </c>
      <c r="W49" s="22">
        <f>SUM(W47:W48)</f>
        <v>5672</v>
      </c>
      <c r="X49" s="24">
        <f t="shared" si="1"/>
        <v>506026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34811</v>
      </c>
      <c r="G50" s="23">
        <v>8</v>
      </c>
      <c r="H50" s="24">
        <f t="shared" si="2"/>
        <v>34819</v>
      </c>
      <c r="I50" s="25">
        <v>99325</v>
      </c>
      <c r="J50" s="25">
        <v>639</v>
      </c>
      <c r="K50" s="22">
        <v>802</v>
      </c>
      <c r="L50" s="24">
        <f t="shared" si="3"/>
        <v>134783</v>
      </c>
      <c r="M50" s="12"/>
      <c r="N50" s="158"/>
      <c r="O50" s="163" t="s">
        <v>204</v>
      </c>
      <c r="P50" s="79" t="s">
        <v>205</v>
      </c>
      <c r="Q50" s="74"/>
      <c r="R50" s="22">
        <v>75077</v>
      </c>
      <c r="S50" s="23">
        <v>13</v>
      </c>
      <c r="T50" s="24">
        <f t="shared" si="12"/>
        <v>75090</v>
      </c>
      <c r="U50" s="25">
        <v>225527</v>
      </c>
      <c r="V50" s="25">
        <v>1966</v>
      </c>
      <c r="W50" s="22">
        <v>2461</v>
      </c>
      <c r="X50" s="24">
        <f t="shared" si="1"/>
        <v>302583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27856</v>
      </c>
      <c r="G51" s="23">
        <v>2</v>
      </c>
      <c r="H51" s="24">
        <f t="shared" si="2"/>
        <v>27858</v>
      </c>
      <c r="I51" s="26">
        <v>84758</v>
      </c>
      <c r="J51" s="26">
        <v>618</v>
      </c>
      <c r="K51" s="22">
        <v>758</v>
      </c>
      <c r="L51" s="24">
        <f t="shared" si="3"/>
        <v>113234</v>
      </c>
      <c r="M51" s="12"/>
      <c r="N51" s="158"/>
      <c r="O51" s="113"/>
      <c r="P51" s="79" t="s">
        <v>206</v>
      </c>
      <c r="Q51" s="74"/>
      <c r="R51" s="22">
        <v>10958</v>
      </c>
      <c r="S51" s="23">
        <v>3</v>
      </c>
      <c r="T51" s="24">
        <f t="shared" si="12"/>
        <v>10961</v>
      </c>
      <c r="U51" s="25">
        <v>38808</v>
      </c>
      <c r="V51" s="25">
        <v>227</v>
      </c>
      <c r="W51" s="22">
        <v>408</v>
      </c>
      <c r="X51" s="24">
        <f t="shared" ref="X51:X52" si="24">SUM(T51:V51)</f>
        <v>49996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187501</v>
      </c>
      <c r="G52" s="23">
        <f>SUM(G49:G51)</f>
        <v>26</v>
      </c>
      <c r="H52" s="24">
        <f t="shared" ref="H52:H98" si="25">SUM(F52:G52)</f>
        <v>187527</v>
      </c>
      <c r="I52" s="26">
        <f>SUM(I49:I51)</f>
        <v>512613</v>
      </c>
      <c r="J52" s="26">
        <f>SUM(J49:J51)</f>
        <v>3255</v>
      </c>
      <c r="K52" s="26">
        <f>SUM(K49:K51)</f>
        <v>3691</v>
      </c>
      <c r="L52" s="24">
        <f t="shared" ref="L52:L98" si="26">SUM(H52:J52)</f>
        <v>703395</v>
      </c>
      <c r="M52" s="12"/>
      <c r="N52" s="158"/>
      <c r="O52" s="114"/>
      <c r="P52" s="79" t="s">
        <v>10</v>
      </c>
      <c r="Q52" s="74"/>
      <c r="R52" s="22">
        <f>SUM(R50:R51)</f>
        <v>86035</v>
      </c>
      <c r="S52" s="23">
        <f>SUM(S50:S51)</f>
        <v>16</v>
      </c>
      <c r="T52" s="24">
        <f t="shared" si="12"/>
        <v>86051</v>
      </c>
      <c r="U52" s="25">
        <f t="shared" ref="U52:W52" si="27">SUM(U50:U51)</f>
        <v>264335</v>
      </c>
      <c r="V52" s="25">
        <f t="shared" si="27"/>
        <v>2193</v>
      </c>
      <c r="W52" s="22">
        <f t="shared" si="27"/>
        <v>2869</v>
      </c>
      <c r="X52" s="24">
        <f t="shared" si="24"/>
        <v>352579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60677</v>
      </c>
      <c r="G53" s="23">
        <v>8</v>
      </c>
      <c r="H53" s="24">
        <f t="shared" si="25"/>
        <v>60685</v>
      </c>
      <c r="I53" s="25">
        <v>213731</v>
      </c>
      <c r="J53" s="25">
        <v>1704</v>
      </c>
      <c r="K53" s="22">
        <v>5372</v>
      </c>
      <c r="L53" s="24">
        <f t="shared" si="26"/>
        <v>276120</v>
      </c>
      <c r="M53" s="12"/>
      <c r="N53" s="158"/>
      <c r="O53" s="72" t="s">
        <v>104</v>
      </c>
      <c r="P53" s="73"/>
      <c r="Q53" s="74"/>
      <c r="R53" s="22">
        <v>117532</v>
      </c>
      <c r="S53" s="23">
        <v>22</v>
      </c>
      <c r="T53" s="24">
        <f t="shared" si="12"/>
        <v>117554</v>
      </c>
      <c r="U53" s="25">
        <v>273469</v>
      </c>
      <c r="V53" s="25">
        <v>2577</v>
      </c>
      <c r="W53" s="22">
        <v>1924</v>
      </c>
      <c r="X53" s="24">
        <f t="shared" si="1"/>
        <v>393600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17381</v>
      </c>
      <c r="G54" s="23">
        <v>3</v>
      </c>
      <c r="H54" s="24">
        <f t="shared" si="25"/>
        <v>17384</v>
      </c>
      <c r="I54" s="25">
        <v>48698</v>
      </c>
      <c r="J54" s="25">
        <v>584</v>
      </c>
      <c r="K54" s="22">
        <v>2454</v>
      </c>
      <c r="L54" s="24">
        <f t="shared" si="26"/>
        <v>66666</v>
      </c>
      <c r="M54" s="12"/>
      <c r="N54" s="158"/>
      <c r="O54" s="101" t="s">
        <v>106</v>
      </c>
      <c r="P54" s="79" t="s">
        <v>107</v>
      </c>
      <c r="Q54" s="74"/>
      <c r="R54" s="22">
        <v>169162</v>
      </c>
      <c r="S54" s="23">
        <v>44</v>
      </c>
      <c r="T54" s="24">
        <f t="shared" si="12"/>
        <v>169206</v>
      </c>
      <c r="U54" s="25">
        <v>439423</v>
      </c>
      <c r="V54" s="25">
        <v>4217</v>
      </c>
      <c r="W54" s="22">
        <v>9142</v>
      </c>
      <c r="X54" s="24">
        <f t="shared" si="1"/>
        <v>612846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78058</v>
      </c>
      <c r="G55" s="23">
        <f>SUM(G53:G54)</f>
        <v>11</v>
      </c>
      <c r="H55" s="24">
        <f t="shared" si="25"/>
        <v>78069</v>
      </c>
      <c r="I55" s="26">
        <f>SUM(I53:I54)</f>
        <v>262429</v>
      </c>
      <c r="J55" s="26">
        <f>SUM(J53:J54)</f>
        <v>2288</v>
      </c>
      <c r="K55" s="26">
        <f>SUM(K53:K54)</f>
        <v>7826</v>
      </c>
      <c r="L55" s="24">
        <f t="shared" si="26"/>
        <v>342786</v>
      </c>
      <c r="M55" s="12"/>
      <c r="N55" s="158"/>
      <c r="O55" s="103"/>
      <c r="P55" s="79" t="s">
        <v>108</v>
      </c>
      <c r="Q55" s="74"/>
      <c r="R55" s="22">
        <v>122011</v>
      </c>
      <c r="S55" s="23">
        <v>34</v>
      </c>
      <c r="T55" s="24">
        <f t="shared" si="12"/>
        <v>122045</v>
      </c>
      <c r="U55" s="25">
        <v>351167</v>
      </c>
      <c r="V55" s="25">
        <v>2592</v>
      </c>
      <c r="W55" s="22">
        <v>2657</v>
      </c>
      <c r="X55" s="24">
        <f t="shared" si="1"/>
        <v>475804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43143</v>
      </c>
      <c r="G56" s="23">
        <v>6</v>
      </c>
      <c r="H56" s="24">
        <f t="shared" si="25"/>
        <v>43149</v>
      </c>
      <c r="I56" s="25">
        <v>157648</v>
      </c>
      <c r="J56" s="25">
        <v>1185</v>
      </c>
      <c r="K56" s="22">
        <v>3690</v>
      </c>
      <c r="L56" s="24">
        <f t="shared" si="26"/>
        <v>201982</v>
      </c>
      <c r="M56" s="12"/>
      <c r="N56" s="162"/>
      <c r="O56" s="91" t="s">
        <v>30</v>
      </c>
      <c r="P56" s="92"/>
      <c r="Q56" s="93"/>
      <c r="R56" s="31">
        <f>SUM(R43:R46,R52:R55,R49)</f>
        <v>1084223</v>
      </c>
      <c r="S56" s="40">
        <f>SUM(S43:S46,S52:S55,S49)</f>
        <v>225</v>
      </c>
      <c r="T56" s="33">
        <f t="shared" si="12"/>
        <v>1084448</v>
      </c>
      <c r="U56" s="31">
        <f t="shared" ref="U56:W56" si="28">SUM(U43:U46,U52:U55,U49)</f>
        <v>2880566</v>
      </c>
      <c r="V56" s="31">
        <f t="shared" si="28"/>
        <v>27989</v>
      </c>
      <c r="W56" s="31">
        <f t="shared" si="28"/>
        <v>51131</v>
      </c>
      <c r="X56" s="33">
        <f t="shared" si="1"/>
        <v>3993003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10635</v>
      </c>
      <c r="G57" s="23">
        <v>3</v>
      </c>
      <c r="H57" s="24">
        <f t="shared" si="25"/>
        <v>10638</v>
      </c>
      <c r="I57" s="25">
        <v>37646</v>
      </c>
      <c r="J57" s="25">
        <v>374</v>
      </c>
      <c r="K57" s="22">
        <v>1336</v>
      </c>
      <c r="L57" s="24">
        <f t="shared" si="26"/>
        <v>48658</v>
      </c>
      <c r="M57" s="12"/>
      <c r="N57" s="157" t="s">
        <v>112</v>
      </c>
      <c r="O57" s="88" t="s">
        <v>113</v>
      </c>
      <c r="P57" s="89"/>
      <c r="Q57" s="90"/>
      <c r="R57" s="22">
        <v>74606</v>
      </c>
      <c r="S57" s="23">
        <v>4</v>
      </c>
      <c r="T57" s="24">
        <f t="shared" si="12"/>
        <v>74610</v>
      </c>
      <c r="U57" s="25">
        <v>165939</v>
      </c>
      <c r="V57" s="25">
        <v>955</v>
      </c>
      <c r="W57" s="22">
        <v>1079</v>
      </c>
      <c r="X57" s="24">
        <f t="shared" si="1"/>
        <v>241504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53778</v>
      </c>
      <c r="G58" s="23">
        <f>SUM(G56:G57)</f>
        <v>9</v>
      </c>
      <c r="H58" s="24">
        <f t="shared" si="25"/>
        <v>53787</v>
      </c>
      <c r="I58" s="26">
        <f>SUM(I56:I57)</f>
        <v>195294</v>
      </c>
      <c r="J58" s="26">
        <f>SUM(J56:J57)</f>
        <v>1559</v>
      </c>
      <c r="K58" s="26">
        <f>SUM(K56:K57)</f>
        <v>5026</v>
      </c>
      <c r="L58" s="24">
        <f t="shared" si="26"/>
        <v>250640</v>
      </c>
      <c r="M58" s="12"/>
      <c r="N58" s="158"/>
      <c r="O58" s="159" t="s">
        <v>207</v>
      </c>
      <c r="P58" s="79" t="s">
        <v>208</v>
      </c>
      <c r="Q58" s="74"/>
      <c r="R58" s="22">
        <v>64767</v>
      </c>
      <c r="S58" s="23">
        <v>3</v>
      </c>
      <c r="T58" s="24">
        <f t="shared" si="12"/>
        <v>64770</v>
      </c>
      <c r="U58" s="25">
        <v>140534</v>
      </c>
      <c r="V58" s="25">
        <v>1194</v>
      </c>
      <c r="W58" s="22">
        <v>1103</v>
      </c>
      <c r="X58" s="24">
        <f t="shared" si="1"/>
        <v>206498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54491</v>
      </c>
      <c r="G59" s="23">
        <v>18</v>
      </c>
      <c r="H59" s="24">
        <f t="shared" si="25"/>
        <v>54509</v>
      </c>
      <c r="I59" s="25">
        <v>185125</v>
      </c>
      <c r="J59" s="25">
        <v>1213</v>
      </c>
      <c r="K59" s="22">
        <v>5232</v>
      </c>
      <c r="L59" s="24">
        <f t="shared" si="26"/>
        <v>240847</v>
      </c>
      <c r="M59" s="12"/>
      <c r="N59" s="158"/>
      <c r="O59" s="102"/>
      <c r="P59" s="79" t="s">
        <v>209</v>
      </c>
      <c r="Q59" s="74"/>
      <c r="R59" s="28">
        <v>23773</v>
      </c>
      <c r="S59" s="29">
        <v>0</v>
      </c>
      <c r="T59" s="24">
        <f>SUM(R59:S59)</f>
        <v>23773</v>
      </c>
      <c r="U59" s="30">
        <v>58902</v>
      </c>
      <c r="V59" s="30">
        <v>400</v>
      </c>
      <c r="W59" s="28">
        <v>368</v>
      </c>
      <c r="X59" s="36">
        <f>SUM(T59:V59)</f>
        <v>83075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24749</v>
      </c>
      <c r="G60" s="23">
        <v>7</v>
      </c>
      <c r="H60" s="24">
        <f t="shared" si="25"/>
        <v>24756</v>
      </c>
      <c r="I60" s="25">
        <v>95352</v>
      </c>
      <c r="J60" s="25">
        <v>459</v>
      </c>
      <c r="K60" s="22">
        <v>1416</v>
      </c>
      <c r="L60" s="24">
        <f t="shared" si="26"/>
        <v>120567</v>
      </c>
      <c r="M60" s="12"/>
      <c r="N60" s="158"/>
      <c r="O60" s="103"/>
      <c r="P60" s="79" t="s">
        <v>10</v>
      </c>
      <c r="Q60" s="74"/>
      <c r="R60" s="28">
        <f>SUM(R58:R59)</f>
        <v>88540</v>
      </c>
      <c r="S60" s="29">
        <f>SUM(S58:S59)</f>
        <v>3</v>
      </c>
      <c r="T60" s="24">
        <f>SUM(R60:S60)</f>
        <v>88543</v>
      </c>
      <c r="U60" s="30">
        <f t="shared" ref="U60:W60" si="29">SUM(U58:U59)</f>
        <v>199436</v>
      </c>
      <c r="V60" s="30">
        <f t="shared" si="29"/>
        <v>1594</v>
      </c>
      <c r="W60" s="28">
        <f t="shared" si="29"/>
        <v>1471</v>
      </c>
      <c r="X60" s="36">
        <f>SUM(T60:V60)</f>
        <v>289573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79240</v>
      </c>
      <c r="G61" s="23">
        <f>SUM(G59:G60)</f>
        <v>25</v>
      </c>
      <c r="H61" s="24">
        <f t="shared" si="25"/>
        <v>79265</v>
      </c>
      <c r="I61" s="22">
        <f>SUM(I59:I60)</f>
        <v>280477</v>
      </c>
      <c r="J61" s="22">
        <f>SUM(J59:J60)</f>
        <v>1672</v>
      </c>
      <c r="K61" s="22">
        <f>SUM(K59:K60)</f>
        <v>6648</v>
      </c>
      <c r="L61" s="24">
        <f t="shared" si="26"/>
        <v>361414</v>
      </c>
      <c r="M61" s="12"/>
      <c r="N61" s="158"/>
      <c r="O61" s="101" t="s">
        <v>116</v>
      </c>
      <c r="P61" s="79" t="s">
        <v>117</v>
      </c>
      <c r="Q61" s="74"/>
      <c r="R61" s="28">
        <v>137721</v>
      </c>
      <c r="S61" s="29">
        <v>42</v>
      </c>
      <c r="T61" s="24">
        <f>SUM(R61:S61)</f>
        <v>137763</v>
      </c>
      <c r="U61" s="30">
        <v>340927</v>
      </c>
      <c r="V61" s="30">
        <v>2417</v>
      </c>
      <c r="W61" s="28">
        <v>3309</v>
      </c>
      <c r="X61" s="36">
        <f>SUM(T61:V61)</f>
        <v>481107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98369</v>
      </c>
      <c r="G62" s="23">
        <v>16</v>
      </c>
      <c r="H62" s="24">
        <f t="shared" si="25"/>
        <v>98385</v>
      </c>
      <c r="I62" s="25">
        <v>297622</v>
      </c>
      <c r="J62" s="25">
        <v>1559</v>
      </c>
      <c r="K62" s="22">
        <v>2488</v>
      </c>
      <c r="L62" s="24">
        <f t="shared" si="26"/>
        <v>397566</v>
      </c>
      <c r="M62" s="12"/>
      <c r="N62" s="158"/>
      <c r="O62" s="102"/>
      <c r="P62" s="79" t="s">
        <v>120</v>
      </c>
      <c r="Q62" s="74"/>
      <c r="R62" s="28">
        <v>57027</v>
      </c>
      <c r="S62" s="29">
        <v>12</v>
      </c>
      <c r="T62" s="24">
        <f>SUM(R62:S62)</f>
        <v>57039</v>
      </c>
      <c r="U62" s="30">
        <v>186896</v>
      </c>
      <c r="V62" s="30">
        <v>874</v>
      </c>
      <c r="W62" s="28">
        <v>1162</v>
      </c>
      <c r="X62" s="36">
        <f>SUM(T62:V62)</f>
        <v>244809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94859</v>
      </c>
      <c r="G63" s="23">
        <v>14</v>
      </c>
      <c r="H63" s="24">
        <f t="shared" si="25"/>
        <v>94873</v>
      </c>
      <c r="I63" s="25">
        <v>265077</v>
      </c>
      <c r="J63" s="25">
        <v>1601</v>
      </c>
      <c r="K63" s="22">
        <v>4506</v>
      </c>
      <c r="L63" s="24">
        <f t="shared" si="26"/>
        <v>361551</v>
      </c>
      <c r="M63" s="12"/>
      <c r="N63" s="158"/>
      <c r="O63" s="103"/>
      <c r="P63" s="79" t="s">
        <v>10</v>
      </c>
      <c r="Q63" s="74"/>
      <c r="R63" s="22">
        <f>SUM(R61:R62)</f>
        <v>194748</v>
      </c>
      <c r="S63" s="23">
        <f>SUM(S61:S62)</f>
        <v>54</v>
      </c>
      <c r="T63" s="24">
        <f t="shared" si="12"/>
        <v>194802</v>
      </c>
      <c r="U63" s="25">
        <f t="shared" ref="U63:W63" si="30">SUM(U61:U62)</f>
        <v>527823</v>
      </c>
      <c r="V63" s="25">
        <f t="shared" si="30"/>
        <v>3291</v>
      </c>
      <c r="W63" s="22">
        <f t="shared" si="30"/>
        <v>4471</v>
      </c>
      <c r="X63" s="24">
        <f t="shared" si="1"/>
        <v>725916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32465</v>
      </c>
      <c r="G64" s="23">
        <v>1</v>
      </c>
      <c r="H64" s="24">
        <f t="shared" si="25"/>
        <v>32466</v>
      </c>
      <c r="I64" s="25">
        <v>67756</v>
      </c>
      <c r="J64" s="25">
        <v>401</v>
      </c>
      <c r="K64" s="22">
        <v>1186</v>
      </c>
      <c r="L64" s="24">
        <f t="shared" si="26"/>
        <v>100623</v>
      </c>
      <c r="M64" s="12"/>
      <c r="N64" s="158"/>
      <c r="O64" s="101" t="s">
        <v>122</v>
      </c>
      <c r="P64" s="79" t="s">
        <v>112</v>
      </c>
      <c r="Q64" s="74"/>
      <c r="R64" s="22">
        <v>123536</v>
      </c>
      <c r="S64" s="23">
        <v>22</v>
      </c>
      <c r="T64" s="24">
        <f t="shared" si="12"/>
        <v>123558</v>
      </c>
      <c r="U64" s="25">
        <v>390704</v>
      </c>
      <c r="V64" s="25">
        <v>2379</v>
      </c>
      <c r="W64" s="22">
        <v>5219</v>
      </c>
      <c r="X64" s="36">
        <f t="shared" si="1"/>
        <v>516641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127324</v>
      </c>
      <c r="G65" s="23">
        <f>SUM(G63:G64)</f>
        <v>15</v>
      </c>
      <c r="H65" s="24">
        <f t="shared" si="25"/>
        <v>127339</v>
      </c>
      <c r="I65" s="22">
        <f>SUM(I63:I64)</f>
        <v>332833</v>
      </c>
      <c r="J65" s="22">
        <f>SUM(J63:J64)</f>
        <v>2002</v>
      </c>
      <c r="K65" s="22">
        <f>SUM(K63:K64)</f>
        <v>5692</v>
      </c>
      <c r="L65" s="24">
        <f t="shared" si="26"/>
        <v>462174</v>
      </c>
      <c r="M65" s="12"/>
      <c r="N65" s="158"/>
      <c r="O65" s="103"/>
      <c r="P65" s="79" t="s">
        <v>124</v>
      </c>
      <c r="Q65" s="74"/>
      <c r="R65" s="22">
        <v>75915</v>
      </c>
      <c r="S65" s="23">
        <v>14</v>
      </c>
      <c r="T65" s="24">
        <f t="shared" si="12"/>
        <v>75929</v>
      </c>
      <c r="U65" s="25">
        <v>227203</v>
      </c>
      <c r="V65" s="25">
        <v>1217</v>
      </c>
      <c r="W65" s="22">
        <v>1665</v>
      </c>
      <c r="X65" s="24">
        <f t="shared" si="1"/>
        <v>304349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23000</v>
      </c>
      <c r="G66" s="23">
        <v>3</v>
      </c>
      <c r="H66" s="24">
        <f t="shared" ref="H66:H72" si="31">SUM(F66:G66)</f>
        <v>23003</v>
      </c>
      <c r="I66" s="25">
        <v>80365</v>
      </c>
      <c r="J66" s="25">
        <v>515</v>
      </c>
      <c r="K66" s="22">
        <v>1888</v>
      </c>
      <c r="L66" s="24">
        <f t="shared" ref="L66:L72" si="32">SUM(H66:J66)</f>
        <v>103883</v>
      </c>
      <c r="M66" s="12"/>
      <c r="N66" s="158"/>
      <c r="O66" s="101" t="s">
        <v>126</v>
      </c>
      <c r="P66" s="79" t="s">
        <v>127</v>
      </c>
      <c r="Q66" s="74"/>
      <c r="R66" s="22">
        <v>108439</v>
      </c>
      <c r="S66" s="23">
        <v>11</v>
      </c>
      <c r="T66" s="24">
        <f t="shared" si="12"/>
        <v>108450</v>
      </c>
      <c r="U66" s="25">
        <v>297317</v>
      </c>
      <c r="V66" s="25">
        <v>1624</v>
      </c>
      <c r="W66" s="22">
        <v>1904</v>
      </c>
      <c r="X66" s="24">
        <f t="shared" si="1"/>
        <v>407391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9799</v>
      </c>
      <c r="G67" s="23">
        <v>0</v>
      </c>
      <c r="H67" s="24">
        <f t="shared" si="31"/>
        <v>9799</v>
      </c>
      <c r="I67" s="25">
        <v>24751</v>
      </c>
      <c r="J67" s="25">
        <v>240</v>
      </c>
      <c r="K67" s="22">
        <v>1448</v>
      </c>
      <c r="L67" s="24">
        <f t="shared" si="32"/>
        <v>34790</v>
      </c>
      <c r="M67" s="12"/>
      <c r="N67" s="158"/>
      <c r="O67" s="102"/>
      <c r="P67" s="79" t="s">
        <v>130</v>
      </c>
      <c r="Q67" s="74"/>
      <c r="R67" s="28">
        <v>20733</v>
      </c>
      <c r="S67" s="29">
        <v>0</v>
      </c>
      <c r="T67" s="24">
        <f t="shared" si="12"/>
        <v>20733</v>
      </c>
      <c r="U67" s="30">
        <v>66864</v>
      </c>
      <c r="V67" s="30">
        <v>364</v>
      </c>
      <c r="W67" s="28">
        <v>521</v>
      </c>
      <c r="X67" s="24">
        <f t="shared" si="1"/>
        <v>87961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14619</v>
      </c>
      <c r="G68" s="23">
        <v>0</v>
      </c>
      <c r="H68" s="24">
        <f t="shared" si="31"/>
        <v>14619</v>
      </c>
      <c r="I68" s="25">
        <v>48088</v>
      </c>
      <c r="J68" s="25">
        <v>403</v>
      </c>
      <c r="K68" s="22">
        <v>1825</v>
      </c>
      <c r="L68" s="24">
        <f t="shared" si="32"/>
        <v>63110</v>
      </c>
      <c r="M68" s="12"/>
      <c r="N68" s="158"/>
      <c r="O68" s="103"/>
      <c r="P68" s="79" t="s">
        <v>10</v>
      </c>
      <c r="Q68" s="74"/>
      <c r="R68" s="22">
        <f>SUM(R66:R67)</f>
        <v>129172</v>
      </c>
      <c r="S68" s="23">
        <f>SUM(S66:S67)</f>
        <v>11</v>
      </c>
      <c r="T68" s="24">
        <f t="shared" si="12"/>
        <v>129183</v>
      </c>
      <c r="U68" s="25">
        <f>SUM(U66:U67)</f>
        <v>364181</v>
      </c>
      <c r="V68" s="25">
        <f>SUM(V66:V67)</f>
        <v>1988</v>
      </c>
      <c r="W68" s="22">
        <f>SUM(W66:W67)</f>
        <v>2425</v>
      </c>
      <c r="X68" s="24">
        <f t="shared" si="1"/>
        <v>495352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47418</v>
      </c>
      <c r="G69" s="23">
        <f>SUM(G66:G68)</f>
        <v>3</v>
      </c>
      <c r="H69" s="24">
        <f t="shared" si="31"/>
        <v>47421</v>
      </c>
      <c r="I69" s="22">
        <f t="shared" ref="I69:K69" si="33">SUM(I66:I68)</f>
        <v>153204</v>
      </c>
      <c r="J69" s="22">
        <f t="shared" si="33"/>
        <v>1158</v>
      </c>
      <c r="K69" s="22">
        <f t="shared" si="33"/>
        <v>5161</v>
      </c>
      <c r="L69" s="24">
        <f t="shared" si="32"/>
        <v>201783</v>
      </c>
      <c r="M69" s="12"/>
      <c r="N69" s="162"/>
      <c r="O69" s="91" t="s">
        <v>30</v>
      </c>
      <c r="P69" s="92"/>
      <c r="Q69" s="93"/>
      <c r="R69" s="31">
        <f>SUM(R57,R63:R65,R68,R60)</f>
        <v>686517</v>
      </c>
      <c r="S69" s="40">
        <f>SUM(S57,S63:S65,S68,S60)</f>
        <v>108</v>
      </c>
      <c r="T69" s="33">
        <f t="shared" si="12"/>
        <v>686625</v>
      </c>
      <c r="U69" s="31">
        <f t="shared" ref="U69:W69" si="34">SUM(U57,U63:U65,U68,U60)</f>
        <v>1875286</v>
      </c>
      <c r="V69" s="31">
        <f t="shared" si="34"/>
        <v>11424</v>
      </c>
      <c r="W69" s="31">
        <f t="shared" si="34"/>
        <v>16330</v>
      </c>
      <c r="X69" s="33">
        <f t="shared" si="1"/>
        <v>2573335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76653</v>
      </c>
      <c r="G70" s="23">
        <v>7</v>
      </c>
      <c r="H70" s="24">
        <f t="shared" si="31"/>
        <v>76660</v>
      </c>
      <c r="I70" s="25">
        <v>174339</v>
      </c>
      <c r="J70" s="25">
        <v>1048</v>
      </c>
      <c r="K70" s="22">
        <v>1235</v>
      </c>
      <c r="L70" s="24">
        <f t="shared" si="32"/>
        <v>252047</v>
      </c>
      <c r="M70" s="12"/>
      <c r="N70" s="157" t="s">
        <v>135</v>
      </c>
      <c r="O70" s="88" t="s">
        <v>136</v>
      </c>
      <c r="P70" s="89"/>
      <c r="Q70" s="90"/>
      <c r="R70" s="28">
        <v>90074</v>
      </c>
      <c r="S70" s="29">
        <v>14</v>
      </c>
      <c r="T70" s="36">
        <f t="shared" si="12"/>
        <v>90088</v>
      </c>
      <c r="U70" s="30">
        <v>208630</v>
      </c>
      <c r="V70" s="30">
        <v>1077</v>
      </c>
      <c r="W70" s="28">
        <v>1627</v>
      </c>
      <c r="X70" s="36">
        <f t="shared" si="1"/>
        <v>299795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19806</v>
      </c>
      <c r="G71" s="23">
        <v>0</v>
      </c>
      <c r="H71" s="24">
        <f t="shared" si="31"/>
        <v>19806</v>
      </c>
      <c r="I71" s="25">
        <v>57109</v>
      </c>
      <c r="J71" s="25">
        <v>349</v>
      </c>
      <c r="K71" s="22">
        <v>636</v>
      </c>
      <c r="L71" s="24">
        <f t="shared" si="32"/>
        <v>77264</v>
      </c>
      <c r="M71" s="9"/>
      <c r="N71" s="158"/>
      <c r="O71" s="159" t="s">
        <v>218</v>
      </c>
      <c r="P71" s="79" t="s">
        <v>219</v>
      </c>
      <c r="Q71" s="74"/>
      <c r="R71" s="22">
        <v>71051</v>
      </c>
      <c r="S71" s="23">
        <v>18</v>
      </c>
      <c r="T71" s="24">
        <f t="shared" si="12"/>
        <v>71069</v>
      </c>
      <c r="U71" s="25">
        <v>172947</v>
      </c>
      <c r="V71" s="25">
        <v>1122</v>
      </c>
      <c r="W71" s="22">
        <v>1395</v>
      </c>
      <c r="X71" s="24">
        <f t="shared" si="1"/>
        <v>245138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96459</v>
      </c>
      <c r="G72" s="23">
        <f>SUM(G70:G71)</f>
        <v>7</v>
      </c>
      <c r="H72" s="24">
        <f t="shared" si="31"/>
        <v>96466</v>
      </c>
      <c r="I72" s="22">
        <f>SUM(I70:I71)</f>
        <v>231448</v>
      </c>
      <c r="J72" s="22">
        <f>SUM(J70:J71)</f>
        <v>1397</v>
      </c>
      <c r="K72" s="22">
        <f>SUM(K70:K71)</f>
        <v>1871</v>
      </c>
      <c r="L72" s="24">
        <f t="shared" si="32"/>
        <v>329311</v>
      </c>
      <c r="M72" s="9"/>
      <c r="N72" s="158"/>
      <c r="O72" s="102"/>
      <c r="P72" s="79" t="s">
        <v>220</v>
      </c>
      <c r="Q72" s="74"/>
      <c r="R72" s="28">
        <v>28808</v>
      </c>
      <c r="S72" s="29">
        <v>9</v>
      </c>
      <c r="T72" s="24">
        <f t="shared" si="12"/>
        <v>28817</v>
      </c>
      <c r="U72" s="30">
        <v>102053</v>
      </c>
      <c r="V72" s="30">
        <v>657</v>
      </c>
      <c r="W72" s="28">
        <v>1138</v>
      </c>
      <c r="X72" s="36">
        <f t="shared" ref="X72:X73" si="35">SUM(T72:V72)</f>
        <v>131527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13229</v>
      </c>
      <c r="G73" s="23">
        <v>1</v>
      </c>
      <c r="H73" s="24">
        <f t="shared" si="25"/>
        <v>13230</v>
      </c>
      <c r="I73" s="25">
        <v>49856</v>
      </c>
      <c r="J73" s="25">
        <v>280</v>
      </c>
      <c r="K73" s="22">
        <v>760</v>
      </c>
      <c r="L73" s="24">
        <f t="shared" si="26"/>
        <v>63366</v>
      </c>
      <c r="M73" s="9"/>
      <c r="N73" s="158"/>
      <c r="O73" s="103"/>
      <c r="P73" s="79" t="s">
        <v>10</v>
      </c>
      <c r="Q73" s="74"/>
      <c r="R73" s="28">
        <f>SUM(R71:R72)</f>
        <v>99859</v>
      </c>
      <c r="S73" s="29">
        <f>SUM(S71:S72)</f>
        <v>27</v>
      </c>
      <c r="T73" s="24">
        <f t="shared" si="12"/>
        <v>99886</v>
      </c>
      <c r="U73" s="30">
        <f t="shared" ref="U73:W73" si="36">SUM(U71:U72)</f>
        <v>275000</v>
      </c>
      <c r="V73" s="30">
        <f t="shared" si="36"/>
        <v>1779</v>
      </c>
      <c r="W73" s="28">
        <f t="shared" si="36"/>
        <v>2533</v>
      </c>
      <c r="X73" s="36">
        <f t="shared" si="35"/>
        <v>376665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16728</v>
      </c>
      <c r="G74" s="23">
        <v>1</v>
      </c>
      <c r="H74" s="24">
        <f t="shared" si="25"/>
        <v>16729</v>
      </c>
      <c r="I74" s="25">
        <v>60231</v>
      </c>
      <c r="J74" s="25">
        <v>426</v>
      </c>
      <c r="K74" s="22">
        <v>1487</v>
      </c>
      <c r="L74" s="24">
        <f t="shared" si="26"/>
        <v>77386</v>
      </c>
      <c r="M74" s="9"/>
      <c r="N74" s="158"/>
      <c r="O74" s="72" t="s">
        <v>139</v>
      </c>
      <c r="P74" s="73"/>
      <c r="Q74" s="74"/>
      <c r="R74" s="22">
        <v>150534</v>
      </c>
      <c r="S74" s="23">
        <v>21</v>
      </c>
      <c r="T74" s="24">
        <f t="shared" si="12"/>
        <v>150555</v>
      </c>
      <c r="U74" s="25">
        <v>366018</v>
      </c>
      <c r="V74" s="25">
        <v>2702</v>
      </c>
      <c r="W74" s="22">
        <v>3266</v>
      </c>
      <c r="X74" s="24">
        <f t="shared" si="1"/>
        <v>519275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12372</v>
      </c>
      <c r="G75" s="42">
        <v>3</v>
      </c>
      <c r="H75" s="24">
        <f t="shared" si="25"/>
        <v>12375</v>
      </c>
      <c r="I75" s="44">
        <v>39562</v>
      </c>
      <c r="J75" s="44">
        <v>424</v>
      </c>
      <c r="K75" s="41">
        <v>1587</v>
      </c>
      <c r="L75" s="24">
        <f t="shared" si="26"/>
        <v>52361</v>
      </c>
      <c r="M75" s="9"/>
      <c r="N75" s="158"/>
      <c r="O75" s="72" t="s">
        <v>142</v>
      </c>
      <c r="P75" s="73"/>
      <c r="Q75" s="74"/>
      <c r="R75" s="22">
        <v>97729</v>
      </c>
      <c r="S75" s="23">
        <v>27</v>
      </c>
      <c r="T75" s="24">
        <f t="shared" si="12"/>
        <v>97756</v>
      </c>
      <c r="U75" s="25">
        <v>202472</v>
      </c>
      <c r="V75" s="25">
        <v>1190</v>
      </c>
      <c r="W75" s="22">
        <v>1461</v>
      </c>
      <c r="X75" s="24">
        <f t="shared" si="1"/>
        <v>301418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42329</v>
      </c>
      <c r="G76" s="23">
        <f>SUM(G73:G75)</f>
        <v>5</v>
      </c>
      <c r="H76" s="24">
        <f t="shared" si="25"/>
        <v>42334</v>
      </c>
      <c r="I76" s="22">
        <f t="shared" ref="I76:K76" si="37">SUM(I73:I75)</f>
        <v>149649</v>
      </c>
      <c r="J76" s="22">
        <f t="shared" si="37"/>
        <v>1130</v>
      </c>
      <c r="K76" s="22">
        <f t="shared" si="37"/>
        <v>3834</v>
      </c>
      <c r="L76" s="24">
        <f t="shared" si="26"/>
        <v>193113</v>
      </c>
      <c r="M76" s="9"/>
      <c r="N76" s="162"/>
      <c r="O76" s="91" t="s">
        <v>30</v>
      </c>
      <c r="P76" s="92"/>
      <c r="Q76" s="93"/>
      <c r="R76" s="31">
        <f>SUM(R73:R75,R70)</f>
        <v>438196</v>
      </c>
      <c r="S76" s="32">
        <f>SUM(S73:S75,S70)</f>
        <v>89</v>
      </c>
      <c r="T76" s="33">
        <f t="shared" si="12"/>
        <v>438285</v>
      </c>
      <c r="U76" s="34">
        <f t="shared" ref="U76:W76" si="38">SUM(U73:U75,U70)</f>
        <v>1052120</v>
      </c>
      <c r="V76" s="34">
        <f t="shared" si="38"/>
        <v>6748</v>
      </c>
      <c r="W76" s="31">
        <f t="shared" si="38"/>
        <v>8887</v>
      </c>
      <c r="X76" s="33">
        <f t="shared" si="1"/>
        <v>1497153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41655</v>
      </c>
      <c r="G77" s="42">
        <v>18</v>
      </c>
      <c r="H77" s="43">
        <f>SUM(F77:G77)</f>
        <v>41673</v>
      </c>
      <c r="I77" s="44">
        <v>38932</v>
      </c>
      <c r="J77" s="44">
        <v>1495</v>
      </c>
      <c r="K77" s="41">
        <v>6143</v>
      </c>
      <c r="L77" s="43">
        <f>SUM(H77:J77)</f>
        <v>82100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102190</v>
      </c>
      <c r="S77" s="14">
        <v>4</v>
      </c>
      <c r="T77" s="15">
        <f t="shared" si="12"/>
        <v>102194</v>
      </c>
      <c r="U77" s="16">
        <v>370948</v>
      </c>
      <c r="V77" s="16">
        <v>2326</v>
      </c>
      <c r="W77" s="13">
        <v>7351</v>
      </c>
      <c r="X77" s="15">
        <f t="shared" si="1"/>
        <v>475468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12726</v>
      </c>
      <c r="G78" s="42">
        <v>5</v>
      </c>
      <c r="H78" s="43">
        <f>SUM(F78:G78)</f>
        <v>12731</v>
      </c>
      <c r="I78" s="44">
        <v>13899</v>
      </c>
      <c r="J78" s="44">
        <v>457</v>
      </c>
      <c r="K78" s="41">
        <v>1818</v>
      </c>
      <c r="L78" s="43">
        <f>SUM(H78:J78)</f>
        <v>27087</v>
      </c>
      <c r="M78" s="9"/>
      <c r="N78" s="158"/>
      <c r="O78" s="102"/>
      <c r="P78" s="79" t="s">
        <v>148</v>
      </c>
      <c r="Q78" s="74"/>
      <c r="R78" s="22">
        <v>79178</v>
      </c>
      <c r="S78" s="23">
        <v>7</v>
      </c>
      <c r="T78" s="24">
        <f t="shared" si="12"/>
        <v>79185</v>
      </c>
      <c r="U78" s="25">
        <v>283611</v>
      </c>
      <c r="V78" s="25">
        <v>1368</v>
      </c>
      <c r="W78" s="22">
        <v>2431</v>
      </c>
      <c r="X78" s="24">
        <f t="shared" ref="X78:X88" si="39">SUM(T78:V78)</f>
        <v>364164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54381</v>
      </c>
      <c r="G79" s="23">
        <f>SUM(G77:G78)</f>
        <v>23</v>
      </c>
      <c r="H79" s="24">
        <f>SUM(F79:G79)</f>
        <v>54404</v>
      </c>
      <c r="I79" s="26">
        <f>SUM(I77:I78)</f>
        <v>52831</v>
      </c>
      <c r="J79" s="26">
        <f>SUM(J77:J78)</f>
        <v>1952</v>
      </c>
      <c r="K79" s="26">
        <f>SUM(K77:K78)</f>
        <v>7961</v>
      </c>
      <c r="L79" s="43">
        <f>SUM(H79:J79)</f>
        <v>109187</v>
      </c>
      <c r="M79" s="9"/>
      <c r="N79" s="158"/>
      <c r="O79" s="102"/>
      <c r="P79" s="79" t="s">
        <v>150</v>
      </c>
      <c r="Q79" s="74"/>
      <c r="R79" s="22">
        <v>91936</v>
      </c>
      <c r="S79" s="23">
        <v>6</v>
      </c>
      <c r="T79" s="24">
        <f t="shared" si="12"/>
        <v>91942</v>
      </c>
      <c r="U79" s="25">
        <v>248349</v>
      </c>
      <c r="V79" s="25">
        <v>1193</v>
      </c>
      <c r="W79" s="22">
        <v>1721</v>
      </c>
      <c r="X79" s="24">
        <f t="shared" si="39"/>
        <v>341484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35239</v>
      </c>
      <c r="G80" s="23">
        <v>7</v>
      </c>
      <c r="H80" s="24">
        <f t="shared" si="25"/>
        <v>35246</v>
      </c>
      <c r="I80" s="25">
        <v>42054</v>
      </c>
      <c r="J80" s="25">
        <v>1104</v>
      </c>
      <c r="K80" s="22">
        <v>5038</v>
      </c>
      <c r="L80" s="24">
        <f t="shared" si="26"/>
        <v>78404</v>
      </c>
      <c r="M80" s="9"/>
      <c r="N80" s="158"/>
      <c r="O80" s="103"/>
      <c r="P80" s="79" t="s">
        <v>152</v>
      </c>
      <c r="Q80" s="74"/>
      <c r="R80" s="22">
        <v>43747</v>
      </c>
      <c r="S80" s="23">
        <v>3</v>
      </c>
      <c r="T80" s="24">
        <f t="shared" si="12"/>
        <v>43750</v>
      </c>
      <c r="U80" s="25">
        <v>127570</v>
      </c>
      <c r="V80" s="25">
        <v>520</v>
      </c>
      <c r="W80" s="22">
        <v>774</v>
      </c>
      <c r="X80" s="24">
        <f t="shared" si="39"/>
        <v>171840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7507</v>
      </c>
      <c r="G81" s="42">
        <v>2</v>
      </c>
      <c r="H81" s="43">
        <f>SUM(F81:G81)</f>
        <v>7509</v>
      </c>
      <c r="I81" s="44">
        <v>8970</v>
      </c>
      <c r="J81" s="44">
        <v>263</v>
      </c>
      <c r="K81" s="41">
        <v>946</v>
      </c>
      <c r="L81" s="43">
        <f>SUM(H81:J81)</f>
        <v>16742</v>
      </c>
      <c r="M81" s="9"/>
      <c r="N81" s="158"/>
      <c r="O81" s="72" t="s">
        <v>155</v>
      </c>
      <c r="P81" s="73"/>
      <c r="Q81" s="74"/>
      <c r="R81" s="22">
        <v>88733</v>
      </c>
      <c r="S81" s="23">
        <v>14</v>
      </c>
      <c r="T81" s="24">
        <f t="shared" si="12"/>
        <v>88747</v>
      </c>
      <c r="U81" s="25">
        <v>249316</v>
      </c>
      <c r="V81" s="25">
        <v>1397</v>
      </c>
      <c r="W81" s="22">
        <v>1393</v>
      </c>
      <c r="X81" s="24">
        <f t="shared" si="39"/>
        <v>339460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10043</v>
      </c>
      <c r="G82" s="42">
        <v>3</v>
      </c>
      <c r="H82" s="43">
        <f>SUM(F82:G82)</f>
        <v>10046</v>
      </c>
      <c r="I82" s="44">
        <v>13483</v>
      </c>
      <c r="J82" s="44">
        <v>325</v>
      </c>
      <c r="K82" s="41">
        <v>1675</v>
      </c>
      <c r="L82" s="43">
        <f>SUM(H82:J82)</f>
        <v>23854</v>
      </c>
      <c r="M82" s="9"/>
      <c r="N82" s="158"/>
      <c r="O82" s="101" t="s">
        <v>157</v>
      </c>
      <c r="P82" s="79" t="s">
        <v>158</v>
      </c>
      <c r="Q82" s="74"/>
      <c r="R82" s="22">
        <v>82362</v>
      </c>
      <c r="S82" s="23">
        <v>9</v>
      </c>
      <c r="T82" s="24">
        <f t="shared" si="12"/>
        <v>82371</v>
      </c>
      <c r="U82" s="25">
        <v>235651</v>
      </c>
      <c r="V82" s="25">
        <v>1269</v>
      </c>
      <c r="W82" s="22">
        <v>2047</v>
      </c>
      <c r="X82" s="24">
        <f t="shared" si="39"/>
        <v>319291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52789</v>
      </c>
      <c r="G83" s="23">
        <f>SUM(G80:G82)</f>
        <v>12</v>
      </c>
      <c r="H83" s="24">
        <f>SUM(F83:G83)</f>
        <v>52801</v>
      </c>
      <c r="I83" s="26">
        <f t="shared" ref="I83:K83" si="40">SUM(I80:I82)</f>
        <v>64507</v>
      </c>
      <c r="J83" s="26">
        <f t="shared" si="40"/>
        <v>1692</v>
      </c>
      <c r="K83" s="26">
        <f t="shared" si="40"/>
        <v>7659</v>
      </c>
      <c r="L83" s="43">
        <f>SUM(H83:J83)</f>
        <v>119000</v>
      </c>
      <c r="M83" s="9"/>
      <c r="N83" s="158"/>
      <c r="O83" s="102"/>
      <c r="P83" s="79" t="s">
        <v>159</v>
      </c>
      <c r="Q83" s="74"/>
      <c r="R83" s="22">
        <v>41505</v>
      </c>
      <c r="S83" s="23">
        <v>6</v>
      </c>
      <c r="T83" s="24">
        <f t="shared" si="12"/>
        <v>41511</v>
      </c>
      <c r="U83" s="25">
        <v>109608</v>
      </c>
      <c r="V83" s="25">
        <v>480</v>
      </c>
      <c r="W83" s="22">
        <v>783</v>
      </c>
      <c r="X83" s="24">
        <f t="shared" si="39"/>
        <v>151599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46085</v>
      </c>
      <c r="G84" s="42">
        <v>7</v>
      </c>
      <c r="H84" s="43">
        <f>SUM(F84:G84)</f>
        <v>46092</v>
      </c>
      <c r="I84" s="44">
        <v>67063</v>
      </c>
      <c r="J84" s="44">
        <v>1660</v>
      </c>
      <c r="K84" s="41">
        <v>7488</v>
      </c>
      <c r="L84" s="43">
        <f>SUM(H84:J84)</f>
        <v>114815</v>
      </c>
      <c r="M84" s="9"/>
      <c r="N84" s="158"/>
      <c r="O84" s="103"/>
      <c r="P84" s="79" t="s">
        <v>161</v>
      </c>
      <c r="Q84" s="74"/>
      <c r="R84" s="22">
        <v>12552</v>
      </c>
      <c r="S84" s="23">
        <v>0</v>
      </c>
      <c r="T84" s="24">
        <f t="shared" si="12"/>
        <v>12552</v>
      </c>
      <c r="U84" s="25">
        <v>21045</v>
      </c>
      <c r="V84" s="25">
        <v>182</v>
      </c>
      <c r="W84" s="22">
        <v>144</v>
      </c>
      <c r="X84" s="24">
        <f t="shared" si="39"/>
        <v>33779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7453</v>
      </c>
      <c r="G85" s="42">
        <v>0</v>
      </c>
      <c r="H85" s="43">
        <f>SUM(F85:G85)</f>
        <v>7453</v>
      </c>
      <c r="I85" s="44">
        <v>7337</v>
      </c>
      <c r="J85" s="44">
        <v>452</v>
      </c>
      <c r="K85" s="41">
        <v>1772</v>
      </c>
      <c r="L85" s="43">
        <f>SUM(H85:J85)</f>
        <v>15242</v>
      </c>
      <c r="M85" s="53"/>
      <c r="N85" s="158"/>
      <c r="O85" s="72" t="s">
        <v>163</v>
      </c>
      <c r="P85" s="73"/>
      <c r="Q85" s="74"/>
      <c r="R85" s="22">
        <v>182548</v>
      </c>
      <c r="S85" s="23">
        <v>13</v>
      </c>
      <c r="T85" s="24">
        <f t="shared" si="12"/>
        <v>182561</v>
      </c>
      <c r="U85" s="25">
        <v>478104</v>
      </c>
      <c r="V85" s="25">
        <v>3238</v>
      </c>
      <c r="W85" s="22">
        <v>3341</v>
      </c>
      <c r="X85" s="24">
        <f t="shared" si="39"/>
        <v>663903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9428</v>
      </c>
      <c r="G86" s="23">
        <v>4</v>
      </c>
      <c r="H86" s="24">
        <f t="shared" si="25"/>
        <v>9432</v>
      </c>
      <c r="I86" s="25">
        <v>16847</v>
      </c>
      <c r="J86" s="25">
        <v>285</v>
      </c>
      <c r="K86" s="22">
        <v>1635</v>
      </c>
      <c r="L86" s="24">
        <f t="shared" si="26"/>
        <v>26564</v>
      </c>
      <c r="M86" s="53"/>
      <c r="N86" s="158"/>
      <c r="O86" s="72" t="s">
        <v>166</v>
      </c>
      <c r="P86" s="73"/>
      <c r="Q86" s="74"/>
      <c r="R86" s="22">
        <v>123329</v>
      </c>
      <c r="S86" s="23">
        <v>14</v>
      </c>
      <c r="T86" s="24">
        <f t="shared" si="12"/>
        <v>123343</v>
      </c>
      <c r="U86" s="46">
        <v>319676</v>
      </c>
      <c r="V86" s="46">
        <v>1733</v>
      </c>
      <c r="W86" s="22">
        <v>2164</v>
      </c>
      <c r="X86" s="24">
        <f t="shared" si="39"/>
        <v>444752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62966</v>
      </c>
      <c r="G87" s="23">
        <f>SUM(G84:G86)</f>
        <v>11</v>
      </c>
      <c r="H87" s="24">
        <f t="shared" si="25"/>
        <v>62977</v>
      </c>
      <c r="I87" s="26">
        <f t="shared" ref="I87:K87" si="41">SUM(I84:I86)</f>
        <v>91247</v>
      </c>
      <c r="J87" s="26">
        <f t="shared" si="41"/>
        <v>2397</v>
      </c>
      <c r="K87" s="26">
        <f t="shared" si="41"/>
        <v>10895</v>
      </c>
      <c r="L87" s="24">
        <f t="shared" si="26"/>
        <v>156621</v>
      </c>
      <c r="M87" s="53"/>
      <c r="N87" s="158"/>
      <c r="O87" s="72" t="s">
        <v>168</v>
      </c>
      <c r="P87" s="73"/>
      <c r="Q87" s="74"/>
      <c r="R87" s="22">
        <v>145409</v>
      </c>
      <c r="S87" s="23">
        <v>10</v>
      </c>
      <c r="T87" s="24">
        <f t="shared" si="12"/>
        <v>145419</v>
      </c>
      <c r="U87" s="46">
        <v>328018</v>
      </c>
      <c r="V87" s="46">
        <v>1625</v>
      </c>
      <c r="W87" s="47">
        <v>1851</v>
      </c>
      <c r="X87" s="24">
        <f t="shared" si="39"/>
        <v>475062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46585</v>
      </c>
      <c r="G88" s="23">
        <v>15</v>
      </c>
      <c r="H88" s="24">
        <f t="shared" si="25"/>
        <v>46600</v>
      </c>
      <c r="I88" s="25">
        <v>139668</v>
      </c>
      <c r="J88" s="25">
        <v>1148</v>
      </c>
      <c r="K88" s="22">
        <v>3379</v>
      </c>
      <c r="L88" s="24">
        <f t="shared" si="26"/>
        <v>187416</v>
      </c>
      <c r="M88" s="53"/>
      <c r="N88" s="158"/>
      <c r="O88" s="77" t="s">
        <v>169</v>
      </c>
      <c r="P88" s="79" t="s">
        <v>170</v>
      </c>
      <c r="Q88" s="74"/>
      <c r="R88" s="22">
        <v>196293</v>
      </c>
      <c r="S88" s="23">
        <v>14</v>
      </c>
      <c r="T88" s="24">
        <f t="shared" si="12"/>
        <v>196307</v>
      </c>
      <c r="U88" s="46">
        <v>437184</v>
      </c>
      <c r="V88" s="46">
        <v>2209</v>
      </c>
      <c r="W88" s="47">
        <v>2951</v>
      </c>
      <c r="X88" s="24">
        <f t="shared" si="39"/>
        <v>635700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75030</v>
      </c>
      <c r="G89" s="23">
        <v>22</v>
      </c>
      <c r="H89" s="24">
        <f t="shared" si="25"/>
        <v>75052</v>
      </c>
      <c r="I89" s="25">
        <v>180681</v>
      </c>
      <c r="J89" s="25">
        <v>2114</v>
      </c>
      <c r="K89" s="22">
        <v>7884</v>
      </c>
      <c r="L89" s="24">
        <f t="shared" si="26"/>
        <v>257847</v>
      </c>
      <c r="N89" s="158"/>
      <c r="O89" s="78"/>
      <c r="P89" s="81" t="s">
        <v>171</v>
      </c>
      <c r="Q89" s="82"/>
      <c r="R89" s="22">
        <f t="shared" ref="R89:W89" si="42">SUM(R101:R102)</f>
        <v>24370</v>
      </c>
      <c r="S89" s="23">
        <f t="shared" si="42"/>
        <v>0</v>
      </c>
      <c r="T89" s="24">
        <f>SUM(T101:T102)</f>
        <v>24370</v>
      </c>
      <c r="U89" s="46">
        <f>SUM(U101:U102)</f>
        <v>35242</v>
      </c>
      <c r="V89" s="46">
        <f t="shared" si="42"/>
        <v>281</v>
      </c>
      <c r="W89" s="47">
        <f t="shared" si="42"/>
        <v>364</v>
      </c>
      <c r="X89" s="24">
        <f>SUM(T89:V89)</f>
        <v>59893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107880</v>
      </c>
      <c r="G90" s="23">
        <v>23</v>
      </c>
      <c r="H90" s="24">
        <f t="shared" si="25"/>
        <v>107903</v>
      </c>
      <c r="I90" s="25">
        <v>255891</v>
      </c>
      <c r="J90" s="25">
        <v>3487</v>
      </c>
      <c r="K90" s="22">
        <v>11429</v>
      </c>
      <c r="L90" s="24">
        <f t="shared" si="26"/>
        <v>367281</v>
      </c>
      <c r="N90" s="162"/>
      <c r="O90" s="91" t="s">
        <v>30</v>
      </c>
      <c r="P90" s="92"/>
      <c r="Q90" s="93"/>
      <c r="R90" s="31">
        <f>SUM(R77:R89)</f>
        <v>1214152</v>
      </c>
      <c r="S90" s="32">
        <f>SUM(S77:S89)</f>
        <v>100</v>
      </c>
      <c r="T90" s="33">
        <f t="shared" ref="T90:T95" si="43">SUM(R90:S90)</f>
        <v>1214252</v>
      </c>
      <c r="U90" s="37">
        <f>SUM(U77:U89)</f>
        <v>3244322</v>
      </c>
      <c r="V90" s="37">
        <f>SUM(V77:V89)</f>
        <v>17821</v>
      </c>
      <c r="W90" s="40">
        <f>SUM(W77:W89)</f>
        <v>27315</v>
      </c>
      <c r="X90" s="33">
        <f t="shared" ref="X90:X95" si="44">SUM(T90:V90)</f>
        <v>4476395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27902</v>
      </c>
      <c r="G91" s="23">
        <v>7</v>
      </c>
      <c r="H91" s="24">
        <f t="shared" si="25"/>
        <v>27909</v>
      </c>
      <c r="I91" s="25">
        <v>51535</v>
      </c>
      <c r="J91" s="25">
        <v>885</v>
      </c>
      <c r="K91" s="22">
        <v>4134</v>
      </c>
      <c r="L91" s="24">
        <f t="shared" si="26"/>
        <v>80329</v>
      </c>
      <c r="N91" s="157" t="s">
        <v>172</v>
      </c>
      <c r="O91" s="88" t="s">
        <v>173</v>
      </c>
      <c r="P91" s="89"/>
      <c r="Q91" s="90"/>
      <c r="R91" s="13">
        <v>116230</v>
      </c>
      <c r="S91" s="14">
        <v>1</v>
      </c>
      <c r="T91" s="15">
        <f t="shared" si="43"/>
        <v>116231</v>
      </c>
      <c r="U91" s="51">
        <v>426125</v>
      </c>
      <c r="V91" s="16">
        <v>2369</v>
      </c>
      <c r="W91" s="13">
        <v>1841</v>
      </c>
      <c r="X91" s="15">
        <f t="shared" si="44"/>
        <v>544725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135782</v>
      </c>
      <c r="G92" s="23">
        <f>SUM(G90:G91)</f>
        <v>30</v>
      </c>
      <c r="H92" s="24">
        <f t="shared" si="25"/>
        <v>135812</v>
      </c>
      <c r="I92" s="25">
        <f>SUM(I90:I91)</f>
        <v>307426</v>
      </c>
      <c r="J92" s="25">
        <f>SUM(J90:J91)</f>
        <v>4372</v>
      </c>
      <c r="K92" s="22">
        <f>SUM(K90:K91)</f>
        <v>15563</v>
      </c>
      <c r="L92" s="24">
        <f t="shared" si="26"/>
        <v>447610</v>
      </c>
      <c r="N92" s="158"/>
      <c r="O92" s="72" t="s">
        <v>174</v>
      </c>
      <c r="P92" s="73"/>
      <c r="Q92" s="74"/>
      <c r="R92" s="22">
        <v>11490</v>
      </c>
      <c r="S92" s="23">
        <v>0</v>
      </c>
      <c r="T92" s="24">
        <f t="shared" si="43"/>
        <v>11490</v>
      </c>
      <c r="U92" s="25">
        <v>21066</v>
      </c>
      <c r="V92" s="25">
        <v>211</v>
      </c>
      <c r="W92" s="22">
        <v>116</v>
      </c>
      <c r="X92" s="24">
        <f t="shared" si="44"/>
        <v>32767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72474</v>
      </c>
      <c r="G93" s="23">
        <v>11</v>
      </c>
      <c r="H93" s="24">
        <f t="shared" si="25"/>
        <v>72485</v>
      </c>
      <c r="I93" s="25">
        <v>214210</v>
      </c>
      <c r="J93" s="25">
        <v>1576</v>
      </c>
      <c r="K93" s="22">
        <v>3701</v>
      </c>
      <c r="L93" s="24">
        <f t="shared" si="26"/>
        <v>288271</v>
      </c>
      <c r="N93" s="158"/>
      <c r="O93" s="72" t="s">
        <v>175</v>
      </c>
      <c r="P93" s="73"/>
      <c r="Q93" s="74"/>
      <c r="R93" s="22">
        <v>10296</v>
      </c>
      <c r="S93" s="23">
        <v>0</v>
      </c>
      <c r="T93" s="24">
        <f t="shared" si="43"/>
        <v>10296</v>
      </c>
      <c r="U93" s="25">
        <v>19139</v>
      </c>
      <c r="V93" s="25">
        <v>169</v>
      </c>
      <c r="W93" s="22">
        <v>179</v>
      </c>
      <c r="X93" s="24">
        <f t="shared" si="44"/>
        <v>29604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63665</v>
      </c>
      <c r="G94" s="23">
        <v>21</v>
      </c>
      <c r="H94" s="24">
        <f t="shared" si="25"/>
        <v>63686</v>
      </c>
      <c r="I94" s="25">
        <v>191406</v>
      </c>
      <c r="J94" s="25">
        <v>1576</v>
      </c>
      <c r="K94" s="22">
        <v>4971</v>
      </c>
      <c r="L94" s="24">
        <f t="shared" si="26"/>
        <v>256668</v>
      </c>
      <c r="N94" s="162"/>
      <c r="O94" s="91" t="s">
        <v>30</v>
      </c>
      <c r="P94" s="92"/>
      <c r="Q94" s="93"/>
      <c r="R94" s="31">
        <f>SUM(R91:R93)</f>
        <v>138016</v>
      </c>
      <c r="S94" s="32">
        <f>SUM(S91:S93)</f>
        <v>1</v>
      </c>
      <c r="T94" s="33">
        <f t="shared" si="43"/>
        <v>138017</v>
      </c>
      <c r="U94" s="34">
        <f>SUM(U91:U93)</f>
        <v>466330</v>
      </c>
      <c r="V94" s="34">
        <f>SUM(V91:V93)</f>
        <v>2749</v>
      </c>
      <c r="W94" s="31">
        <f>SUM(W91:W93)</f>
        <v>2136</v>
      </c>
      <c r="X94" s="33">
        <f t="shared" si="44"/>
        <v>607096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96805</v>
      </c>
      <c r="G95" s="23">
        <v>24</v>
      </c>
      <c r="H95" s="24">
        <f t="shared" si="25"/>
        <v>96829</v>
      </c>
      <c r="I95" s="25">
        <v>201384</v>
      </c>
      <c r="J95" s="25">
        <v>1426</v>
      </c>
      <c r="K95" s="22">
        <v>1675</v>
      </c>
      <c r="L95" s="24">
        <f t="shared" si="26"/>
        <v>299639</v>
      </c>
      <c r="N95" s="166" t="s">
        <v>176</v>
      </c>
      <c r="O95" s="167"/>
      <c r="P95" s="167"/>
      <c r="Q95" s="168"/>
      <c r="R95" s="54">
        <f>SUM(F40,F19,F98,R16,R42,R56,R69,R76,R90,R94)</f>
        <v>8315898</v>
      </c>
      <c r="S95" s="54">
        <f>SUM(G40,G19,G98,S16,S42,S56,S69,S76,S90,S94)</f>
        <v>1216</v>
      </c>
      <c r="T95" s="55">
        <f t="shared" si="43"/>
        <v>8317114</v>
      </c>
      <c r="U95" s="56">
        <f t="shared" ref="U95:W95" si="45">SUM(I40,I19,I98,U16,U42,U56,U69,U76,U90,U94)</f>
        <v>22693096</v>
      </c>
      <c r="V95" s="56">
        <f t="shared" si="45"/>
        <v>160629</v>
      </c>
      <c r="W95" s="57">
        <f t="shared" si="45"/>
        <v>298085</v>
      </c>
      <c r="X95" s="55">
        <f t="shared" si="44"/>
        <v>31170839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11039</v>
      </c>
      <c r="G96" s="23">
        <v>3</v>
      </c>
      <c r="H96" s="24">
        <f t="shared" si="25"/>
        <v>11042</v>
      </c>
      <c r="I96" s="25">
        <v>26725</v>
      </c>
      <c r="J96" s="25">
        <v>194</v>
      </c>
      <c r="K96" s="22">
        <v>133</v>
      </c>
      <c r="L96" s="24">
        <f t="shared" si="26"/>
        <v>37961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107844</v>
      </c>
      <c r="G97" s="23">
        <f>SUM(G95:G96)</f>
        <v>27</v>
      </c>
      <c r="H97" s="24">
        <f t="shared" si="25"/>
        <v>107871</v>
      </c>
      <c r="I97" s="22">
        <f>SUM(I95:I96)</f>
        <v>228109</v>
      </c>
      <c r="J97" s="22">
        <f>SUM(J95:J96)</f>
        <v>1620</v>
      </c>
      <c r="K97" s="22">
        <f>SUM(K95:K96)</f>
        <v>1808</v>
      </c>
      <c r="L97" s="24">
        <f t="shared" si="26"/>
        <v>337600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1908971</v>
      </c>
      <c r="G98" s="32">
        <f>SUM(G41,G44,G47:G48,G52,G55,G58,G61:G62,G65,G69,G72,G76,G79,G83,G87:G89,G92:G94,G97)</f>
        <v>334</v>
      </c>
      <c r="H98" s="33">
        <f t="shared" si="25"/>
        <v>1909305</v>
      </c>
      <c r="I98" s="31">
        <f t="shared" ref="I98:K98" si="46">SUM(I41,I44,I47:I48,I52,I55,I58,I61:I62,I65,I69,I72,I76,I79,I83,I87:I89,I92:I94,I97)</f>
        <v>5014985</v>
      </c>
      <c r="J98" s="31">
        <f t="shared" si="46"/>
        <v>40418</v>
      </c>
      <c r="K98" s="31">
        <f t="shared" si="46"/>
        <v>115207</v>
      </c>
      <c r="L98" s="33">
        <f t="shared" si="26"/>
        <v>6964708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787</v>
      </c>
      <c r="S101" s="61">
        <v>0</v>
      </c>
      <c r="T101" s="61">
        <f>SUM(R101:S101)</f>
        <v>787</v>
      </c>
      <c r="U101" s="61">
        <v>413</v>
      </c>
      <c r="V101" s="61">
        <v>3</v>
      </c>
      <c r="W101" s="61">
        <v>16</v>
      </c>
      <c r="X101" s="61">
        <f t="shared" ref="X101:X102" si="47">SUM(T101:V101)</f>
        <v>1203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23583</v>
      </c>
      <c r="S102" s="61">
        <v>0</v>
      </c>
      <c r="T102" s="61">
        <f>SUM(R102:S102)</f>
        <v>23583</v>
      </c>
      <c r="U102" s="61">
        <v>34829</v>
      </c>
      <c r="V102" s="61">
        <v>278</v>
      </c>
      <c r="W102" s="61">
        <v>348</v>
      </c>
      <c r="X102" s="61">
        <f t="shared" si="47"/>
        <v>58690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234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112473</v>
      </c>
      <c r="S4" s="14">
        <v>5</v>
      </c>
      <c r="T4" s="15">
        <f t="shared" ref="T4:T15" si="0">SUM(R4:S4)</f>
        <v>112478</v>
      </c>
      <c r="U4" s="16">
        <v>374974</v>
      </c>
      <c r="V4" s="16">
        <v>2224</v>
      </c>
      <c r="W4" s="13">
        <v>2281</v>
      </c>
      <c r="X4" s="15">
        <f t="shared" ref="X4:X77" si="1">SUM(T4:V4)</f>
        <v>489676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64615</v>
      </c>
      <c r="S5" s="23">
        <v>6</v>
      </c>
      <c r="T5" s="24">
        <f t="shared" si="0"/>
        <v>64621</v>
      </c>
      <c r="U5" s="25">
        <v>167616</v>
      </c>
      <c r="V5" s="25">
        <v>1132</v>
      </c>
      <c r="W5" s="22">
        <v>1065</v>
      </c>
      <c r="X5" s="24">
        <f t="shared" si="1"/>
        <v>233369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86747</v>
      </c>
      <c r="G6" s="14">
        <v>9</v>
      </c>
      <c r="H6" s="15">
        <f t="shared" ref="H6:H51" si="2">SUM(F6:G6)</f>
        <v>86756</v>
      </c>
      <c r="I6" s="16">
        <v>392511</v>
      </c>
      <c r="J6" s="16">
        <v>3634</v>
      </c>
      <c r="K6" s="13">
        <v>8430</v>
      </c>
      <c r="L6" s="15">
        <f t="shared" ref="L6:L51" si="3">SUM(H6:J6)</f>
        <v>482901</v>
      </c>
      <c r="M6" s="12"/>
      <c r="N6" s="158"/>
      <c r="O6" s="102"/>
      <c r="P6" s="113"/>
      <c r="Q6" s="69" t="s">
        <v>184</v>
      </c>
      <c r="R6" s="22">
        <v>31157</v>
      </c>
      <c r="S6" s="23">
        <v>2</v>
      </c>
      <c r="T6" s="24">
        <f t="shared" si="0"/>
        <v>31159</v>
      </c>
      <c r="U6" s="25">
        <v>77379</v>
      </c>
      <c r="V6" s="25">
        <v>378</v>
      </c>
      <c r="W6" s="22">
        <v>490</v>
      </c>
      <c r="X6" s="24">
        <f t="shared" si="1"/>
        <v>108916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28144</v>
      </c>
      <c r="G7" s="23">
        <v>0</v>
      </c>
      <c r="H7" s="24">
        <f t="shared" si="2"/>
        <v>28144</v>
      </c>
      <c r="I7" s="25">
        <v>95935</v>
      </c>
      <c r="J7" s="25">
        <v>512</v>
      </c>
      <c r="K7" s="22">
        <v>881</v>
      </c>
      <c r="L7" s="24">
        <f t="shared" si="3"/>
        <v>124591</v>
      </c>
      <c r="M7" s="12"/>
      <c r="N7" s="158"/>
      <c r="O7" s="103"/>
      <c r="P7" s="114"/>
      <c r="Q7" s="69" t="s">
        <v>10</v>
      </c>
      <c r="R7" s="22">
        <f>SUM(R5:R6)</f>
        <v>95772</v>
      </c>
      <c r="S7" s="23">
        <f>SUM(S5:S6)</f>
        <v>8</v>
      </c>
      <c r="T7" s="24">
        <f t="shared" si="0"/>
        <v>95780</v>
      </c>
      <c r="U7" s="25">
        <f t="shared" ref="U7:W7" si="4">SUM(U5:U6)</f>
        <v>244995</v>
      </c>
      <c r="V7" s="25">
        <f t="shared" si="4"/>
        <v>1510</v>
      </c>
      <c r="W7" s="22">
        <f t="shared" si="4"/>
        <v>1555</v>
      </c>
      <c r="X7" s="24">
        <f t="shared" si="1"/>
        <v>342285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40968</v>
      </c>
      <c r="G8" s="23">
        <v>4</v>
      </c>
      <c r="H8" s="24">
        <f t="shared" si="2"/>
        <v>40972</v>
      </c>
      <c r="I8" s="25">
        <v>122434</v>
      </c>
      <c r="J8" s="25">
        <v>867</v>
      </c>
      <c r="K8" s="22">
        <v>1654</v>
      </c>
      <c r="L8" s="24">
        <f t="shared" si="3"/>
        <v>164273</v>
      </c>
      <c r="M8" s="12"/>
      <c r="N8" s="158"/>
      <c r="O8" s="137" t="s">
        <v>15</v>
      </c>
      <c r="P8" s="75"/>
      <c r="Q8" s="76"/>
      <c r="R8" s="22">
        <v>83351</v>
      </c>
      <c r="S8" s="23">
        <v>9</v>
      </c>
      <c r="T8" s="24">
        <f t="shared" si="0"/>
        <v>83360</v>
      </c>
      <c r="U8" s="25">
        <v>285591</v>
      </c>
      <c r="V8" s="25">
        <v>1261</v>
      </c>
      <c r="W8" s="22">
        <v>1976</v>
      </c>
      <c r="X8" s="24">
        <f t="shared" si="1"/>
        <v>370212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21707</v>
      </c>
      <c r="G9" s="23">
        <v>2</v>
      </c>
      <c r="H9" s="24">
        <f t="shared" si="2"/>
        <v>21709</v>
      </c>
      <c r="I9" s="25">
        <v>57133</v>
      </c>
      <c r="J9" s="25">
        <v>304</v>
      </c>
      <c r="K9" s="22">
        <v>586</v>
      </c>
      <c r="L9" s="24">
        <f t="shared" si="3"/>
        <v>79146</v>
      </c>
      <c r="M9" s="12"/>
      <c r="N9" s="158"/>
      <c r="O9" s="108" t="s">
        <v>17</v>
      </c>
      <c r="P9" s="75" t="s">
        <v>18</v>
      </c>
      <c r="Q9" s="76"/>
      <c r="R9" s="22">
        <v>54951</v>
      </c>
      <c r="S9" s="23">
        <v>4</v>
      </c>
      <c r="T9" s="24">
        <f t="shared" si="0"/>
        <v>54955</v>
      </c>
      <c r="U9" s="25">
        <v>150334</v>
      </c>
      <c r="V9" s="25">
        <v>760</v>
      </c>
      <c r="W9" s="22">
        <v>1013</v>
      </c>
      <c r="X9" s="24">
        <f t="shared" si="1"/>
        <v>206049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6035</v>
      </c>
      <c r="G10" s="23">
        <v>0</v>
      </c>
      <c r="H10" s="24">
        <f>SUM(F10:G10)</f>
        <v>6035</v>
      </c>
      <c r="I10" s="25">
        <v>36231</v>
      </c>
      <c r="J10" s="25">
        <v>202</v>
      </c>
      <c r="K10" s="22">
        <v>317</v>
      </c>
      <c r="L10" s="24">
        <f>SUM(H10:J10)</f>
        <v>42468</v>
      </c>
      <c r="M10" s="12"/>
      <c r="N10" s="158"/>
      <c r="O10" s="108"/>
      <c r="P10" s="75" t="s">
        <v>20</v>
      </c>
      <c r="Q10" s="76"/>
      <c r="R10" s="22">
        <v>27329</v>
      </c>
      <c r="S10" s="23">
        <v>14</v>
      </c>
      <c r="T10" s="24">
        <f t="shared" si="0"/>
        <v>27343</v>
      </c>
      <c r="U10" s="22">
        <v>124187</v>
      </c>
      <c r="V10" s="22">
        <v>807</v>
      </c>
      <c r="W10" s="22">
        <v>1277</v>
      </c>
      <c r="X10" s="24">
        <f t="shared" si="1"/>
        <v>152337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27742</v>
      </c>
      <c r="G11" s="23">
        <f>SUM(G9:G10)</f>
        <v>2</v>
      </c>
      <c r="H11" s="24">
        <f>SUM(F11:G11)</f>
        <v>27744</v>
      </c>
      <c r="I11" s="25">
        <f t="shared" ref="I11:K11" si="5">SUM(I9:I10)</f>
        <v>93364</v>
      </c>
      <c r="J11" s="25">
        <f t="shared" si="5"/>
        <v>506</v>
      </c>
      <c r="K11" s="22">
        <f t="shared" si="5"/>
        <v>903</v>
      </c>
      <c r="L11" s="24">
        <f>SUM(H11:J11)</f>
        <v>121614</v>
      </c>
      <c r="M11" s="12"/>
      <c r="N11" s="158"/>
      <c r="O11" s="108"/>
      <c r="P11" s="75" t="s">
        <v>10</v>
      </c>
      <c r="Q11" s="76"/>
      <c r="R11" s="22">
        <f>SUM(R9:R10)</f>
        <v>82280</v>
      </c>
      <c r="S11" s="23">
        <f>SUM(S9:S10)</f>
        <v>18</v>
      </c>
      <c r="T11" s="24">
        <f t="shared" si="0"/>
        <v>82298</v>
      </c>
      <c r="U11" s="25">
        <f t="shared" ref="U11:W11" si="6">SUM(U9:U10)</f>
        <v>274521</v>
      </c>
      <c r="V11" s="25">
        <f t="shared" si="6"/>
        <v>1567</v>
      </c>
      <c r="W11" s="22">
        <f t="shared" si="6"/>
        <v>2290</v>
      </c>
      <c r="X11" s="24">
        <f t="shared" si="1"/>
        <v>358386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16131</v>
      </c>
      <c r="G12" s="23">
        <v>0</v>
      </c>
      <c r="H12" s="24">
        <f t="shared" si="2"/>
        <v>16131</v>
      </c>
      <c r="I12" s="25">
        <v>58428</v>
      </c>
      <c r="J12" s="25">
        <v>312</v>
      </c>
      <c r="K12" s="22">
        <v>590</v>
      </c>
      <c r="L12" s="24">
        <f t="shared" si="3"/>
        <v>74871</v>
      </c>
      <c r="M12" s="12"/>
      <c r="N12" s="158"/>
      <c r="O12" s="108" t="s">
        <v>23</v>
      </c>
      <c r="P12" s="75" t="s">
        <v>24</v>
      </c>
      <c r="Q12" s="76"/>
      <c r="R12" s="22">
        <v>150342</v>
      </c>
      <c r="S12" s="23">
        <v>31</v>
      </c>
      <c r="T12" s="24">
        <f t="shared" si="0"/>
        <v>150373</v>
      </c>
      <c r="U12" s="25">
        <v>286417</v>
      </c>
      <c r="V12" s="25">
        <v>2072</v>
      </c>
      <c r="W12" s="22">
        <v>2404</v>
      </c>
      <c r="X12" s="24">
        <f t="shared" si="1"/>
        <v>438862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5545</v>
      </c>
      <c r="G13" s="23">
        <v>0</v>
      </c>
      <c r="H13" s="24">
        <f t="shared" si="2"/>
        <v>5545</v>
      </c>
      <c r="I13" s="25">
        <v>10283</v>
      </c>
      <c r="J13" s="25">
        <v>67</v>
      </c>
      <c r="K13" s="22">
        <v>133</v>
      </c>
      <c r="L13" s="24">
        <f t="shared" si="3"/>
        <v>15895</v>
      </c>
      <c r="M13" s="12"/>
      <c r="N13" s="158"/>
      <c r="O13" s="108"/>
      <c r="P13" s="109" t="s">
        <v>26</v>
      </c>
      <c r="Q13" s="69" t="s">
        <v>27</v>
      </c>
      <c r="R13" s="28">
        <v>124543</v>
      </c>
      <c r="S13" s="29">
        <v>23</v>
      </c>
      <c r="T13" s="24">
        <f t="shared" si="0"/>
        <v>124566</v>
      </c>
      <c r="U13" s="30">
        <v>237863</v>
      </c>
      <c r="V13" s="30">
        <v>1715</v>
      </c>
      <c r="W13" s="28">
        <v>2248</v>
      </c>
      <c r="X13" s="24">
        <f t="shared" si="1"/>
        <v>364144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21676</v>
      </c>
      <c r="G14" s="23">
        <f>SUM(G12:G13)</f>
        <v>0</v>
      </c>
      <c r="H14" s="24">
        <f t="shared" si="2"/>
        <v>21676</v>
      </c>
      <c r="I14" s="25">
        <f t="shared" ref="I14:K14" si="7">SUM(I12:I13)</f>
        <v>68711</v>
      </c>
      <c r="J14" s="25">
        <f t="shared" si="7"/>
        <v>379</v>
      </c>
      <c r="K14" s="22">
        <f t="shared" si="7"/>
        <v>723</v>
      </c>
      <c r="L14" s="24">
        <f t="shared" si="3"/>
        <v>90766</v>
      </c>
      <c r="M14" s="12"/>
      <c r="N14" s="158"/>
      <c r="O14" s="108"/>
      <c r="P14" s="133"/>
      <c r="Q14" s="69" t="s">
        <v>29</v>
      </c>
      <c r="R14" s="28">
        <v>25381</v>
      </c>
      <c r="S14" s="29">
        <v>5</v>
      </c>
      <c r="T14" s="24">
        <f t="shared" si="0"/>
        <v>25386</v>
      </c>
      <c r="U14" s="30">
        <v>56989</v>
      </c>
      <c r="V14" s="30">
        <v>383</v>
      </c>
      <c r="W14" s="28">
        <v>507</v>
      </c>
      <c r="X14" s="24">
        <f t="shared" si="1"/>
        <v>82758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26508</v>
      </c>
      <c r="G15" s="23">
        <v>2</v>
      </c>
      <c r="H15" s="24">
        <f t="shared" si="2"/>
        <v>26510</v>
      </c>
      <c r="I15" s="25">
        <v>77976</v>
      </c>
      <c r="J15" s="25">
        <v>386</v>
      </c>
      <c r="K15" s="22">
        <v>816</v>
      </c>
      <c r="L15" s="24">
        <f t="shared" si="3"/>
        <v>104872</v>
      </c>
      <c r="M15" s="12"/>
      <c r="N15" s="158"/>
      <c r="O15" s="108"/>
      <c r="P15" s="133"/>
      <c r="Q15" s="69" t="s">
        <v>10</v>
      </c>
      <c r="R15" s="22">
        <f>SUM(R13:R14)</f>
        <v>149924</v>
      </c>
      <c r="S15" s="23">
        <f>SUM(S13:S14)</f>
        <v>28</v>
      </c>
      <c r="T15" s="24">
        <f t="shared" si="0"/>
        <v>149952</v>
      </c>
      <c r="U15" s="25">
        <f>SUM(U13:U14)</f>
        <v>294852</v>
      </c>
      <c r="V15" s="25">
        <f t="shared" ref="V15:W15" si="8">SUM(V13:V14)</f>
        <v>2098</v>
      </c>
      <c r="W15" s="22">
        <f t="shared" si="8"/>
        <v>2755</v>
      </c>
      <c r="X15" s="24">
        <f t="shared" si="1"/>
        <v>446902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21769</v>
      </c>
      <c r="G16" s="23">
        <v>3</v>
      </c>
      <c r="H16" s="24">
        <f t="shared" si="2"/>
        <v>21772</v>
      </c>
      <c r="I16" s="25">
        <v>59137</v>
      </c>
      <c r="J16" s="25">
        <v>364</v>
      </c>
      <c r="K16" s="22">
        <v>666</v>
      </c>
      <c r="L16" s="24">
        <f t="shared" si="3"/>
        <v>81273</v>
      </c>
      <c r="M16" s="12"/>
      <c r="N16" s="162"/>
      <c r="O16" s="91" t="s">
        <v>30</v>
      </c>
      <c r="P16" s="92"/>
      <c r="Q16" s="93"/>
      <c r="R16" s="31">
        <f>SUM(R4,R11:R12,R15,R7:R8)</f>
        <v>674142</v>
      </c>
      <c r="S16" s="40">
        <f>SUM(S4,S11:S12,S15,S7:S8)</f>
        <v>99</v>
      </c>
      <c r="T16" s="33">
        <f t="shared" ref="T16" si="9">SUM(R16:S16)</f>
        <v>674241</v>
      </c>
      <c r="U16" s="31">
        <f t="shared" ref="U16:W16" si="10">SUM(U4,U11:U12,U15,U7:U8)</f>
        <v>1761350</v>
      </c>
      <c r="V16" s="31">
        <f t="shared" si="10"/>
        <v>10732</v>
      </c>
      <c r="W16" s="31">
        <f t="shared" si="10"/>
        <v>13261</v>
      </c>
      <c r="X16" s="33">
        <f t="shared" ref="X16" si="11">SUM(T16:V16)</f>
        <v>2446323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2783</v>
      </c>
      <c r="G17" s="23">
        <v>0</v>
      </c>
      <c r="H17" s="24">
        <f t="shared" si="2"/>
        <v>2783</v>
      </c>
      <c r="I17" s="25">
        <v>4432</v>
      </c>
      <c r="J17" s="25">
        <v>41</v>
      </c>
      <c r="K17" s="22">
        <v>64</v>
      </c>
      <c r="L17" s="24">
        <f t="shared" si="3"/>
        <v>7256</v>
      </c>
      <c r="M17" s="12"/>
      <c r="N17" s="157" t="s">
        <v>35</v>
      </c>
      <c r="O17" s="88" t="s">
        <v>36</v>
      </c>
      <c r="P17" s="89"/>
      <c r="Q17" s="90"/>
      <c r="R17" s="22">
        <v>78053</v>
      </c>
      <c r="S17" s="23">
        <v>4</v>
      </c>
      <c r="T17" s="24">
        <f t="shared" ref="T17:T88" si="12">SUM(R17:S17)</f>
        <v>78057</v>
      </c>
      <c r="U17" s="25">
        <v>208732</v>
      </c>
      <c r="V17" s="25">
        <v>1198</v>
      </c>
      <c r="W17" s="22">
        <v>1250</v>
      </c>
      <c r="X17" s="24">
        <f t="shared" si="1"/>
        <v>287987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24552</v>
      </c>
      <c r="G18" s="23">
        <f>SUM(G16:G17)</f>
        <v>3</v>
      </c>
      <c r="H18" s="24">
        <f t="shared" si="2"/>
        <v>24555</v>
      </c>
      <c r="I18" s="25">
        <f t="shared" ref="I18:K18" si="13">SUM(I16:I17)</f>
        <v>63569</v>
      </c>
      <c r="J18" s="25">
        <f t="shared" si="13"/>
        <v>405</v>
      </c>
      <c r="K18" s="22">
        <f t="shared" si="13"/>
        <v>730</v>
      </c>
      <c r="L18" s="24">
        <f t="shared" si="3"/>
        <v>88529</v>
      </c>
      <c r="M18" s="12"/>
      <c r="N18" s="158"/>
      <c r="O18" s="101" t="s">
        <v>39</v>
      </c>
      <c r="P18" s="79" t="s">
        <v>40</v>
      </c>
      <c r="Q18" s="74"/>
      <c r="R18" s="22">
        <v>146928</v>
      </c>
      <c r="S18" s="23">
        <v>27</v>
      </c>
      <c r="T18" s="24">
        <f t="shared" si="12"/>
        <v>146955</v>
      </c>
      <c r="U18" s="25">
        <v>463302</v>
      </c>
      <c r="V18" s="25">
        <v>2578</v>
      </c>
      <c r="W18" s="22">
        <v>3199</v>
      </c>
      <c r="X18" s="24">
        <f t="shared" si="1"/>
        <v>612835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256337</v>
      </c>
      <c r="G19" s="32">
        <f>SUM(G6:G8,G11,G14:G15,G18)</f>
        <v>20</v>
      </c>
      <c r="H19" s="33">
        <f t="shared" si="2"/>
        <v>256357</v>
      </c>
      <c r="I19" s="34">
        <f t="shared" ref="I19:K19" si="14">SUM(I6:I8,I11,I14:I15,I18)</f>
        <v>914500</v>
      </c>
      <c r="J19" s="34">
        <f t="shared" si="14"/>
        <v>6689</v>
      </c>
      <c r="K19" s="31">
        <f t="shared" si="14"/>
        <v>14137</v>
      </c>
      <c r="L19" s="33">
        <f t="shared" si="3"/>
        <v>1177546</v>
      </c>
      <c r="M19" s="12"/>
      <c r="N19" s="158"/>
      <c r="O19" s="102"/>
      <c r="P19" s="79" t="s">
        <v>42</v>
      </c>
      <c r="Q19" s="74"/>
      <c r="R19" s="22">
        <v>22189</v>
      </c>
      <c r="S19" s="23">
        <v>5</v>
      </c>
      <c r="T19" s="24">
        <f t="shared" si="12"/>
        <v>22194</v>
      </c>
      <c r="U19" s="25">
        <v>39288</v>
      </c>
      <c r="V19" s="25">
        <v>295</v>
      </c>
      <c r="W19" s="22">
        <v>294</v>
      </c>
      <c r="X19" s="24">
        <f t="shared" si="1"/>
        <v>61777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65373</v>
      </c>
      <c r="G20" s="23">
        <v>3</v>
      </c>
      <c r="H20" s="24">
        <f t="shared" si="2"/>
        <v>65376</v>
      </c>
      <c r="I20" s="25">
        <v>160710</v>
      </c>
      <c r="J20" s="25">
        <v>1252</v>
      </c>
      <c r="K20" s="22">
        <v>1155</v>
      </c>
      <c r="L20" s="24">
        <f t="shared" si="3"/>
        <v>227338</v>
      </c>
      <c r="M20" s="12"/>
      <c r="N20" s="158"/>
      <c r="O20" s="103"/>
      <c r="P20" s="79" t="s">
        <v>10</v>
      </c>
      <c r="Q20" s="74"/>
      <c r="R20" s="22">
        <f>SUM(R18:R19)</f>
        <v>169117</v>
      </c>
      <c r="S20" s="23">
        <f>SUM(S18:S19)</f>
        <v>32</v>
      </c>
      <c r="T20" s="24">
        <f t="shared" si="12"/>
        <v>169149</v>
      </c>
      <c r="U20" s="25">
        <f t="shared" ref="U20:W20" si="15">SUM(U18:U19)</f>
        <v>502590</v>
      </c>
      <c r="V20" s="25">
        <f t="shared" si="15"/>
        <v>2873</v>
      </c>
      <c r="W20" s="22">
        <f t="shared" si="15"/>
        <v>3493</v>
      </c>
      <c r="X20" s="24">
        <f t="shared" si="1"/>
        <v>674612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17039</v>
      </c>
      <c r="G21" s="23">
        <v>0</v>
      </c>
      <c r="H21" s="24">
        <f t="shared" si="2"/>
        <v>17039</v>
      </c>
      <c r="I21" s="25">
        <v>44688</v>
      </c>
      <c r="J21" s="25">
        <v>321</v>
      </c>
      <c r="K21" s="22">
        <v>237</v>
      </c>
      <c r="L21" s="24">
        <f t="shared" si="3"/>
        <v>62048</v>
      </c>
      <c r="M21" s="12"/>
      <c r="N21" s="158"/>
      <c r="O21" s="101" t="s">
        <v>44</v>
      </c>
      <c r="P21" s="79" t="s">
        <v>45</v>
      </c>
      <c r="Q21" s="74"/>
      <c r="R21" s="22">
        <v>74762</v>
      </c>
      <c r="S21" s="23">
        <v>15</v>
      </c>
      <c r="T21" s="24">
        <f t="shared" si="12"/>
        <v>74777</v>
      </c>
      <c r="U21" s="25">
        <v>259823</v>
      </c>
      <c r="V21" s="25">
        <v>1288</v>
      </c>
      <c r="W21" s="22">
        <v>2039</v>
      </c>
      <c r="X21" s="24">
        <f t="shared" si="1"/>
        <v>335888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82412</v>
      </c>
      <c r="G22" s="23">
        <f>SUM(G20:G21)</f>
        <v>3</v>
      </c>
      <c r="H22" s="24">
        <f t="shared" si="2"/>
        <v>82415</v>
      </c>
      <c r="I22" s="25">
        <f t="shared" ref="I22:K22" si="16">SUM(I20:I21)</f>
        <v>205398</v>
      </c>
      <c r="J22" s="25">
        <f t="shared" si="16"/>
        <v>1573</v>
      </c>
      <c r="K22" s="22">
        <f t="shared" si="16"/>
        <v>1392</v>
      </c>
      <c r="L22" s="24">
        <f t="shared" si="3"/>
        <v>289386</v>
      </c>
      <c r="M22" s="12"/>
      <c r="N22" s="158"/>
      <c r="O22" s="102"/>
      <c r="P22" s="79" t="s">
        <v>47</v>
      </c>
      <c r="Q22" s="74"/>
      <c r="R22" s="28">
        <v>100116</v>
      </c>
      <c r="S22" s="29">
        <v>15</v>
      </c>
      <c r="T22" s="36">
        <f t="shared" si="12"/>
        <v>100131</v>
      </c>
      <c r="U22" s="30">
        <v>353879</v>
      </c>
      <c r="V22" s="30">
        <v>1360</v>
      </c>
      <c r="W22" s="28">
        <v>2781</v>
      </c>
      <c r="X22" s="36">
        <f t="shared" si="1"/>
        <v>455370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50668</v>
      </c>
      <c r="G23" s="23">
        <v>0</v>
      </c>
      <c r="H23" s="24">
        <f t="shared" si="2"/>
        <v>50668</v>
      </c>
      <c r="I23" s="25">
        <v>118338</v>
      </c>
      <c r="J23" s="25">
        <v>843</v>
      </c>
      <c r="K23" s="22">
        <v>763</v>
      </c>
      <c r="L23" s="24">
        <f t="shared" si="3"/>
        <v>169849</v>
      </c>
      <c r="M23" s="12"/>
      <c r="N23" s="158"/>
      <c r="O23" s="102"/>
      <c r="P23" s="112" t="s">
        <v>49</v>
      </c>
      <c r="Q23" s="69" t="s">
        <v>49</v>
      </c>
      <c r="R23" s="28">
        <v>17220</v>
      </c>
      <c r="S23" s="29">
        <v>1</v>
      </c>
      <c r="T23" s="36">
        <f t="shared" si="12"/>
        <v>17221</v>
      </c>
      <c r="U23" s="30">
        <v>58502</v>
      </c>
      <c r="V23" s="30">
        <v>328</v>
      </c>
      <c r="W23" s="28">
        <v>674</v>
      </c>
      <c r="X23" s="36">
        <f t="shared" si="1"/>
        <v>76051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78505</v>
      </c>
      <c r="G24" s="23">
        <v>9</v>
      </c>
      <c r="H24" s="24">
        <f t="shared" si="2"/>
        <v>78514</v>
      </c>
      <c r="I24" s="25">
        <v>148939</v>
      </c>
      <c r="J24" s="25">
        <v>1004</v>
      </c>
      <c r="K24" s="22">
        <v>1140</v>
      </c>
      <c r="L24" s="24">
        <f t="shared" si="3"/>
        <v>228457</v>
      </c>
      <c r="M24" s="12"/>
      <c r="N24" s="158"/>
      <c r="O24" s="102"/>
      <c r="P24" s="113"/>
      <c r="Q24" s="69" t="s">
        <v>50</v>
      </c>
      <c r="R24" s="28">
        <v>36659</v>
      </c>
      <c r="S24" s="29">
        <v>3</v>
      </c>
      <c r="T24" s="36">
        <f t="shared" si="12"/>
        <v>36662</v>
      </c>
      <c r="U24" s="30">
        <v>90443</v>
      </c>
      <c r="V24" s="30">
        <v>598</v>
      </c>
      <c r="W24" s="28">
        <v>715</v>
      </c>
      <c r="X24" s="36">
        <f t="shared" si="1"/>
        <v>127703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30064</v>
      </c>
      <c r="G25" s="23">
        <v>1</v>
      </c>
      <c r="H25" s="24">
        <f t="shared" si="2"/>
        <v>30065</v>
      </c>
      <c r="I25" s="25">
        <v>95368</v>
      </c>
      <c r="J25" s="25">
        <v>605</v>
      </c>
      <c r="K25" s="22">
        <v>835</v>
      </c>
      <c r="L25" s="24">
        <f t="shared" si="3"/>
        <v>126038</v>
      </c>
      <c r="M25" s="12"/>
      <c r="N25" s="158"/>
      <c r="O25" s="102"/>
      <c r="P25" s="113"/>
      <c r="Q25" s="69" t="s">
        <v>52</v>
      </c>
      <c r="R25" s="28">
        <v>41480</v>
      </c>
      <c r="S25" s="23">
        <v>9</v>
      </c>
      <c r="T25" s="24">
        <f t="shared" si="12"/>
        <v>41489</v>
      </c>
      <c r="U25" s="25">
        <v>138811</v>
      </c>
      <c r="V25" s="25">
        <v>743</v>
      </c>
      <c r="W25" s="22">
        <v>986</v>
      </c>
      <c r="X25" s="24">
        <f t="shared" si="1"/>
        <v>181043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34642</v>
      </c>
      <c r="G26" s="23">
        <v>1</v>
      </c>
      <c r="H26" s="24">
        <f t="shared" si="2"/>
        <v>34643</v>
      </c>
      <c r="I26" s="25">
        <v>71668</v>
      </c>
      <c r="J26" s="25">
        <v>390</v>
      </c>
      <c r="K26" s="22">
        <v>453</v>
      </c>
      <c r="L26" s="24">
        <f t="shared" si="3"/>
        <v>106701</v>
      </c>
      <c r="M26" s="12"/>
      <c r="N26" s="158"/>
      <c r="O26" s="103"/>
      <c r="P26" s="114"/>
      <c r="Q26" s="69" t="s">
        <v>10</v>
      </c>
      <c r="R26" s="22">
        <f>SUM(R23:R25)</f>
        <v>95359</v>
      </c>
      <c r="S26" s="23">
        <f>SUM(S23:S25)</f>
        <v>13</v>
      </c>
      <c r="T26" s="36">
        <f t="shared" si="12"/>
        <v>95372</v>
      </c>
      <c r="U26" s="25">
        <f t="shared" ref="U26:W26" si="17">SUM(U23:U25)</f>
        <v>287756</v>
      </c>
      <c r="V26" s="25">
        <f t="shared" si="17"/>
        <v>1669</v>
      </c>
      <c r="W26" s="22">
        <f t="shared" si="17"/>
        <v>2375</v>
      </c>
      <c r="X26" s="36">
        <f t="shared" si="1"/>
        <v>384797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143211</v>
      </c>
      <c r="G27" s="23">
        <f>SUM(G24:G26)</f>
        <v>11</v>
      </c>
      <c r="H27" s="24">
        <f t="shared" si="2"/>
        <v>143222</v>
      </c>
      <c r="I27" s="25">
        <f>SUM(I24:I26)</f>
        <v>315975</v>
      </c>
      <c r="J27" s="25">
        <f>SUM(J24:J26)</f>
        <v>1999</v>
      </c>
      <c r="K27" s="22">
        <f>SUM(K24:K26)</f>
        <v>2428</v>
      </c>
      <c r="L27" s="24">
        <f>SUM(H27:J27)</f>
        <v>461196</v>
      </c>
      <c r="M27" s="12"/>
      <c r="N27" s="158"/>
      <c r="O27" s="101" t="s">
        <v>56</v>
      </c>
      <c r="P27" s="79" t="s">
        <v>57</v>
      </c>
      <c r="Q27" s="74"/>
      <c r="R27" s="22">
        <v>125896</v>
      </c>
      <c r="S27" s="23">
        <v>31</v>
      </c>
      <c r="T27" s="24">
        <f t="shared" si="12"/>
        <v>125927</v>
      </c>
      <c r="U27" s="25">
        <v>480766</v>
      </c>
      <c r="V27" s="25">
        <v>3705</v>
      </c>
      <c r="W27" s="22">
        <v>8302</v>
      </c>
      <c r="X27" s="36">
        <f t="shared" si="1"/>
        <v>610398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124885</v>
      </c>
      <c r="G28" s="23">
        <v>10</v>
      </c>
      <c r="H28" s="24">
        <f t="shared" si="2"/>
        <v>124895</v>
      </c>
      <c r="I28" s="25">
        <v>320907</v>
      </c>
      <c r="J28" s="25">
        <v>2673</v>
      </c>
      <c r="K28" s="22">
        <v>2336</v>
      </c>
      <c r="L28" s="24">
        <f t="shared" si="3"/>
        <v>448475</v>
      </c>
      <c r="M28" s="12"/>
      <c r="N28" s="158"/>
      <c r="O28" s="102"/>
      <c r="P28" s="79" t="s">
        <v>61</v>
      </c>
      <c r="Q28" s="74"/>
      <c r="R28" s="22">
        <v>64483</v>
      </c>
      <c r="S28" s="23">
        <v>8</v>
      </c>
      <c r="T28" s="24">
        <f t="shared" si="12"/>
        <v>64491</v>
      </c>
      <c r="U28" s="25">
        <v>180804</v>
      </c>
      <c r="V28" s="25">
        <v>777</v>
      </c>
      <c r="W28" s="22">
        <v>1393</v>
      </c>
      <c r="X28" s="36">
        <f t="shared" si="1"/>
        <v>246072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32813</v>
      </c>
      <c r="G29" s="23">
        <v>3</v>
      </c>
      <c r="H29" s="24">
        <f t="shared" si="2"/>
        <v>32816</v>
      </c>
      <c r="I29" s="25">
        <v>147408</v>
      </c>
      <c r="J29" s="25">
        <v>978</v>
      </c>
      <c r="K29" s="22">
        <v>2670</v>
      </c>
      <c r="L29" s="24">
        <f t="shared" si="3"/>
        <v>181202</v>
      </c>
      <c r="M29" s="12"/>
      <c r="N29" s="158"/>
      <c r="O29" s="102"/>
      <c r="P29" s="112" t="s">
        <v>63</v>
      </c>
      <c r="Q29" s="69" t="s">
        <v>63</v>
      </c>
      <c r="R29" s="22">
        <v>45329</v>
      </c>
      <c r="S29" s="23">
        <v>11</v>
      </c>
      <c r="T29" s="24">
        <f t="shared" si="12"/>
        <v>45340</v>
      </c>
      <c r="U29" s="25">
        <v>159545</v>
      </c>
      <c r="V29" s="25">
        <v>866</v>
      </c>
      <c r="W29" s="22">
        <v>1627</v>
      </c>
      <c r="X29" s="36">
        <f t="shared" si="1"/>
        <v>205751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157698</v>
      </c>
      <c r="G30" s="23">
        <f>SUM(G28:G29)</f>
        <v>13</v>
      </c>
      <c r="H30" s="24">
        <f t="shared" si="2"/>
        <v>157711</v>
      </c>
      <c r="I30" s="22">
        <f>SUM(I28:I29)</f>
        <v>468315</v>
      </c>
      <c r="J30" s="22">
        <f>SUM(J28:J29)</f>
        <v>3651</v>
      </c>
      <c r="K30" s="22">
        <f>SUM(K28:K29)</f>
        <v>5006</v>
      </c>
      <c r="L30" s="24">
        <f t="shared" si="3"/>
        <v>629677</v>
      </c>
      <c r="M30" s="12"/>
      <c r="N30" s="158"/>
      <c r="O30" s="102"/>
      <c r="P30" s="113"/>
      <c r="Q30" s="69" t="s">
        <v>65</v>
      </c>
      <c r="R30" s="22">
        <v>22505</v>
      </c>
      <c r="S30" s="23">
        <v>6</v>
      </c>
      <c r="T30" s="24">
        <f t="shared" si="12"/>
        <v>22511</v>
      </c>
      <c r="U30" s="25">
        <v>88098</v>
      </c>
      <c r="V30" s="25">
        <v>367</v>
      </c>
      <c r="W30" s="22">
        <v>966</v>
      </c>
      <c r="X30" s="36">
        <f t="shared" si="1"/>
        <v>110976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121205</v>
      </c>
      <c r="G31" s="23">
        <v>6</v>
      </c>
      <c r="H31" s="24">
        <f t="shared" si="2"/>
        <v>121211</v>
      </c>
      <c r="I31" s="25">
        <v>249119</v>
      </c>
      <c r="J31" s="25">
        <v>1937</v>
      </c>
      <c r="K31" s="22">
        <v>1885</v>
      </c>
      <c r="L31" s="24">
        <f t="shared" si="3"/>
        <v>372267</v>
      </c>
      <c r="M31" s="12"/>
      <c r="N31" s="158"/>
      <c r="O31" s="102"/>
      <c r="P31" s="113"/>
      <c r="Q31" s="69" t="s">
        <v>66</v>
      </c>
      <c r="R31" s="26">
        <v>24714</v>
      </c>
      <c r="S31" s="23">
        <v>10</v>
      </c>
      <c r="T31" s="24">
        <f t="shared" si="12"/>
        <v>24724</v>
      </c>
      <c r="U31" s="22">
        <v>80345</v>
      </c>
      <c r="V31" s="22">
        <v>463</v>
      </c>
      <c r="W31" s="22">
        <v>825</v>
      </c>
      <c r="X31" s="24">
        <f t="shared" si="1"/>
        <v>105532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91619</v>
      </c>
      <c r="G32" s="23">
        <v>6</v>
      </c>
      <c r="H32" s="24">
        <f t="shared" si="2"/>
        <v>91625</v>
      </c>
      <c r="I32" s="25">
        <v>210204</v>
      </c>
      <c r="J32" s="25">
        <v>1595</v>
      </c>
      <c r="K32" s="22">
        <v>1588</v>
      </c>
      <c r="L32" s="24">
        <f t="shared" si="3"/>
        <v>303424</v>
      </c>
      <c r="M32" s="12"/>
      <c r="N32" s="158"/>
      <c r="O32" s="102"/>
      <c r="P32" s="114"/>
      <c r="Q32" s="69" t="s">
        <v>10</v>
      </c>
      <c r="R32" s="22">
        <f>SUM(R29:R31)</f>
        <v>92548</v>
      </c>
      <c r="S32" s="23">
        <f>SUM(S29:S31)</f>
        <v>27</v>
      </c>
      <c r="T32" s="24">
        <f t="shared" si="12"/>
        <v>92575</v>
      </c>
      <c r="U32" s="25">
        <f t="shared" ref="U32:W32" si="18">SUM(U29:U31)</f>
        <v>327988</v>
      </c>
      <c r="V32" s="25">
        <f t="shared" si="18"/>
        <v>1696</v>
      </c>
      <c r="W32" s="22">
        <f t="shared" si="18"/>
        <v>3418</v>
      </c>
      <c r="X32" s="36">
        <f t="shared" si="1"/>
        <v>422259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32696</v>
      </c>
      <c r="G33" s="23">
        <v>1</v>
      </c>
      <c r="H33" s="24">
        <f t="shared" si="2"/>
        <v>32697</v>
      </c>
      <c r="I33" s="25">
        <v>76619</v>
      </c>
      <c r="J33" s="25">
        <v>730</v>
      </c>
      <c r="K33" s="22">
        <v>418</v>
      </c>
      <c r="L33" s="24">
        <f t="shared" si="3"/>
        <v>110046</v>
      </c>
      <c r="M33" s="12"/>
      <c r="N33" s="158"/>
      <c r="O33" s="102"/>
      <c r="P33" s="112" t="s">
        <v>68</v>
      </c>
      <c r="Q33" s="69" t="s">
        <v>69</v>
      </c>
      <c r="R33" s="22">
        <v>41095</v>
      </c>
      <c r="S33" s="23">
        <v>10</v>
      </c>
      <c r="T33" s="24">
        <f t="shared" si="12"/>
        <v>41105</v>
      </c>
      <c r="U33" s="25">
        <v>181317</v>
      </c>
      <c r="V33" s="25">
        <v>1126</v>
      </c>
      <c r="W33" s="22">
        <v>2430</v>
      </c>
      <c r="X33" s="36">
        <f t="shared" si="1"/>
        <v>223548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82793</v>
      </c>
      <c r="G34" s="23">
        <v>4</v>
      </c>
      <c r="H34" s="24">
        <f t="shared" si="2"/>
        <v>82797</v>
      </c>
      <c r="I34" s="25">
        <v>190799</v>
      </c>
      <c r="J34" s="25">
        <v>1315</v>
      </c>
      <c r="K34" s="22">
        <v>1347</v>
      </c>
      <c r="L34" s="24">
        <f t="shared" si="3"/>
        <v>274911</v>
      </c>
      <c r="M34" s="12"/>
      <c r="N34" s="158"/>
      <c r="O34" s="102"/>
      <c r="P34" s="113"/>
      <c r="Q34" s="69" t="s">
        <v>73</v>
      </c>
      <c r="R34" s="22">
        <v>13689</v>
      </c>
      <c r="S34" s="23">
        <v>6</v>
      </c>
      <c r="T34" s="24">
        <f t="shared" si="12"/>
        <v>13695</v>
      </c>
      <c r="U34" s="25">
        <v>77933</v>
      </c>
      <c r="V34" s="25">
        <v>545</v>
      </c>
      <c r="W34" s="22">
        <v>951</v>
      </c>
      <c r="X34" s="36">
        <f t="shared" si="1"/>
        <v>92173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34557</v>
      </c>
      <c r="G35" s="23">
        <v>2</v>
      </c>
      <c r="H35" s="24">
        <f t="shared" si="2"/>
        <v>34559</v>
      </c>
      <c r="I35" s="25">
        <v>61807</v>
      </c>
      <c r="J35" s="25">
        <v>785</v>
      </c>
      <c r="K35" s="22">
        <v>557</v>
      </c>
      <c r="L35" s="24">
        <f t="shared" si="3"/>
        <v>97151</v>
      </c>
      <c r="M35" s="12"/>
      <c r="N35" s="158"/>
      <c r="O35" s="102"/>
      <c r="P35" s="113"/>
      <c r="Q35" s="69" t="s">
        <v>76</v>
      </c>
      <c r="R35" s="22">
        <v>10384</v>
      </c>
      <c r="S35" s="23">
        <v>2</v>
      </c>
      <c r="T35" s="24">
        <f t="shared" si="12"/>
        <v>10386</v>
      </c>
      <c r="U35" s="25">
        <v>52762</v>
      </c>
      <c r="V35" s="25">
        <v>268</v>
      </c>
      <c r="W35" s="22">
        <v>592</v>
      </c>
      <c r="X35" s="24">
        <f t="shared" si="1"/>
        <v>63416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22302</v>
      </c>
      <c r="G36" s="23">
        <v>1</v>
      </c>
      <c r="H36" s="24">
        <f t="shared" si="2"/>
        <v>22303</v>
      </c>
      <c r="I36" s="25">
        <v>71391</v>
      </c>
      <c r="J36" s="25">
        <v>514</v>
      </c>
      <c r="K36" s="22">
        <v>777</v>
      </c>
      <c r="L36" s="24">
        <f t="shared" si="3"/>
        <v>94208</v>
      </c>
      <c r="M36" s="12"/>
      <c r="N36" s="158"/>
      <c r="O36" s="103"/>
      <c r="P36" s="114"/>
      <c r="Q36" s="69" t="s">
        <v>10</v>
      </c>
      <c r="R36" s="22">
        <f>SUM(R33:R35)</f>
        <v>65168</v>
      </c>
      <c r="S36" s="23">
        <f>SUM(S33:S35)</f>
        <v>18</v>
      </c>
      <c r="T36" s="24">
        <f t="shared" si="12"/>
        <v>65186</v>
      </c>
      <c r="U36" s="25">
        <f t="shared" ref="U36:W36" si="19">SUM(U33:U35)</f>
        <v>312012</v>
      </c>
      <c r="V36" s="25">
        <f t="shared" si="19"/>
        <v>1939</v>
      </c>
      <c r="W36" s="22">
        <f t="shared" si="19"/>
        <v>3973</v>
      </c>
      <c r="X36" s="36">
        <f t="shared" si="1"/>
        <v>379137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11845</v>
      </c>
      <c r="G37" s="23">
        <v>0</v>
      </c>
      <c r="H37" s="24">
        <f t="shared" si="2"/>
        <v>11845</v>
      </c>
      <c r="I37" s="26">
        <v>26843</v>
      </c>
      <c r="J37" s="26">
        <v>226</v>
      </c>
      <c r="K37" s="22">
        <v>220</v>
      </c>
      <c r="L37" s="24">
        <f t="shared" si="3"/>
        <v>38914</v>
      </c>
      <c r="M37" s="12"/>
      <c r="N37" s="158"/>
      <c r="O37" s="101" t="s">
        <v>198</v>
      </c>
      <c r="P37" s="79" t="s">
        <v>79</v>
      </c>
      <c r="Q37" s="74"/>
      <c r="R37" s="22">
        <v>101082</v>
      </c>
      <c r="S37" s="23">
        <v>9</v>
      </c>
      <c r="T37" s="24">
        <f t="shared" ref="T37:T39" si="20">SUM(R37:S37)</f>
        <v>101091</v>
      </c>
      <c r="U37" s="25">
        <v>263097</v>
      </c>
      <c r="V37" s="25">
        <v>2110</v>
      </c>
      <c r="W37" s="22">
        <v>1916</v>
      </c>
      <c r="X37" s="36">
        <f t="shared" si="1"/>
        <v>366298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151497</v>
      </c>
      <c r="G38" s="23">
        <f>SUM(G34:G37)</f>
        <v>7</v>
      </c>
      <c r="H38" s="24">
        <f t="shared" si="2"/>
        <v>151504</v>
      </c>
      <c r="I38" s="22">
        <f>SUM(I34:I37)</f>
        <v>350840</v>
      </c>
      <c r="J38" s="22">
        <f>SUM(J34:J37)</f>
        <v>2840</v>
      </c>
      <c r="K38" s="22">
        <f>SUM(K34:K37)</f>
        <v>2901</v>
      </c>
      <c r="L38" s="24">
        <f t="shared" si="3"/>
        <v>505184</v>
      </c>
      <c r="M38" s="12"/>
      <c r="N38" s="158"/>
      <c r="O38" s="102"/>
      <c r="P38" s="79" t="s">
        <v>82</v>
      </c>
      <c r="Q38" s="74"/>
      <c r="R38" s="22">
        <v>22705</v>
      </c>
      <c r="S38" s="23">
        <v>7</v>
      </c>
      <c r="T38" s="24">
        <f t="shared" si="20"/>
        <v>22712</v>
      </c>
      <c r="U38" s="25">
        <v>68705</v>
      </c>
      <c r="V38" s="25">
        <v>396</v>
      </c>
      <c r="W38" s="22">
        <v>505</v>
      </c>
      <c r="X38" s="36">
        <f t="shared" si="1"/>
        <v>91813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46015</v>
      </c>
      <c r="G39" s="23">
        <v>1</v>
      </c>
      <c r="H39" s="24">
        <f t="shared" si="2"/>
        <v>46016</v>
      </c>
      <c r="I39" s="25">
        <v>110079</v>
      </c>
      <c r="J39" s="25">
        <v>682</v>
      </c>
      <c r="K39" s="22">
        <v>807</v>
      </c>
      <c r="L39" s="24">
        <f t="shared" si="3"/>
        <v>156777</v>
      </c>
      <c r="M39" s="12"/>
      <c r="N39" s="158"/>
      <c r="O39" s="102"/>
      <c r="P39" s="79" t="s">
        <v>200</v>
      </c>
      <c r="Q39" s="74"/>
      <c r="R39" s="22">
        <v>28668</v>
      </c>
      <c r="S39" s="23">
        <v>2</v>
      </c>
      <c r="T39" s="24">
        <f t="shared" si="20"/>
        <v>28670</v>
      </c>
      <c r="U39" s="25">
        <v>71190</v>
      </c>
      <c r="V39" s="25">
        <v>621</v>
      </c>
      <c r="W39" s="22">
        <v>384</v>
      </c>
      <c r="X39" s="36">
        <f t="shared" si="1"/>
        <v>100481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877021</v>
      </c>
      <c r="G40" s="32">
        <f>SUM(G22:G23,G27,G30:G33,G38:G39)</f>
        <v>48</v>
      </c>
      <c r="H40" s="33">
        <f t="shared" si="2"/>
        <v>877069</v>
      </c>
      <c r="I40" s="31">
        <f t="shared" ref="I40:K40" si="21">SUM(I22:I23,I27,I30:I33,I38:I39)</f>
        <v>2104887</v>
      </c>
      <c r="J40" s="31">
        <f t="shared" si="21"/>
        <v>15850</v>
      </c>
      <c r="K40" s="31">
        <f t="shared" si="21"/>
        <v>17188</v>
      </c>
      <c r="L40" s="37">
        <f t="shared" si="3"/>
        <v>2997806</v>
      </c>
      <c r="M40" s="12"/>
      <c r="N40" s="158"/>
      <c r="O40" s="102"/>
      <c r="P40" s="79" t="s">
        <v>201</v>
      </c>
      <c r="Q40" s="74"/>
      <c r="R40" s="28">
        <v>22391</v>
      </c>
      <c r="S40" s="29">
        <v>12</v>
      </c>
      <c r="T40" s="24">
        <f t="shared" si="12"/>
        <v>22403</v>
      </c>
      <c r="U40" s="30">
        <v>72117</v>
      </c>
      <c r="V40" s="30">
        <v>573</v>
      </c>
      <c r="W40" s="28">
        <v>748</v>
      </c>
      <c r="X40" s="36">
        <f t="shared" si="1"/>
        <v>95093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132433</v>
      </c>
      <c r="G41" s="23">
        <v>12</v>
      </c>
      <c r="H41" s="24">
        <f t="shared" si="2"/>
        <v>132445</v>
      </c>
      <c r="I41" s="25">
        <v>326905</v>
      </c>
      <c r="J41" s="25">
        <v>1765</v>
      </c>
      <c r="K41" s="22">
        <v>2291</v>
      </c>
      <c r="L41" s="24">
        <f t="shared" si="3"/>
        <v>461115</v>
      </c>
      <c r="M41" s="12"/>
      <c r="N41" s="158"/>
      <c r="O41" s="103"/>
      <c r="P41" s="79" t="s">
        <v>10</v>
      </c>
      <c r="Q41" s="74"/>
      <c r="R41" s="22">
        <f>SUM(R37:R40)</f>
        <v>174846</v>
      </c>
      <c r="S41" s="23">
        <f>SUM(S37:S40)</f>
        <v>30</v>
      </c>
      <c r="T41" s="24">
        <f t="shared" si="12"/>
        <v>174876</v>
      </c>
      <c r="U41" s="25">
        <f t="shared" ref="U41:W41" si="22">SUM(U37:U40)</f>
        <v>475109</v>
      </c>
      <c r="V41" s="25">
        <f t="shared" si="22"/>
        <v>3700</v>
      </c>
      <c r="W41" s="22">
        <f t="shared" si="22"/>
        <v>3553</v>
      </c>
      <c r="X41" s="24">
        <f t="shared" si="1"/>
        <v>653685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52134</v>
      </c>
      <c r="G42" s="23">
        <v>5</v>
      </c>
      <c r="H42" s="24">
        <f t="shared" si="2"/>
        <v>52139</v>
      </c>
      <c r="I42" s="25">
        <v>145170</v>
      </c>
      <c r="J42" s="25">
        <v>774</v>
      </c>
      <c r="K42" s="22">
        <v>1262</v>
      </c>
      <c r="L42" s="24">
        <f t="shared" si="3"/>
        <v>198083</v>
      </c>
      <c r="M42" s="12"/>
      <c r="N42" s="162"/>
      <c r="O42" s="91" t="s">
        <v>30</v>
      </c>
      <c r="P42" s="92"/>
      <c r="Q42" s="93"/>
      <c r="R42" s="31">
        <f>SUM(R17,R20:R22,R26:R28,R32,R36,R41)</f>
        <v>1040348</v>
      </c>
      <c r="S42" s="40">
        <f>SUM(S17,S20:S22,S26:S28,S32,S36,S41)</f>
        <v>193</v>
      </c>
      <c r="T42" s="33">
        <f t="shared" si="12"/>
        <v>1040541</v>
      </c>
      <c r="U42" s="31">
        <f t="shared" ref="U42:W42" si="23">SUM(U17,U20:U22,U26:U28,U32,U36,U41)</f>
        <v>3389459</v>
      </c>
      <c r="V42" s="31">
        <f t="shared" si="23"/>
        <v>20205</v>
      </c>
      <c r="W42" s="31">
        <f t="shared" si="23"/>
        <v>32577</v>
      </c>
      <c r="X42" s="33">
        <f t="shared" si="1"/>
        <v>4450205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82538</v>
      </c>
      <c r="G43" s="23">
        <v>7</v>
      </c>
      <c r="H43" s="24">
        <f t="shared" si="2"/>
        <v>82545</v>
      </c>
      <c r="I43" s="25">
        <v>203525</v>
      </c>
      <c r="J43" s="25">
        <v>923</v>
      </c>
      <c r="K43" s="22">
        <v>1801</v>
      </c>
      <c r="L43" s="24">
        <f t="shared" si="3"/>
        <v>286993</v>
      </c>
      <c r="M43" s="12"/>
      <c r="N43" s="157" t="s">
        <v>85</v>
      </c>
      <c r="O43" s="88" t="s">
        <v>86</v>
      </c>
      <c r="P43" s="89"/>
      <c r="Q43" s="90"/>
      <c r="R43" s="22">
        <v>113636</v>
      </c>
      <c r="S43" s="23">
        <v>17</v>
      </c>
      <c r="T43" s="24">
        <f t="shared" si="12"/>
        <v>113653</v>
      </c>
      <c r="U43" s="25">
        <v>348615</v>
      </c>
      <c r="V43" s="25">
        <v>2338</v>
      </c>
      <c r="W43" s="22">
        <v>2866</v>
      </c>
      <c r="X43" s="24">
        <f t="shared" si="1"/>
        <v>464606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134672</v>
      </c>
      <c r="G44" s="23">
        <f>SUM(G42:G43)</f>
        <v>12</v>
      </c>
      <c r="H44" s="24">
        <f t="shared" si="2"/>
        <v>134684</v>
      </c>
      <c r="I44" s="22">
        <f>SUM(I42:I43)</f>
        <v>348695</v>
      </c>
      <c r="J44" s="22">
        <f>SUM(J42:J43)</f>
        <v>1697</v>
      </c>
      <c r="K44" s="22">
        <f>SUM(K42:K43)</f>
        <v>3063</v>
      </c>
      <c r="L44" s="24">
        <f t="shared" si="3"/>
        <v>485076</v>
      </c>
      <c r="M44" s="12"/>
      <c r="N44" s="158"/>
      <c r="O44" s="72" t="s">
        <v>89</v>
      </c>
      <c r="P44" s="73"/>
      <c r="Q44" s="74"/>
      <c r="R44" s="22">
        <v>144827</v>
      </c>
      <c r="S44" s="23">
        <v>24</v>
      </c>
      <c r="T44" s="24">
        <f t="shared" si="12"/>
        <v>144851</v>
      </c>
      <c r="U44" s="25">
        <v>366894</v>
      </c>
      <c r="V44" s="25">
        <v>3542</v>
      </c>
      <c r="W44" s="22">
        <v>6672</v>
      </c>
      <c r="X44" s="24">
        <f t="shared" si="1"/>
        <v>515287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91551</v>
      </c>
      <c r="G45" s="23">
        <v>16</v>
      </c>
      <c r="H45" s="24">
        <f t="shared" si="2"/>
        <v>91567</v>
      </c>
      <c r="I45" s="25">
        <v>247680</v>
      </c>
      <c r="J45" s="25">
        <v>1416</v>
      </c>
      <c r="K45" s="22">
        <v>2244</v>
      </c>
      <c r="L45" s="24">
        <f t="shared" si="3"/>
        <v>340663</v>
      </c>
      <c r="M45" s="12"/>
      <c r="N45" s="158"/>
      <c r="O45" s="101" t="s">
        <v>91</v>
      </c>
      <c r="P45" s="79" t="s">
        <v>202</v>
      </c>
      <c r="Q45" s="74"/>
      <c r="R45" s="41">
        <v>83820</v>
      </c>
      <c r="S45" s="42">
        <v>16</v>
      </c>
      <c r="T45" s="43">
        <f t="shared" si="12"/>
        <v>83836</v>
      </c>
      <c r="U45" s="44">
        <v>131459</v>
      </c>
      <c r="V45" s="44">
        <v>3275</v>
      </c>
      <c r="W45" s="41">
        <v>8143</v>
      </c>
      <c r="X45" s="43">
        <f t="shared" si="1"/>
        <v>218570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24426</v>
      </c>
      <c r="G46" s="23">
        <v>4</v>
      </c>
      <c r="H46" s="24">
        <f t="shared" si="2"/>
        <v>24430</v>
      </c>
      <c r="I46" s="25">
        <v>57217</v>
      </c>
      <c r="J46" s="25">
        <v>315</v>
      </c>
      <c r="K46" s="22">
        <v>291</v>
      </c>
      <c r="L46" s="24">
        <f t="shared" si="3"/>
        <v>81962</v>
      </c>
      <c r="M46" s="12"/>
      <c r="N46" s="158"/>
      <c r="O46" s="102"/>
      <c r="P46" s="79" t="s">
        <v>94</v>
      </c>
      <c r="Q46" s="74"/>
      <c r="R46" s="22">
        <v>127763</v>
      </c>
      <c r="S46" s="23">
        <v>23</v>
      </c>
      <c r="T46" s="24">
        <f t="shared" si="12"/>
        <v>127786</v>
      </c>
      <c r="U46" s="25">
        <v>324115</v>
      </c>
      <c r="V46" s="25">
        <v>3999</v>
      </c>
      <c r="W46" s="22">
        <v>11436</v>
      </c>
      <c r="X46" s="24">
        <f t="shared" si="1"/>
        <v>455900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115977</v>
      </c>
      <c r="G47" s="23">
        <f>SUM(G45:G46)</f>
        <v>20</v>
      </c>
      <c r="H47" s="24">
        <f t="shared" si="2"/>
        <v>115997</v>
      </c>
      <c r="I47" s="22">
        <f>SUM(I45:I46)</f>
        <v>304897</v>
      </c>
      <c r="J47" s="22">
        <f>SUM(J45:J46)</f>
        <v>1731</v>
      </c>
      <c r="K47" s="22">
        <f>SUM(K45:K46)</f>
        <v>2535</v>
      </c>
      <c r="L47" s="24">
        <f t="shared" si="3"/>
        <v>422625</v>
      </c>
      <c r="M47" s="12"/>
      <c r="N47" s="158"/>
      <c r="O47" s="102"/>
      <c r="P47" s="112" t="s">
        <v>95</v>
      </c>
      <c r="Q47" s="69" t="s">
        <v>96</v>
      </c>
      <c r="R47" s="22">
        <v>83749</v>
      </c>
      <c r="S47" s="23">
        <v>19</v>
      </c>
      <c r="T47" s="24">
        <f t="shared" si="12"/>
        <v>83768</v>
      </c>
      <c r="U47" s="25">
        <v>276806</v>
      </c>
      <c r="V47" s="25">
        <v>2295</v>
      </c>
      <c r="W47" s="22">
        <v>3659</v>
      </c>
      <c r="X47" s="24">
        <f t="shared" si="1"/>
        <v>362869</v>
      </c>
    </row>
    <row r="48" spans="1:24" s="17" customFormat="1" ht="7.5" customHeight="1" x14ac:dyDescent="0.15">
      <c r="A48" s="39"/>
      <c r="B48" s="86"/>
      <c r="C48" s="108"/>
      <c r="D48" s="75" t="s">
        <v>231</v>
      </c>
      <c r="E48" s="76"/>
      <c r="F48" s="22">
        <v>44230</v>
      </c>
      <c r="G48" s="23">
        <v>1</v>
      </c>
      <c r="H48" s="24">
        <f t="shared" si="2"/>
        <v>44231</v>
      </c>
      <c r="I48" s="25">
        <v>150752</v>
      </c>
      <c r="J48" s="25">
        <v>762</v>
      </c>
      <c r="K48" s="22">
        <v>1179</v>
      </c>
      <c r="L48" s="24">
        <f t="shared" si="3"/>
        <v>195745</v>
      </c>
      <c r="M48" s="12"/>
      <c r="N48" s="158"/>
      <c r="O48" s="102"/>
      <c r="P48" s="113"/>
      <c r="Q48" s="69" t="s">
        <v>100</v>
      </c>
      <c r="R48" s="22">
        <v>36203</v>
      </c>
      <c r="S48" s="23">
        <v>11</v>
      </c>
      <c r="T48" s="24">
        <f t="shared" si="12"/>
        <v>36214</v>
      </c>
      <c r="U48" s="25">
        <v>106375</v>
      </c>
      <c r="V48" s="25">
        <v>997</v>
      </c>
      <c r="W48" s="22">
        <v>2036</v>
      </c>
      <c r="X48" s="24">
        <f t="shared" si="1"/>
        <v>143586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124865</v>
      </c>
      <c r="G49" s="23">
        <v>16</v>
      </c>
      <c r="H49" s="24">
        <f t="shared" si="2"/>
        <v>124881</v>
      </c>
      <c r="I49" s="25">
        <v>329032</v>
      </c>
      <c r="J49" s="25">
        <v>2002</v>
      </c>
      <c r="K49" s="22">
        <v>2108</v>
      </c>
      <c r="L49" s="24">
        <f t="shared" si="3"/>
        <v>455915</v>
      </c>
      <c r="M49" s="12"/>
      <c r="N49" s="158"/>
      <c r="O49" s="103"/>
      <c r="P49" s="114"/>
      <c r="Q49" s="69" t="s">
        <v>10</v>
      </c>
      <c r="R49" s="22">
        <f>SUM(R47:R48)</f>
        <v>119952</v>
      </c>
      <c r="S49" s="23">
        <f>SUM(S47:S48)</f>
        <v>30</v>
      </c>
      <c r="T49" s="24">
        <f t="shared" si="12"/>
        <v>119982</v>
      </c>
      <c r="U49" s="25">
        <f>SUM(U47:U48)</f>
        <v>383181</v>
      </c>
      <c r="V49" s="25">
        <f>SUM(V47:V48)</f>
        <v>3292</v>
      </c>
      <c r="W49" s="22">
        <f>SUM(W47:W48)</f>
        <v>5695</v>
      </c>
      <c r="X49" s="24">
        <f t="shared" si="1"/>
        <v>506455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34866</v>
      </c>
      <c r="G50" s="23">
        <v>8</v>
      </c>
      <c r="H50" s="24">
        <f t="shared" si="2"/>
        <v>34874</v>
      </c>
      <c r="I50" s="25">
        <v>99435</v>
      </c>
      <c r="J50" s="25">
        <v>639</v>
      </c>
      <c r="K50" s="22">
        <v>797</v>
      </c>
      <c r="L50" s="24">
        <f t="shared" si="3"/>
        <v>134948</v>
      </c>
      <c r="M50" s="12"/>
      <c r="N50" s="158"/>
      <c r="O50" s="163" t="s">
        <v>204</v>
      </c>
      <c r="P50" s="79" t="s">
        <v>205</v>
      </c>
      <c r="Q50" s="74"/>
      <c r="R50" s="22">
        <v>75125</v>
      </c>
      <c r="S50" s="23">
        <v>13</v>
      </c>
      <c r="T50" s="24">
        <f t="shared" si="12"/>
        <v>75138</v>
      </c>
      <c r="U50" s="25">
        <v>225888</v>
      </c>
      <c r="V50" s="25">
        <v>1969</v>
      </c>
      <c r="W50" s="22">
        <v>2484</v>
      </c>
      <c r="X50" s="24">
        <f t="shared" si="1"/>
        <v>302995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27908</v>
      </c>
      <c r="G51" s="23">
        <v>2</v>
      </c>
      <c r="H51" s="24">
        <f t="shared" si="2"/>
        <v>27910</v>
      </c>
      <c r="I51" s="26">
        <v>84895</v>
      </c>
      <c r="J51" s="26">
        <v>619</v>
      </c>
      <c r="K51" s="22">
        <v>756</v>
      </c>
      <c r="L51" s="24">
        <f t="shared" si="3"/>
        <v>113424</v>
      </c>
      <c r="M51" s="12"/>
      <c r="N51" s="158"/>
      <c r="O51" s="113"/>
      <c r="P51" s="79" t="s">
        <v>206</v>
      </c>
      <c r="Q51" s="74"/>
      <c r="R51" s="22">
        <v>10956</v>
      </c>
      <c r="S51" s="23">
        <v>3</v>
      </c>
      <c r="T51" s="24">
        <f t="shared" si="12"/>
        <v>10959</v>
      </c>
      <c r="U51" s="25">
        <v>38902</v>
      </c>
      <c r="V51" s="25">
        <v>228</v>
      </c>
      <c r="W51" s="22">
        <v>408</v>
      </c>
      <c r="X51" s="24">
        <f t="shared" ref="X51:X52" si="24">SUM(T51:V51)</f>
        <v>50089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187639</v>
      </c>
      <c r="G52" s="23">
        <f>SUM(G49:G51)</f>
        <v>26</v>
      </c>
      <c r="H52" s="24">
        <f t="shared" ref="H52:H98" si="25">SUM(F52:G52)</f>
        <v>187665</v>
      </c>
      <c r="I52" s="26">
        <f>SUM(I49:I51)</f>
        <v>513362</v>
      </c>
      <c r="J52" s="26">
        <f>SUM(J49:J51)</f>
        <v>3260</v>
      </c>
      <c r="K52" s="26">
        <f>SUM(K49:K51)</f>
        <v>3661</v>
      </c>
      <c r="L52" s="24">
        <f t="shared" ref="L52:L98" si="26">SUM(H52:J52)</f>
        <v>704287</v>
      </c>
      <c r="M52" s="12"/>
      <c r="N52" s="158"/>
      <c r="O52" s="114"/>
      <c r="P52" s="79" t="s">
        <v>10</v>
      </c>
      <c r="Q52" s="74"/>
      <c r="R52" s="22">
        <f>SUM(R50:R51)</f>
        <v>86081</v>
      </c>
      <c r="S52" s="23">
        <f>SUM(S50:S51)</f>
        <v>16</v>
      </c>
      <c r="T52" s="24">
        <f t="shared" si="12"/>
        <v>86097</v>
      </c>
      <c r="U52" s="25">
        <f t="shared" ref="U52:W52" si="27">SUM(U50:U51)</f>
        <v>264790</v>
      </c>
      <c r="V52" s="25">
        <f t="shared" si="27"/>
        <v>2197</v>
      </c>
      <c r="W52" s="22">
        <f t="shared" si="27"/>
        <v>2892</v>
      </c>
      <c r="X52" s="24">
        <f t="shared" si="24"/>
        <v>353084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60684</v>
      </c>
      <c r="G53" s="23">
        <v>8</v>
      </c>
      <c r="H53" s="24">
        <f t="shared" si="25"/>
        <v>60692</v>
      </c>
      <c r="I53" s="25">
        <v>214356</v>
      </c>
      <c r="J53" s="25">
        <v>1704</v>
      </c>
      <c r="K53" s="22">
        <v>5404</v>
      </c>
      <c r="L53" s="24">
        <f t="shared" si="26"/>
        <v>276752</v>
      </c>
      <c r="M53" s="12"/>
      <c r="N53" s="158"/>
      <c r="O53" s="72" t="s">
        <v>104</v>
      </c>
      <c r="P53" s="73"/>
      <c r="Q53" s="74"/>
      <c r="R53" s="22">
        <v>117619</v>
      </c>
      <c r="S53" s="23">
        <v>22</v>
      </c>
      <c r="T53" s="24">
        <f t="shared" si="12"/>
        <v>117641</v>
      </c>
      <c r="U53" s="25">
        <v>273791</v>
      </c>
      <c r="V53" s="25">
        <v>2576</v>
      </c>
      <c r="W53" s="22">
        <v>1918</v>
      </c>
      <c r="X53" s="24">
        <f t="shared" si="1"/>
        <v>394008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17395</v>
      </c>
      <c r="G54" s="23">
        <v>3</v>
      </c>
      <c r="H54" s="24">
        <f t="shared" si="25"/>
        <v>17398</v>
      </c>
      <c r="I54" s="25">
        <v>48812</v>
      </c>
      <c r="J54" s="25">
        <v>578</v>
      </c>
      <c r="K54" s="22">
        <v>2467</v>
      </c>
      <c r="L54" s="24">
        <f t="shared" si="26"/>
        <v>66788</v>
      </c>
      <c r="M54" s="12"/>
      <c r="N54" s="158"/>
      <c r="O54" s="101" t="s">
        <v>106</v>
      </c>
      <c r="P54" s="79" t="s">
        <v>107</v>
      </c>
      <c r="Q54" s="74"/>
      <c r="R54" s="22">
        <v>169254</v>
      </c>
      <c r="S54" s="23">
        <v>44</v>
      </c>
      <c r="T54" s="24">
        <f t="shared" si="12"/>
        <v>169298</v>
      </c>
      <c r="U54" s="25">
        <v>440309</v>
      </c>
      <c r="V54" s="25">
        <v>4215</v>
      </c>
      <c r="W54" s="22">
        <v>9106</v>
      </c>
      <c r="X54" s="24">
        <f t="shared" si="1"/>
        <v>613822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78079</v>
      </c>
      <c r="G55" s="23">
        <f>SUM(G53:G54)</f>
        <v>11</v>
      </c>
      <c r="H55" s="24">
        <f t="shared" si="25"/>
        <v>78090</v>
      </c>
      <c r="I55" s="26">
        <f>SUM(I53:I54)</f>
        <v>263168</v>
      </c>
      <c r="J55" s="26">
        <f>SUM(J53:J54)</f>
        <v>2282</v>
      </c>
      <c r="K55" s="26">
        <f>SUM(K53:K54)</f>
        <v>7871</v>
      </c>
      <c r="L55" s="24">
        <f t="shared" si="26"/>
        <v>343540</v>
      </c>
      <c r="M55" s="12"/>
      <c r="N55" s="158"/>
      <c r="O55" s="103"/>
      <c r="P55" s="79" t="s">
        <v>108</v>
      </c>
      <c r="Q55" s="74"/>
      <c r="R55" s="22">
        <v>122004</v>
      </c>
      <c r="S55" s="23">
        <v>34</v>
      </c>
      <c r="T55" s="24">
        <f t="shared" si="12"/>
        <v>122038</v>
      </c>
      <c r="U55" s="25">
        <v>351536</v>
      </c>
      <c r="V55" s="25">
        <v>2589</v>
      </c>
      <c r="W55" s="22">
        <v>2595</v>
      </c>
      <c r="X55" s="24">
        <f t="shared" si="1"/>
        <v>476163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43185</v>
      </c>
      <c r="G56" s="23">
        <v>6</v>
      </c>
      <c r="H56" s="24">
        <f t="shared" si="25"/>
        <v>43191</v>
      </c>
      <c r="I56" s="25">
        <v>158041</v>
      </c>
      <c r="J56" s="25">
        <v>1192</v>
      </c>
      <c r="K56" s="22">
        <v>3714</v>
      </c>
      <c r="L56" s="24">
        <f t="shared" si="26"/>
        <v>202424</v>
      </c>
      <c r="M56" s="12"/>
      <c r="N56" s="162"/>
      <c r="O56" s="91" t="s">
        <v>30</v>
      </c>
      <c r="P56" s="92"/>
      <c r="Q56" s="93"/>
      <c r="R56" s="31">
        <f>SUM(R43:R46,R52:R55,R49)</f>
        <v>1084956</v>
      </c>
      <c r="S56" s="40">
        <f>SUM(S43:S46,S52:S55,S49)</f>
        <v>226</v>
      </c>
      <c r="T56" s="33">
        <f t="shared" si="12"/>
        <v>1085182</v>
      </c>
      <c r="U56" s="31">
        <f t="shared" ref="U56:W56" si="28">SUM(U43:U46,U52:U55,U49)</f>
        <v>2884690</v>
      </c>
      <c r="V56" s="31">
        <f t="shared" si="28"/>
        <v>28023</v>
      </c>
      <c r="W56" s="31">
        <f t="shared" si="28"/>
        <v>51323</v>
      </c>
      <c r="X56" s="33">
        <f t="shared" si="1"/>
        <v>3997895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10659</v>
      </c>
      <c r="G57" s="23">
        <v>3</v>
      </c>
      <c r="H57" s="24">
        <f t="shared" si="25"/>
        <v>10662</v>
      </c>
      <c r="I57" s="25">
        <v>37748</v>
      </c>
      <c r="J57" s="25">
        <v>374</v>
      </c>
      <c r="K57" s="22">
        <v>1342</v>
      </c>
      <c r="L57" s="24">
        <f t="shared" si="26"/>
        <v>48784</v>
      </c>
      <c r="M57" s="12"/>
      <c r="N57" s="157" t="s">
        <v>112</v>
      </c>
      <c r="O57" s="88" t="s">
        <v>113</v>
      </c>
      <c r="P57" s="89"/>
      <c r="Q57" s="90"/>
      <c r="R57" s="22">
        <v>74599</v>
      </c>
      <c r="S57" s="23">
        <v>4</v>
      </c>
      <c r="T57" s="24">
        <f t="shared" si="12"/>
        <v>74603</v>
      </c>
      <c r="U57" s="25">
        <v>166046</v>
      </c>
      <c r="V57" s="25">
        <v>954</v>
      </c>
      <c r="W57" s="22">
        <v>1072</v>
      </c>
      <c r="X57" s="24">
        <f t="shared" si="1"/>
        <v>241603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53844</v>
      </c>
      <c r="G58" s="23">
        <f>SUM(G56:G57)</f>
        <v>9</v>
      </c>
      <c r="H58" s="24">
        <f t="shared" si="25"/>
        <v>53853</v>
      </c>
      <c r="I58" s="26">
        <f>SUM(I56:I57)</f>
        <v>195789</v>
      </c>
      <c r="J58" s="26">
        <f>SUM(J56:J57)</f>
        <v>1566</v>
      </c>
      <c r="K58" s="26">
        <f>SUM(K56:K57)</f>
        <v>5056</v>
      </c>
      <c r="L58" s="24">
        <f t="shared" si="26"/>
        <v>251208</v>
      </c>
      <c r="M58" s="12"/>
      <c r="N58" s="158"/>
      <c r="O58" s="159" t="s">
        <v>207</v>
      </c>
      <c r="P58" s="79" t="s">
        <v>208</v>
      </c>
      <c r="Q58" s="74"/>
      <c r="R58" s="22">
        <v>64793</v>
      </c>
      <c r="S58" s="23">
        <v>3</v>
      </c>
      <c r="T58" s="24">
        <f t="shared" si="12"/>
        <v>64796</v>
      </c>
      <c r="U58" s="25">
        <v>140616</v>
      </c>
      <c r="V58" s="25">
        <v>1191</v>
      </c>
      <c r="W58" s="22">
        <v>1098</v>
      </c>
      <c r="X58" s="24">
        <f t="shared" si="1"/>
        <v>206603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54547</v>
      </c>
      <c r="G59" s="23">
        <v>18</v>
      </c>
      <c r="H59" s="24">
        <f t="shared" si="25"/>
        <v>54565</v>
      </c>
      <c r="I59" s="25">
        <v>185601</v>
      </c>
      <c r="J59" s="25">
        <v>1220</v>
      </c>
      <c r="K59" s="22">
        <v>5238</v>
      </c>
      <c r="L59" s="24">
        <f t="shared" si="26"/>
        <v>241386</v>
      </c>
      <c r="M59" s="12"/>
      <c r="N59" s="158"/>
      <c r="O59" s="102"/>
      <c r="P59" s="79" t="s">
        <v>209</v>
      </c>
      <c r="Q59" s="74"/>
      <c r="R59" s="28">
        <v>23787</v>
      </c>
      <c r="S59" s="29">
        <v>0</v>
      </c>
      <c r="T59" s="24">
        <f>SUM(R59:S59)</f>
        <v>23787</v>
      </c>
      <c r="U59" s="30">
        <v>59000</v>
      </c>
      <c r="V59" s="30">
        <v>398</v>
      </c>
      <c r="W59" s="28">
        <v>367</v>
      </c>
      <c r="X59" s="36">
        <f>SUM(T59:V59)</f>
        <v>83185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24839</v>
      </c>
      <c r="G60" s="23">
        <v>7</v>
      </c>
      <c r="H60" s="24">
        <f t="shared" si="25"/>
        <v>24846</v>
      </c>
      <c r="I60" s="25">
        <v>95440</v>
      </c>
      <c r="J60" s="25">
        <v>461</v>
      </c>
      <c r="K60" s="22">
        <v>1423</v>
      </c>
      <c r="L60" s="24">
        <f t="shared" si="26"/>
        <v>120747</v>
      </c>
      <c r="M60" s="12"/>
      <c r="N60" s="158"/>
      <c r="O60" s="103"/>
      <c r="P60" s="79" t="s">
        <v>10</v>
      </c>
      <c r="Q60" s="74"/>
      <c r="R60" s="28">
        <f>SUM(R58:R59)</f>
        <v>88580</v>
      </c>
      <c r="S60" s="29">
        <f>SUM(S58:S59)</f>
        <v>3</v>
      </c>
      <c r="T60" s="24">
        <f>SUM(R60:S60)</f>
        <v>88583</v>
      </c>
      <c r="U60" s="30">
        <f t="shared" ref="U60:W60" si="29">SUM(U58:U59)</f>
        <v>199616</v>
      </c>
      <c r="V60" s="30">
        <f t="shared" si="29"/>
        <v>1589</v>
      </c>
      <c r="W60" s="28">
        <f t="shared" si="29"/>
        <v>1465</v>
      </c>
      <c r="X60" s="36">
        <f>SUM(T60:V60)</f>
        <v>289788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79386</v>
      </c>
      <c r="G61" s="23">
        <f>SUM(G59:G60)</f>
        <v>25</v>
      </c>
      <c r="H61" s="24">
        <f t="shared" si="25"/>
        <v>79411</v>
      </c>
      <c r="I61" s="22">
        <f>SUM(I59:I60)</f>
        <v>281041</v>
      </c>
      <c r="J61" s="22">
        <f>SUM(J59:J60)</f>
        <v>1681</v>
      </c>
      <c r="K61" s="22">
        <f>SUM(K59:K60)</f>
        <v>6661</v>
      </c>
      <c r="L61" s="24">
        <f t="shared" si="26"/>
        <v>362133</v>
      </c>
      <c r="M61" s="12"/>
      <c r="N61" s="158"/>
      <c r="O61" s="101" t="s">
        <v>116</v>
      </c>
      <c r="P61" s="79" t="s">
        <v>117</v>
      </c>
      <c r="Q61" s="74"/>
      <c r="R61" s="28">
        <v>137828</v>
      </c>
      <c r="S61" s="29">
        <v>42</v>
      </c>
      <c r="T61" s="24">
        <f>SUM(R61:S61)</f>
        <v>137870</v>
      </c>
      <c r="U61" s="30">
        <v>341608</v>
      </c>
      <c r="V61" s="30">
        <v>2424</v>
      </c>
      <c r="W61" s="28">
        <v>3326</v>
      </c>
      <c r="X61" s="36">
        <f>SUM(T61:V61)</f>
        <v>481902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98485</v>
      </c>
      <c r="G62" s="23">
        <v>16</v>
      </c>
      <c r="H62" s="24">
        <f t="shared" si="25"/>
        <v>98501</v>
      </c>
      <c r="I62" s="25">
        <v>298305</v>
      </c>
      <c r="J62" s="25">
        <v>1564</v>
      </c>
      <c r="K62" s="22">
        <v>2471</v>
      </c>
      <c r="L62" s="24">
        <f t="shared" si="26"/>
        <v>398370</v>
      </c>
      <c r="M62" s="12"/>
      <c r="N62" s="158"/>
      <c r="O62" s="102"/>
      <c r="P62" s="79" t="s">
        <v>120</v>
      </c>
      <c r="Q62" s="74"/>
      <c r="R62" s="28">
        <v>57069</v>
      </c>
      <c r="S62" s="29">
        <v>12</v>
      </c>
      <c r="T62" s="24">
        <f>SUM(R62:S62)</f>
        <v>57081</v>
      </c>
      <c r="U62" s="30">
        <v>187032</v>
      </c>
      <c r="V62" s="30">
        <v>881</v>
      </c>
      <c r="W62" s="28">
        <v>1166</v>
      </c>
      <c r="X62" s="36">
        <f>SUM(T62:V62)</f>
        <v>244994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95114</v>
      </c>
      <c r="G63" s="23">
        <v>14</v>
      </c>
      <c r="H63" s="24">
        <f t="shared" si="25"/>
        <v>95128</v>
      </c>
      <c r="I63" s="25">
        <v>265496</v>
      </c>
      <c r="J63" s="25">
        <v>1604</v>
      </c>
      <c r="K63" s="22">
        <v>4478</v>
      </c>
      <c r="L63" s="24">
        <f t="shared" si="26"/>
        <v>362228</v>
      </c>
      <c r="M63" s="12"/>
      <c r="N63" s="158"/>
      <c r="O63" s="103"/>
      <c r="P63" s="79" t="s">
        <v>10</v>
      </c>
      <c r="Q63" s="74"/>
      <c r="R63" s="22">
        <f>SUM(R61:R62)</f>
        <v>194897</v>
      </c>
      <c r="S63" s="23">
        <f>SUM(S61:S62)</f>
        <v>54</v>
      </c>
      <c r="T63" s="24">
        <f t="shared" si="12"/>
        <v>194951</v>
      </c>
      <c r="U63" s="25">
        <f t="shared" ref="U63:W63" si="30">SUM(U61:U62)</f>
        <v>528640</v>
      </c>
      <c r="V63" s="25">
        <f t="shared" si="30"/>
        <v>3305</v>
      </c>
      <c r="W63" s="22">
        <f t="shared" si="30"/>
        <v>4492</v>
      </c>
      <c r="X63" s="24">
        <f t="shared" si="1"/>
        <v>726896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32477</v>
      </c>
      <c r="G64" s="23">
        <v>1</v>
      </c>
      <c r="H64" s="24">
        <f t="shared" si="25"/>
        <v>32478</v>
      </c>
      <c r="I64" s="25">
        <v>67807</v>
      </c>
      <c r="J64" s="25">
        <v>398</v>
      </c>
      <c r="K64" s="22">
        <v>1186</v>
      </c>
      <c r="L64" s="24">
        <f t="shared" si="26"/>
        <v>100683</v>
      </c>
      <c r="M64" s="12"/>
      <c r="N64" s="158"/>
      <c r="O64" s="101" t="s">
        <v>122</v>
      </c>
      <c r="P64" s="79" t="s">
        <v>112</v>
      </c>
      <c r="Q64" s="74"/>
      <c r="R64" s="22">
        <v>123734</v>
      </c>
      <c r="S64" s="23">
        <v>22</v>
      </c>
      <c r="T64" s="24">
        <f t="shared" si="12"/>
        <v>123756</v>
      </c>
      <c r="U64" s="25">
        <v>391232</v>
      </c>
      <c r="V64" s="25">
        <v>2380</v>
      </c>
      <c r="W64" s="22">
        <v>5242</v>
      </c>
      <c r="X64" s="36">
        <f t="shared" si="1"/>
        <v>517368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127591</v>
      </c>
      <c r="G65" s="23">
        <f>SUM(G63:G64)</f>
        <v>15</v>
      </c>
      <c r="H65" s="24">
        <f t="shared" si="25"/>
        <v>127606</v>
      </c>
      <c r="I65" s="22">
        <f>SUM(I63:I64)</f>
        <v>333303</v>
      </c>
      <c r="J65" s="22">
        <f>SUM(J63:J64)</f>
        <v>2002</v>
      </c>
      <c r="K65" s="22">
        <f>SUM(K63:K64)</f>
        <v>5664</v>
      </c>
      <c r="L65" s="24">
        <f t="shared" si="26"/>
        <v>462911</v>
      </c>
      <c r="M65" s="12"/>
      <c r="N65" s="158"/>
      <c r="O65" s="103"/>
      <c r="P65" s="79" t="s">
        <v>124</v>
      </c>
      <c r="Q65" s="74"/>
      <c r="R65" s="22">
        <v>75916</v>
      </c>
      <c r="S65" s="23">
        <v>14</v>
      </c>
      <c r="T65" s="24">
        <f t="shared" si="12"/>
        <v>75930</v>
      </c>
      <c r="U65" s="25">
        <v>227410</v>
      </c>
      <c r="V65" s="25">
        <v>1213</v>
      </c>
      <c r="W65" s="22">
        <v>1650</v>
      </c>
      <c r="X65" s="24">
        <f t="shared" si="1"/>
        <v>304553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23004</v>
      </c>
      <c r="G66" s="23">
        <v>3</v>
      </c>
      <c r="H66" s="24">
        <f t="shared" ref="H66:H72" si="31">SUM(F66:G66)</f>
        <v>23007</v>
      </c>
      <c r="I66" s="25">
        <v>80596</v>
      </c>
      <c r="J66" s="25">
        <v>510</v>
      </c>
      <c r="K66" s="22">
        <v>1891</v>
      </c>
      <c r="L66" s="24">
        <f t="shared" ref="L66:L72" si="32">SUM(H66:J66)</f>
        <v>104113</v>
      </c>
      <c r="M66" s="12"/>
      <c r="N66" s="158"/>
      <c r="O66" s="101" t="s">
        <v>126</v>
      </c>
      <c r="P66" s="79" t="s">
        <v>127</v>
      </c>
      <c r="Q66" s="74"/>
      <c r="R66" s="22">
        <v>108449</v>
      </c>
      <c r="S66" s="23">
        <v>11</v>
      </c>
      <c r="T66" s="24">
        <f t="shared" si="12"/>
        <v>108460</v>
      </c>
      <c r="U66" s="25">
        <v>297692</v>
      </c>
      <c r="V66" s="25">
        <v>1627</v>
      </c>
      <c r="W66" s="22">
        <v>1872</v>
      </c>
      <c r="X66" s="24">
        <f t="shared" si="1"/>
        <v>407779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9791</v>
      </c>
      <c r="G67" s="23">
        <v>0</v>
      </c>
      <c r="H67" s="24">
        <f t="shared" si="31"/>
        <v>9791</v>
      </c>
      <c r="I67" s="25">
        <v>24865</v>
      </c>
      <c r="J67" s="25">
        <v>238</v>
      </c>
      <c r="K67" s="22">
        <v>1456</v>
      </c>
      <c r="L67" s="24">
        <f t="shared" si="32"/>
        <v>34894</v>
      </c>
      <c r="M67" s="12"/>
      <c r="N67" s="158"/>
      <c r="O67" s="102"/>
      <c r="P67" s="79" t="s">
        <v>130</v>
      </c>
      <c r="Q67" s="74"/>
      <c r="R67" s="28">
        <v>20738</v>
      </c>
      <c r="S67" s="29">
        <v>0</v>
      </c>
      <c r="T67" s="24">
        <f t="shared" si="12"/>
        <v>20738</v>
      </c>
      <c r="U67" s="30">
        <v>66908</v>
      </c>
      <c r="V67" s="30">
        <v>369</v>
      </c>
      <c r="W67" s="28">
        <v>523</v>
      </c>
      <c r="X67" s="24">
        <f t="shared" si="1"/>
        <v>88015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14644</v>
      </c>
      <c r="G68" s="23">
        <v>0</v>
      </c>
      <c r="H68" s="24">
        <f t="shared" si="31"/>
        <v>14644</v>
      </c>
      <c r="I68" s="25">
        <v>48264</v>
      </c>
      <c r="J68" s="25">
        <v>407</v>
      </c>
      <c r="K68" s="22">
        <v>1839</v>
      </c>
      <c r="L68" s="24">
        <f t="shared" si="32"/>
        <v>63315</v>
      </c>
      <c r="M68" s="12"/>
      <c r="N68" s="158"/>
      <c r="O68" s="103"/>
      <c r="P68" s="79" t="s">
        <v>10</v>
      </c>
      <c r="Q68" s="74"/>
      <c r="R68" s="22">
        <f>SUM(R66:R67)</f>
        <v>129187</v>
      </c>
      <c r="S68" s="23">
        <f>SUM(S66:S67)</f>
        <v>11</v>
      </c>
      <c r="T68" s="24">
        <f t="shared" si="12"/>
        <v>129198</v>
      </c>
      <c r="U68" s="25">
        <f>SUM(U66:U67)</f>
        <v>364600</v>
      </c>
      <c r="V68" s="25">
        <f>SUM(V66:V67)</f>
        <v>1996</v>
      </c>
      <c r="W68" s="22">
        <f>SUM(W66:W67)</f>
        <v>2395</v>
      </c>
      <c r="X68" s="24">
        <f t="shared" si="1"/>
        <v>495794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47439</v>
      </c>
      <c r="G69" s="23">
        <f>SUM(G66:G68)</f>
        <v>3</v>
      </c>
      <c r="H69" s="24">
        <f t="shared" si="31"/>
        <v>47442</v>
      </c>
      <c r="I69" s="22">
        <f t="shared" ref="I69:K69" si="33">SUM(I66:I68)</f>
        <v>153725</v>
      </c>
      <c r="J69" s="22">
        <f t="shared" si="33"/>
        <v>1155</v>
      </c>
      <c r="K69" s="22">
        <f t="shared" si="33"/>
        <v>5186</v>
      </c>
      <c r="L69" s="24">
        <f t="shared" si="32"/>
        <v>202322</v>
      </c>
      <c r="M69" s="12"/>
      <c r="N69" s="162"/>
      <c r="O69" s="91" t="s">
        <v>30</v>
      </c>
      <c r="P69" s="92"/>
      <c r="Q69" s="93"/>
      <c r="R69" s="31">
        <f>SUM(R57,R63:R65,R68,R60)</f>
        <v>686913</v>
      </c>
      <c r="S69" s="40">
        <f>SUM(S57,S63:S65,S68,S60)</f>
        <v>108</v>
      </c>
      <c r="T69" s="33">
        <f t="shared" si="12"/>
        <v>687021</v>
      </c>
      <c r="U69" s="31">
        <f t="shared" ref="U69:W69" si="34">SUM(U57,U63:U65,U68,U60)</f>
        <v>1877544</v>
      </c>
      <c r="V69" s="31">
        <f t="shared" si="34"/>
        <v>11437</v>
      </c>
      <c r="W69" s="31">
        <f t="shared" si="34"/>
        <v>16316</v>
      </c>
      <c r="X69" s="33">
        <f t="shared" si="1"/>
        <v>2576002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76709</v>
      </c>
      <c r="G70" s="23">
        <v>7</v>
      </c>
      <c r="H70" s="24">
        <f t="shared" si="31"/>
        <v>76716</v>
      </c>
      <c r="I70" s="25">
        <v>174646</v>
      </c>
      <c r="J70" s="25">
        <v>1053</v>
      </c>
      <c r="K70" s="22">
        <v>1195</v>
      </c>
      <c r="L70" s="24">
        <f t="shared" si="32"/>
        <v>252415</v>
      </c>
      <c r="M70" s="12"/>
      <c r="N70" s="157" t="s">
        <v>135</v>
      </c>
      <c r="O70" s="88" t="s">
        <v>136</v>
      </c>
      <c r="P70" s="89"/>
      <c r="Q70" s="90"/>
      <c r="R70" s="28">
        <v>90104</v>
      </c>
      <c r="S70" s="29">
        <v>14</v>
      </c>
      <c r="T70" s="36">
        <f t="shared" si="12"/>
        <v>90118</v>
      </c>
      <c r="U70" s="30">
        <v>208788</v>
      </c>
      <c r="V70" s="30">
        <v>1078</v>
      </c>
      <c r="W70" s="28">
        <v>1566</v>
      </c>
      <c r="X70" s="36">
        <f t="shared" si="1"/>
        <v>299984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19819</v>
      </c>
      <c r="G71" s="23">
        <v>0</v>
      </c>
      <c r="H71" s="24">
        <f t="shared" si="31"/>
        <v>19819</v>
      </c>
      <c r="I71" s="25">
        <v>57216</v>
      </c>
      <c r="J71" s="25">
        <v>346</v>
      </c>
      <c r="K71" s="22">
        <v>633</v>
      </c>
      <c r="L71" s="24">
        <f t="shared" si="32"/>
        <v>77381</v>
      </c>
      <c r="M71" s="9"/>
      <c r="N71" s="158"/>
      <c r="O71" s="159" t="s">
        <v>218</v>
      </c>
      <c r="P71" s="79" t="s">
        <v>219</v>
      </c>
      <c r="Q71" s="74"/>
      <c r="R71" s="22">
        <v>71114</v>
      </c>
      <c r="S71" s="23">
        <v>18</v>
      </c>
      <c r="T71" s="24">
        <f t="shared" si="12"/>
        <v>71132</v>
      </c>
      <c r="U71" s="25">
        <v>173030</v>
      </c>
      <c r="V71" s="25">
        <v>1116</v>
      </c>
      <c r="W71" s="22">
        <v>1392</v>
      </c>
      <c r="X71" s="24">
        <f t="shared" si="1"/>
        <v>245278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96528</v>
      </c>
      <c r="G72" s="23">
        <f>SUM(G70:G71)</f>
        <v>7</v>
      </c>
      <c r="H72" s="24">
        <f t="shared" si="31"/>
        <v>96535</v>
      </c>
      <c r="I72" s="22">
        <f>SUM(I70:I71)</f>
        <v>231862</v>
      </c>
      <c r="J72" s="22">
        <f>SUM(J70:J71)</f>
        <v>1399</v>
      </c>
      <c r="K72" s="22">
        <f>SUM(K70:K71)</f>
        <v>1828</v>
      </c>
      <c r="L72" s="24">
        <f t="shared" si="32"/>
        <v>329796</v>
      </c>
      <c r="M72" s="9"/>
      <c r="N72" s="158"/>
      <c r="O72" s="102"/>
      <c r="P72" s="79" t="s">
        <v>220</v>
      </c>
      <c r="Q72" s="74"/>
      <c r="R72" s="28">
        <v>28836</v>
      </c>
      <c r="S72" s="29">
        <v>9</v>
      </c>
      <c r="T72" s="24">
        <f t="shared" si="12"/>
        <v>28845</v>
      </c>
      <c r="U72" s="30">
        <v>102249</v>
      </c>
      <c r="V72" s="30">
        <v>658</v>
      </c>
      <c r="W72" s="28">
        <v>1142</v>
      </c>
      <c r="X72" s="36">
        <f t="shared" ref="X72:X73" si="35">SUM(T72:V72)</f>
        <v>131752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13279</v>
      </c>
      <c r="G73" s="23">
        <v>1</v>
      </c>
      <c r="H73" s="24">
        <f t="shared" si="25"/>
        <v>13280</v>
      </c>
      <c r="I73" s="25">
        <v>50017</v>
      </c>
      <c r="J73" s="25">
        <v>286</v>
      </c>
      <c r="K73" s="22">
        <v>762</v>
      </c>
      <c r="L73" s="24">
        <f t="shared" si="26"/>
        <v>63583</v>
      </c>
      <c r="M73" s="9"/>
      <c r="N73" s="158"/>
      <c r="O73" s="103"/>
      <c r="P73" s="79" t="s">
        <v>10</v>
      </c>
      <c r="Q73" s="74"/>
      <c r="R73" s="28">
        <f>SUM(R71:R72)</f>
        <v>99950</v>
      </c>
      <c r="S73" s="29">
        <f>SUM(S71:S72)</f>
        <v>27</v>
      </c>
      <c r="T73" s="24">
        <f t="shared" si="12"/>
        <v>99977</v>
      </c>
      <c r="U73" s="30">
        <f t="shared" ref="U73:W73" si="36">SUM(U71:U72)</f>
        <v>275279</v>
      </c>
      <c r="V73" s="30">
        <f t="shared" si="36"/>
        <v>1774</v>
      </c>
      <c r="W73" s="28">
        <f t="shared" si="36"/>
        <v>2534</v>
      </c>
      <c r="X73" s="36">
        <f t="shared" si="35"/>
        <v>377030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16752</v>
      </c>
      <c r="G74" s="23">
        <v>1</v>
      </c>
      <c r="H74" s="24">
        <f t="shared" si="25"/>
        <v>16753</v>
      </c>
      <c r="I74" s="25">
        <v>60505</v>
      </c>
      <c r="J74" s="25">
        <v>427</v>
      </c>
      <c r="K74" s="22">
        <v>1500</v>
      </c>
      <c r="L74" s="24">
        <f t="shared" si="26"/>
        <v>77685</v>
      </c>
      <c r="M74" s="9"/>
      <c r="N74" s="158"/>
      <c r="O74" s="72" t="s">
        <v>139</v>
      </c>
      <c r="P74" s="73"/>
      <c r="Q74" s="74"/>
      <c r="R74" s="22">
        <v>150526</v>
      </c>
      <c r="S74" s="23">
        <v>21</v>
      </c>
      <c r="T74" s="24">
        <f t="shared" si="12"/>
        <v>150547</v>
      </c>
      <c r="U74" s="25">
        <v>366453</v>
      </c>
      <c r="V74" s="25">
        <v>2698</v>
      </c>
      <c r="W74" s="22">
        <v>3244</v>
      </c>
      <c r="X74" s="24">
        <f t="shared" si="1"/>
        <v>519698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12381</v>
      </c>
      <c r="G75" s="42">
        <v>3</v>
      </c>
      <c r="H75" s="24">
        <f t="shared" si="25"/>
        <v>12384</v>
      </c>
      <c r="I75" s="44">
        <v>39719</v>
      </c>
      <c r="J75" s="44">
        <v>423</v>
      </c>
      <c r="K75" s="41">
        <v>1594</v>
      </c>
      <c r="L75" s="24">
        <f t="shared" si="26"/>
        <v>52526</v>
      </c>
      <c r="M75" s="9"/>
      <c r="N75" s="158"/>
      <c r="O75" s="72" t="s">
        <v>142</v>
      </c>
      <c r="P75" s="73"/>
      <c r="Q75" s="74"/>
      <c r="R75" s="22">
        <v>97794</v>
      </c>
      <c r="S75" s="23">
        <v>27</v>
      </c>
      <c r="T75" s="24">
        <f t="shared" si="12"/>
        <v>97821</v>
      </c>
      <c r="U75" s="25">
        <v>202656</v>
      </c>
      <c r="V75" s="25">
        <v>1193</v>
      </c>
      <c r="W75" s="22">
        <v>1448</v>
      </c>
      <c r="X75" s="24">
        <f t="shared" si="1"/>
        <v>301670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42412</v>
      </c>
      <c r="G76" s="23">
        <f>SUM(G73:G75)</f>
        <v>5</v>
      </c>
      <c r="H76" s="24">
        <f t="shared" si="25"/>
        <v>42417</v>
      </c>
      <c r="I76" s="22">
        <f t="shared" ref="I76:K76" si="37">SUM(I73:I75)</f>
        <v>150241</v>
      </c>
      <c r="J76" s="22">
        <f t="shared" si="37"/>
        <v>1136</v>
      </c>
      <c r="K76" s="22">
        <f t="shared" si="37"/>
        <v>3856</v>
      </c>
      <c r="L76" s="24">
        <f t="shared" si="26"/>
        <v>193794</v>
      </c>
      <c r="M76" s="9"/>
      <c r="N76" s="162"/>
      <c r="O76" s="91" t="s">
        <v>30</v>
      </c>
      <c r="P76" s="92"/>
      <c r="Q76" s="93"/>
      <c r="R76" s="31">
        <f>SUM(R73:R75,R70)</f>
        <v>438374</v>
      </c>
      <c r="S76" s="32">
        <f>SUM(S73:S75,S70)</f>
        <v>89</v>
      </c>
      <c r="T76" s="33">
        <f t="shared" si="12"/>
        <v>438463</v>
      </c>
      <c r="U76" s="34">
        <f t="shared" ref="U76:W76" si="38">SUM(U73:U75,U70)</f>
        <v>1053176</v>
      </c>
      <c r="V76" s="34">
        <f t="shared" si="38"/>
        <v>6743</v>
      </c>
      <c r="W76" s="31">
        <f t="shared" si="38"/>
        <v>8792</v>
      </c>
      <c r="X76" s="33">
        <f t="shared" si="1"/>
        <v>1498382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41624</v>
      </c>
      <c r="G77" s="42">
        <v>17</v>
      </c>
      <c r="H77" s="43">
        <f>SUM(F77:G77)</f>
        <v>41641</v>
      </c>
      <c r="I77" s="44">
        <v>39023</v>
      </c>
      <c r="J77" s="44">
        <v>1496</v>
      </c>
      <c r="K77" s="41">
        <v>6177</v>
      </c>
      <c r="L77" s="43">
        <f>SUM(H77:J77)</f>
        <v>82160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102332</v>
      </c>
      <c r="S77" s="14">
        <v>4</v>
      </c>
      <c r="T77" s="15">
        <f t="shared" si="12"/>
        <v>102336</v>
      </c>
      <c r="U77" s="16">
        <v>371587</v>
      </c>
      <c r="V77" s="16">
        <v>2332</v>
      </c>
      <c r="W77" s="13">
        <v>7453</v>
      </c>
      <c r="X77" s="15">
        <f t="shared" si="1"/>
        <v>476255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12728</v>
      </c>
      <c r="G78" s="42">
        <v>5</v>
      </c>
      <c r="H78" s="43">
        <f>SUM(F78:G78)</f>
        <v>12733</v>
      </c>
      <c r="I78" s="44">
        <v>13900</v>
      </c>
      <c r="J78" s="44">
        <v>455</v>
      </c>
      <c r="K78" s="41">
        <v>1820</v>
      </c>
      <c r="L78" s="43">
        <f>SUM(H78:J78)</f>
        <v>27088</v>
      </c>
      <c r="M78" s="9"/>
      <c r="N78" s="158"/>
      <c r="O78" s="102"/>
      <c r="P78" s="79" t="s">
        <v>148</v>
      </c>
      <c r="Q78" s="74"/>
      <c r="R78" s="22">
        <v>79286</v>
      </c>
      <c r="S78" s="23">
        <v>7</v>
      </c>
      <c r="T78" s="24">
        <f t="shared" si="12"/>
        <v>79293</v>
      </c>
      <c r="U78" s="25">
        <v>283992</v>
      </c>
      <c r="V78" s="25">
        <v>1376</v>
      </c>
      <c r="W78" s="22">
        <v>2450</v>
      </c>
      <c r="X78" s="24">
        <f t="shared" ref="X78:X88" si="39">SUM(T78:V78)</f>
        <v>364661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54352</v>
      </c>
      <c r="G79" s="23">
        <f>SUM(G77:G78)</f>
        <v>22</v>
      </c>
      <c r="H79" s="24">
        <f>SUM(F79:G79)</f>
        <v>54374</v>
      </c>
      <c r="I79" s="26">
        <f>SUM(I77:I78)</f>
        <v>52923</v>
      </c>
      <c r="J79" s="26">
        <f>SUM(J77:J78)</f>
        <v>1951</v>
      </c>
      <c r="K79" s="26">
        <f>SUM(K77:K78)</f>
        <v>7997</v>
      </c>
      <c r="L79" s="43">
        <f>SUM(H79:J79)</f>
        <v>109248</v>
      </c>
      <c r="M79" s="9"/>
      <c r="N79" s="158"/>
      <c r="O79" s="102"/>
      <c r="P79" s="79" t="s">
        <v>150</v>
      </c>
      <c r="Q79" s="74"/>
      <c r="R79" s="22">
        <v>91996</v>
      </c>
      <c r="S79" s="23">
        <v>6</v>
      </c>
      <c r="T79" s="24">
        <f t="shared" si="12"/>
        <v>92002</v>
      </c>
      <c r="U79" s="25">
        <v>248461</v>
      </c>
      <c r="V79" s="25">
        <v>1189</v>
      </c>
      <c r="W79" s="22">
        <v>1733</v>
      </c>
      <c r="X79" s="24">
        <f t="shared" si="39"/>
        <v>341652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35246</v>
      </c>
      <c r="G80" s="23">
        <v>7</v>
      </c>
      <c r="H80" s="24">
        <f t="shared" si="25"/>
        <v>35253</v>
      </c>
      <c r="I80" s="25">
        <v>42095</v>
      </c>
      <c r="J80" s="25">
        <v>1104</v>
      </c>
      <c r="K80" s="22">
        <v>5079</v>
      </c>
      <c r="L80" s="24">
        <f t="shared" si="26"/>
        <v>78452</v>
      </c>
      <c r="M80" s="9"/>
      <c r="N80" s="158"/>
      <c r="O80" s="103"/>
      <c r="P80" s="79" t="s">
        <v>152</v>
      </c>
      <c r="Q80" s="74"/>
      <c r="R80" s="22">
        <v>43796</v>
      </c>
      <c r="S80" s="23">
        <v>3</v>
      </c>
      <c r="T80" s="24">
        <f t="shared" si="12"/>
        <v>43799</v>
      </c>
      <c r="U80" s="25">
        <v>127751</v>
      </c>
      <c r="V80" s="25">
        <v>522</v>
      </c>
      <c r="W80" s="22">
        <v>779</v>
      </c>
      <c r="X80" s="24">
        <f t="shared" si="39"/>
        <v>172072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7515</v>
      </c>
      <c r="G81" s="42">
        <v>2</v>
      </c>
      <c r="H81" s="43">
        <f>SUM(F81:G81)</f>
        <v>7517</v>
      </c>
      <c r="I81" s="44">
        <v>9008</v>
      </c>
      <c r="J81" s="44">
        <v>262</v>
      </c>
      <c r="K81" s="41">
        <v>955</v>
      </c>
      <c r="L81" s="43">
        <f>SUM(H81:J81)</f>
        <v>16787</v>
      </c>
      <c r="M81" s="9"/>
      <c r="N81" s="158"/>
      <c r="O81" s="72" t="s">
        <v>155</v>
      </c>
      <c r="P81" s="73"/>
      <c r="Q81" s="74"/>
      <c r="R81" s="22">
        <v>88751</v>
      </c>
      <c r="S81" s="23">
        <v>14</v>
      </c>
      <c r="T81" s="24">
        <f t="shared" si="12"/>
        <v>88765</v>
      </c>
      <c r="U81" s="25">
        <v>249618</v>
      </c>
      <c r="V81" s="25">
        <v>1394</v>
      </c>
      <c r="W81" s="22">
        <v>1398</v>
      </c>
      <c r="X81" s="24">
        <f t="shared" si="39"/>
        <v>339777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10057</v>
      </c>
      <c r="G82" s="42">
        <v>3</v>
      </c>
      <c r="H82" s="43">
        <f>SUM(F82:G82)</f>
        <v>10060</v>
      </c>
      <c r="I82" s="44">
        <v>13478</v>
      </c>
      <c r="J82" s="44">
        <v>321</v>
      </c>
      <c r="K82" s="41">
        <v>1694</v>
      </c>
      <c r="L82" s="43">
        <f>SUM(H82:J82)</f>
        <v>23859</v>
      </c>
      <c r="M82" s="9"/>
      <c r="N82" s="158"/>
      <c r="O82" s="101" t="s">
        <v>157</v>
      </c>
      <c r="P82" s="79" t="s">
        <v>158</v>
      </c>
      <c r="Q82" s="74"/>
      <c r="R82" s="22">
        <v>82468</v>
      </c>
      <c r="S82" s="23">
        <v>9</v>
      </c>
      <c r="T82" s="24">
        <f t="shared" si="12"/>
        <v>82477</v>
      </c>
      <c r="U82" s="25">
        <v>236071</v>
      </c>
      <c r="V82" s="25">
        <v>1269</v>
      </c>
      <c r="W82" s="22">
        <v>2057</v>
      </c>
      <c r="X82" s="24">
        <f t="shared" si="39"/>
        <v>319817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52818</v>
      </c>
      <c r="G83" s="23">
        <f>SUM(G80:G82)</f>
        <v>12</v>
      </c>
      <c r="H83" s="24">
        <f>SUM(F83:G83)</f>
        <v>52830</v>
      </c>
      <c r="I83" s="26">
        <f t="shared" ref="I83:K83" si="40">SUM(I80:I82)</f>
        <v>64581</v>
      </c>
      <c r="J83" s="26">
        <f t="shared" si="40"/>
        <v>1687</v>
      </c>
      <c r="K83" s="26">
        <f t="shared" si="40"/>
        <v>7728</v>
      </c>
      <c r="L83" s="43">
        <f>SUM(H83:J83)</f>
        <v>119098</v>
      </c>
      <c r="M83" s="9"/>
      <c r="N83" s="158"/>
      <c r="O83" s="102"/>
      <c r="P83" s="79" t="s">
        <v>159</v>
      </c>
      <c r="Q83" s="74"/>
      <c r="R83" s="22">
        <v>41523</v>
      </c>
      <c r="S83" s="23">
        <v>6</v>
      </c>
      <c r="T83" s="24">
        <f t="shared" si="12"/>
        <v>41529</v>
      </c>
      <c r="U83" s="25">
        <v>109658</v>
      </c>
      <c r="V83" s="25">
        <v>480</v>
      </c>
      <c r="W83" s="22">
        <v>787</v>
      </c>
      <c r="X83" s="24">
        <f t="shared" si="39"/>
        <v>151667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46156</v>
      </c>
      <c r="G84" s="42">
        <v>7</v>
      </c>
      <c r="H84" s="43">
        <f>SUM(F84:G84)</f>
        <v>46163</v>
      </c>
      <c r="I84" s="44">
        <v>67180</v>
      </c>
      <c r="J84" s="44">
        <v>1666</v>
      </c>
      <c r="K84" s="41">
        <v>7580</v>
      </c>
      <c r="L84" s="43">
        <f>SUM(H84:J84)</f>
        <v>115009</v>
      </c>
      <c r="M84" s="9"/>
      <c r="N84" s="158"/>
      <c r="O84" s="103"/>
      <c r="P84" s="79" t="s">
        <v>161</v>
      </c>
      <c r="Q84" s="74"/>
      <c r="R84" s="22">
        <v>12570</v>
      </c>
      <c r="S84" s="23">
        <v>0</v>
      </c>
      <c r="T84" s="24">
        <f t="shared" si="12"/>
        <v>12570</v>
      </c>
      <c r="U84" s="25">
        <v>21095</v>
      </c>
      <c r="V84" s="25">
        <v>183</v>
      </c>
      <c r="W84" s="22">
        <v>144</v>
      </c>
      <c r="X84" s="24">
        <f t="shared" si="39"/>
        <v>33848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7457</v>
      </c>
      <c r="G85" s="42">
        <v>0</v>
      </c>
      <c r="H85" s="43">
        <f>SUM(F85:G85)</f>
        <v>7457</v>
      </c>
      <c r="I85" s="44">
        <v>7360</v>
      </c>
      <c r="J85" s="44">
        <v>450</v>
      </c>
      <c r="K85" s="41">
        <v>1789</v>
      </c>
      <c r="L85" s="43">
        <f>SUM(H85:J85)</f>
        <v>15267</v>
      </c>
      <c r="M85" s="53"/>
      <c r="N85" s="158"/>
      <c r="O85" s="72" t="s">
        <v>163</v>
      </c>
      <c r="P85" s="73"/>
      <c r="Q85" s="74"/>
      <c r="R85" s="22">
        <v>182652</v>
      </c>
      <c r="S85" s="23">
        <v>13</v>
      </c>
      <c r="T85" s="24">
        <f t="shared" si="12"/>
        <v>182665</v>
      </c>
      <c r="U85" s="25">
        <v>478117</v>
      </c>
      <c r="V85" s="25">
        <v>3241</v>
      </c>
      <c r="W85" s="22">
        <v>3369</v>
      </c>
      <c r="X85" s="24">
        <f t="shared" si="39"/>
        <v>664023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9460</v>
      </c>
      <c r="G86" s="23">
        <v>4</v>
      </c>
      <c r="H86" s="24">
        <f t="shared" si="25"/>
        <v>9464</v>
      </c>
      <c r="I86" s="25">
        <v>16870</v>
      </c>
      <c r="J86" s="25">
        <v>290</v>
      </c>
      <c r="K86" s="22">
        <v>1668</v>
      </c>
      <c r="L86" s="24">
        <f t="shared" si="26"/>
        <v>26624</v>
      </c>
      <c r="M86" s="53"/>
      <c r="N86" s="158"/>
      <c r="O86" s="72" t="s">
        <v>166</v>
      </c>
      <c r="P86" s="73"/>
      <c r="Q86" s="74"/>
      <c r="R86" s="22">
        <v>123344</v>
      </c>
      <c r="S86" s="23">
        <v>14</v>
      </c>
      <c r="T86" s="24">
        <f t="shared" si="12"/>
        <v>123358</v>
      </c>
      <c r="U86" s="46">
        <v>320113</v>
      </c>
      <c r="V86" s="46">
        <v>1742</v>
      </c>
      <c r="W86" s="22">
        <v>2171</v>
      </c>
      <c r="X86" s="24">
        <f t="shared" si="39"/>
        <v>445213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63073</v>
      </c>
      <c r="G87" s="23">
        <f>SUM(G84:G86)</f>
        <v>11</v>
      </c>
      <c r="H87" s="24">
        <f t="shared" si="25"/>
        <v>63084</v>
      </c>
      <c r="I87" s="26">
        <f t="shared" ref="I87:K87" si="41">SUM(I84:I86)</f>
        <v>91410</v>
      </c>
      <c r="J87" s="26">
        <f t="shared" si="41"/>
        <v>2406</v>
      </c>
      <c r="K87" s="26">
        <f t="shared" si="41"/>
        <v>11037</v>
      </c>
      <c r="L87" s="24">
        <f t="shared" si="26"/>
        <v>156900</v>
      </c>
      <c r="M87" s="53"/>
      <c r="N87" s="158"/>
      <c r="O87" s="72" t="s">
        <v>168</v>
      </c>
      <c r="P87" s="73"/>
      <c r="Q87" s="74"/>
      <c r="R87" s="22">
        <v>145469</v>
      </c>
      <c r="S87" s="23">
        <v>10</v>
      </c>
      <c r="T87" s="24">
        <f t="shared" si="12"/>
        <v>145479</v>
      </c>
      <c r="U87" s="46">
        <v>328381</v>
      </c>
      <c r="V87" s="46">
        <v>1617</v>
      </c>
      <c r="W87" s="47">
        <v>1835</v>
      </c>
      <c r="X87" s="24">
        <f t="shared" si="39"/>
        <v>475477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46742</v>
      </c>
      <c r="G88" s="23">
        <v>15</v>
      </c>
      <c r="H88" s="24">
        <f t="shared" si="25"/>
        <v>46757</v>
      </c>
      <c r="I88" s="25">
        <v>140168</v>
      </c>
      <c r="J88" s="25">
        <v>1149</v>
      </c>
      <c r="K88" s="22">
        <v>3402</v>
      </c>
      <c r="L88" s="24">
        <f t="shared" si="26"/>
        <v>188074</v>
      </c>
      <c r="M88" s="53"/>
      <c r="N88" s="158"/>
      <c r="O88" s="77" t="s">
        <v>169</v>
      </c>
      <c r="P88" s="79" t="s">
        <v>170</v>
      </c>
      <c r="Q88" s="74"/>
      <c r="R88" s="22">
        <v>196456</v>
      </c>
      <c r="S88" s="23">
        <v>14</v>
      </c>
      <c r="T88" s="24">
        <f t="shared" si="12"/>
        <v>196470</v>
      </c>
      <c r="U88" s="46">
        <v>437711</v>
      </c>
      <c r="V88" s="46">
        <v>2209</v>
      </c>
      <c r="W88" s="47">
        <v>2947</v>
      </c>
      <c r="X88" s="24">
        <f t="shared" si="39"/>
        <v>636390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75082</v>
      </c>
      <c r="G89" s="23">
        <v>22</v>
      </c>
      <c r="H89" s="24">
        <f t="shared" si="25"/>
        <v>75104</v>
      </c>
      <c r="I89" s="25">
        <v>181155</v>
      </c>
      <c r="J89" s="25">
        <v>2122</v>
      </c>
      <c r="K89" s="22">
        <v>7898</v>
      </c>
      <c r="L89" s="24">
        <f t="shared" si="26"/>
        <v>258381</v>
      </c>
      <c r="N89" s="158"/>
      <c r="O89" s="78"/>
      <c r="P89" s="81" t="s">
        <v>171</v>
      </c>
      <c r="Q89" s="82"/>
      <c r="R89" s="22">
        <f t="shared" ref="R89:W89" si="42">SUM(R101:R102)</f>
        <v>24421</v>
      </c>
      <c r="S89" s="23">
        <f t="shared" si="42"/>
        <v>0</v>
      </c>
      <c r="T89" s="24">
        <f>SUM(T101:T102)</f>
        <v>24421</v>
      </c>
      <c r="U89" s="46">
        <f>SUM(U101:U102)</f>
        <v>35305</v>
      </c>
      <c r="V89" s="46">
        <f t="shared" si="42"/>
        <v>279</v>
      </c>
      <c r="W89" s="47">
        <f t="shared" si="42"/>
        <v>366</v>
      </c>
      <c r="X89" s="24">
        <f>SUM(T89:V89)</f>
        <v>60005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108246</v>
      </c>
      <c r="G90" s="23">
        <v>23</v>
      </c>
      <c r="H90" s="24">
        <f t="shared" si="25"/>
        <v>108269</v>
      </c>
      <c r="I90" s="25">
        <v>256854</v>
      </c>
      <c r="J90" s="25">
        <v>3496</v>
      </c>
      <c r="K90" s="22">
        <v>11537</v>
      </c>
      <c r="L90" s="24">
        <f t="shared" si="26"/>
        <v>368619</v>
      </c>
      <c r="N90" s="162"/>
      <c r="O90" s="91" t="s">
        <v>30</v>
      </c>
      <c r="P90" s="92"/>
      <c r="Q90" s="93"/>
      <c r="R90" s="31">
        <f>SUM(R77:R89)</f>
        <v>1215064</v>
      </c>
      <c r="S90" s="32">
        <f>SUM(S77:S89)</f>
        <v>100</v>
      </c>
      <c r="T90" s="33">
        <f t="shared" ref="T90:T95" si="43">SUM(R90:S90)</f>
        <v>1215164</v>
      </c>
      <c r="U90" s="37">
        <f>SUM(U77:U89)</f>
        <v>3247860</v>
      </c>
      <c r="V90" s="37">
        <f>SUM(V77:V89)</f>
        <v>17833</v>
      </c>
      <c r="W90" s="40">
        <f>SUM(W77:W89)</f>
        <v>27489</v>
      </c>
      <c r="X90" s="33">
        <f t="shared" ref="X90:X95" si="44">SUM(T90:V90)</f>
        <v>4480857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27999</v>
      </c>
      <c r="G91" s="23">
        <v>7</v>
      </c>
      <c r="H91" s="24">
        <f t="shared" si="25"/>
        <v>28006</v>
      </c>
      <c r="I91" s="25">
        <v>51732</v>
      </c>
      <c r="J91" s="25">
        <v>880</v>
      </c>
      <c r="K91" s="22">
        <v>4178</v>
      </c>
      <c r="L91" s="24">
        <f t="shared" si="26"/>
        <v>80618</v>
      </c>
      <c r="N91" s="157" t="s">
        <v>172</v>
      </c>
      <c r="O91" s="88" t="s">
        <v>173</v>
      </c>
      <c r="P91" s="89"/>
      <c r="Q91" s="90"/>
      <c r="R91" s="13">
        <v>116579</v>
      </c>
      <c r="S91" s="14">
        <v>1</v>
      </c>
      <c r="T91" s="15">
        <f t="shared" si="43"/>
        <v>116580</v>
      </c>
      <c r="U91" s="51">
        <v>426929</v>
      </c>
      <c r="V91" s="16">
        <v>2385</v>
      </c>
      <c r="W91" s="13">
        <v>1849</v>
      </c>
      <c r="X91" s="15">
        <f t="shared" si="44"/>
        <v>545894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136245</v>
      </c>
      <c r="G92" s="23">
        <f>SUM(G90:G91)</f>
        <v>30</v>
      </c>
      <c r="H92" s="24">
        <f t="shared" si="25"/>
        <v>136275</v>
      </c>
      <c r="I92" s="25">
        <f>SUM(I90:I91)</f>
        <v>308586</v>
      </c>
      <c r="J92" s="25">
        <f>SUM(J90:J91)</f>
        <v>4376</v>
      </c>
      <c r="K92" s="22">
        <f>SUM(K90:K91)</f>
        <v>15715</v>
      </c>
      <c r="L92" s="24">
        <f t="shared" si="26"/>
        <v>449237</v>
      </c>
      <c r="N92" s="158"/>
      <c r="O92" s="72" t="s">
        <v>174</v>
      </c>
      <c r="P92" s="73"/>
      <c r="Q92" s="74"/>
      <c r="R92" s="22">
        <v>11521</v>
      </c>
      <c r="S92" s="23">
        <v>0</v>
      </c>
      <c r="T92" s="24">
        <f t="shared" si="43"/>
        <v>11521</v>
      </c>
      <c r="U92" s="25">
        <v>21112</v>
      </c>
      <c r="V92" s="25">
        <v>213</v>
      </c>
      <c r="W92" s="22">
        <v>116</v>
      </c>
      <c r="X92" s="24">
        <f t="shared" si="44"/>
        <v>32846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72486</v>
      </c>
      <c r="G93" s="23">
        <v>11</v>
      </c>
      <c r="H93" s="24">
        <f t="shared" si="25"/>
        <v>72497</v>
      </c>
      <c r="I93" s="25">
        <v>214705</v>
      </c>
      <c r="J93" s="25">
        <v>1572</v>
      </c>
      <c r="K93" s="22">
        <v>3703</v>
      </c>
      <c r="L93" s="24">
        <f t="shared" si="26"/>
        <v>288774</v>
      </c>
      <c r="N93" s="158"/>
      <c r="O93" s="72" t="s">
        <v>175</v>
      </c>
      <c r="P93" s="73"/>
      <c r="Q93" s="74"/>
      <c r="R93" s="22">
        <v>10327</v>
      </c>
      <c r="S93" s="23">
        <v>0</v>
      </c>
      <c r="T93" s="24">
        <f t="shared" si="43"/>
        <v>10327</v>
      </c>
      <c r="U93" s="25">
        <v>19187</v>
      </c>
      <c r="V93" s="25">
        <v>170</v>
      </c>
      <c r="W93" s="22">
        <v>179</v>
      </c>
      <c r="X93" s="24">
        <f t="shared" si="44"/>
        <v>29684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63693</v>
      </c>
      <c r="G94" s="23">
        <v>21</v>
      </c>
      <c r="H94" s="24">
        <f t="shared" si="25"/>
        <v>63714</v>
      </c>
      <c r="I94" s="25">
        <v>191862</v>
      </c>
      <c r="J94" s="25">
        <v>1573</v>
      </c>
      <c r="K94" s="22">
        <v>4983</v>
      </c>
      <c r="L94" s="24">
        <f t="shared" si="26"/>
        <v>257149</v>
      </c>
      <c r="N94" s="162"/>
      <c r="O94" s="91" t="s">
        <v>30</v>
      </c>
      <c r="P94" s="92"/>
      <c r="Q94" s="93"/>
      <c r="R94" s="31">
        <f>SUM(R91:R93)</f>
        <v>138427</v>
      </c>
      <c r="S94" s="32">
        <f>SUM(S91:S93)</f>
        <v>1</v>
      </c>
      <c r="T94" s="33">
        <f t="shared" si="43"/>
        <v>138428</v>
      </c>
      <c r="U94" s="34">
        <f>SUM(U91:U93)</f>
        <v>467228</v>
      </c>
      <c r="V94" s="34">
        <f>SUM(V91:V93)</f>
        <v>2768</v>
      </c>
      <c r="W94" s="31">
        <f>SUM(W91:W93)</f>
        <v>2144</v>
      </c>
      <c r="X94" s="33">
        <f t="shared" si="44"/>
        <v>608424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96879</v>
      </c>
      <c r="G95" s="23">
        <v>24</v>
      </c>
      <c r="H95" s="24">
        <f t="shared" si="25"/>
        <v>96903</v>
      </c>
      <c r="I95" s="25">
        <v>201658</v>
      </c>
      <c r="J95" s="25">
        <v>1428</v>
      </c>
      <c r="K95" s="22">
        <v>1665</v>
      </c>
      <c r="L95" s="24">
        <f t="shared" si="26"/>
        <v>299989</v>
      </c>
      <c r="N95" s="166" t="s">
        <v>176</v>
      </c>
      <c r="O95" s="167"/>
      <c r="P95" s="167"/>
      <c r="Q95" s="168"/>
      <c r="R95" s="54">
        <f>SUM(F40,F19,F98,R16,R42,R56,R69,R76,R90,R94)</f>
        <v>8322721</v>
      </c>
      <c r="S95" s="54">
        <f>SUM(G40,G19,G98,S16,S42,S56,S69,S76,S90,S94)</f>
        <v>1217</v>
      </c>
      <c r="T95" s="55">
        <f t="shared" si="43"/>
        <v>8323938</v>
      </c>
      <c r="U95" s="56">
        <f t="shared" ref="U95:W95" si="45">SUM(I40,I19,I98,U16,U42,U56,U69,U76,U90,U94)</f>
        <v>22726517</v>
      </c>
      <c r="V95" s="56">
        <f t="shared" si="45"/>
        <v>160737</v>
      </c>
      <c r="W95" s="57">
        <f t="shared" si="45"/>
        <v>298809</v>
      </c>
      <c r="X95" s="55">
        <f t="shared" si="44"/>
        <v>31211192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11054</v>
      </c>
      <c r="G96" s="23">
        <v>3</v>
      </c>
      <c r="H96" s="24">
        <f t="shared" si="25"/>
        <v>11057</v>
      </c>
      <c r="I96" s="25">
        <v>26730</v>
      </c>
      <c r="J96" s="25">
        <v>193</v>
      </c>
      <c r="K96" s="22">
        <v>132</v>
      </c>
      <c r="L96" s="24">
        <f t="shared" si="26"/>
        <v>37980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107933</v>
      </c>
      <c r="G97" s="23">
        <f>SUM(G95:G96)</f>
        <v>27</v>
      </c>
      <c r="H97" s="24">
        <f t="shared" si="25"/>
        <v>107960</v>
      </c>
      <c r="I97" s="22">
        <f>SUM(I95:I96)</f>
        <v>228388</v>
      </c>
      <c r="J97" s="22">
        <f>SUM(J95:J96)</f>
        <v>1621</v>
      </c>
      <c r="K97" s="22">
        <f>SUM(K95:K96)</f>
        <v>1797</v>
      </c>
      <c r="L97" s="24">
        <f t="shared" si="26"/>
        <v>337969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1911139</v>
      </c>
      <c r="G98" s="32">
        <f>SUM(G41,G44,G47:G48,G52,G55,G58,G61:G62,G65,G69,G72,G76,G79,G83,G87:G89,G92:G94,G97)</f>
        <v>333</v>
      </c>
      <c r="H98" s="33">
        <f t="shared" si="25"/>
        <v>1911472</v>
      </c>
      <c r="I98" s="31">
        <f t="shared" ref="I98:K98" si="46">SUM(I41,I44,I47:I48,I52,I55,I58,I61:I62,I65,I69,I72,I76,I79,I83,I87:I89,I92:I94,I97)</f>
        <v>5025823</v>
      </c>
      <c r="J98" s="31">
        <f t="shared" si="46"/>
        <v>40457</v>
      </c>
      <c r="K98" s="31">
        <f t="shared" si="46"/>
        <v>115582</v>
      </c>
      <c r="L98" s="33">
        <f t="shared" si="26"/>
        <v>6977752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786</v>
      </c>
      <c r="S101" s="61">
        <v>0</v>
      </c>
      <c r="T101" s="61">
        <f>SUM(R101:S101)</f>
        <v>786</v>
      </c>
      <c r="U101" s="61">
        <v>412</v>
      </c>
      <c r="V101" s="61">
        <v>3</v>
      </c>
      <c r="W101" s="61">
        <v>15</v>
      </c>
      <c r="X101" s="61">
        <f t="shared" ref="X101:X102" si="47">SUM(T101:V101)</f>
        <v>1201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23635</v>
      </c>
      <c r="S102" s="61">
        <v>0</v>
      </c>
      <c r="T102" s="61">
        <f>SUM(R102:S102)</f>
        <v>23635</v>
      </c>
      <c r="U102" s="61">
        <v>34893</v>
      </c>
      <c r="V102" s="61">
        <v>276</v>
      </c>
      <c r="W102" s="61">
        <v>351</v>
      </c>
      <c r="X102" s="61">
        <f t="shared" si="47"/>
        <v>58804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235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112576</v>
      </c>
      <c r="S4" s="14">
        <v>5</v>
      </c>
      <c r="T4" s="15">
        <f t="shared" ref="T4:T15" si="0">SUM(R4:S4)</f>
        <v>112581</v>
      </c>
      <c r="U4" s="16">
        <v>375973</v>
      </c>
      <c r="V4" s="16">
        <v>2228</v>
      </c>
      <c r="W4" s="13">
        <v>2282</v>
      </c>
      <c r="X4" s="15">
        <f t="shared" ref="X4:X77" si="1">SUM(T4:V4)</f>
        <v>490782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64581</v>
      </c>
      <c r="S5" s="23">
        <v>6</v>
      </c>
      <c r="T5" s="24">
        <f t="shared" si="0"/>
        <v>64587</v>
      </c>
      <c r="U5" s="25">
        <v>167848</v>
      </c>
      <c r="V5" s="25">
        <v>1135</v>
      </c>
      <c r="W5" s="22">
        <v>1056</v>
      </c>
      <c r="X5" s="24">
        <f t="shared" si="1"/>
        <v>233570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86929</v>
      </c>
      <c r="G6" s="14">
        <v>9</v>
      </c>
      <c r="H6" s="15">
        <f t="shared" ref="H6:H51" si="2">SUM(F6:G6)</f>
        <v>86938</v>
      </c>
      <c r="I6" s="16">
        <v>394032</v>
      </c>
      <c r="J6" s="16">
        <v>3639</v>
      </c>
      <c r="K6" s="13">
        <v>8518</v>
      </c>
      <c r="L6" s="15">
        <f t="shared" ref="L6:L51" si="3">SUM(H6:J6)</f>
        <v>484609</v>
      </c>
      <c r="M6" s="12"/>
      <c r="N6" s="158"/>
      <c r="O6" s="102"/>
      <c r="P6" s="113"/>
      <c r="Q6" s="69" t="s">
        <v>184</v>
      </c>
      <c r="R6" s="22">
        <v>31187</v>
      </c>
      <c r="S6" s="23">
        <v>2</v>
      </c>
      <c r="T6" s="24">
        <f t="shared" si="0"/>
        <v>31189</v>
      </c>
      <c r="U6" s="25">
        <v>77486</v>
      </c>
      <c r="V6" s="25">
        <v>377</v>
      </c>
      <c r="W6" s="22">
        <v>492</v>
      </c>
      <c r="X6" s="24">
        <f t="shared" si="1"/>
        <v>109052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28166</v>
      </c>
      <c r="G7" s="23">
        <v>0</v>
      </c>
      <c r="H7" s="24">
        <f t="shared" si="2"/>
        <v>28166</v>
      </c>
      <c r="I7" s="25">
        <v>96186</v>
      </c>
      <c r="J7" s="25">
        <v>517</v>
      </c>
      <c r="K7" s="22">
        <v>886</v>
      </c>
      <c r="L7" s="24">
        <f t="shared" si="3"/>
        <v>124869</v>
      </c>
      <c r="M7" s="12"/>
      <c r="N7" s="158"/>
      <c r="O7" s="103"/>
      <c r="P7" s="114"/>
      <c r="Q7" s="69" t="s">
        <v>10</v>
      </c>
      <c r="R7" s="22">
        <f>SUM(R5:R6)</f>
        <v>95768</v>
      </c>
      <c r="S7" s="23">
        <f>SUM(S5:S6)</f>
        <v>8</v>
      </c>
      <c r="T7" s="24">
        <f t="shared" si="0"/>
        <v>95776</v>
      </c>
      <c r="U7" s="25">
        <f t="shared" ref="U7:W7" si="4">SUM(U5:U6)</f>
        <v>245334</v>
      </c>
      <c r="V7" s="25">
        <f t="shared" si="4"/>
        <v>1512</v>
      </c>
      <c r="W7" s="22">
        <f t="shared" si="4"/>
        <v>1548</v>
      </c>
      <c r="X7" s="24">
        <f t="shared" si="1"/>
        <v>342622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40970</v>
      </c>
      <c r="G8" s="23">
        <v>4</v>
      </c>
      <c r="H8" s="24">
        <f t="shared" si="2"/>
        <v>40974</v>
      </c>
      <c r="I8" s="25">
        <v>122695</v>
      </c>
      <c r="J8" s="25">
        <v>864</v>
      </c>
      <c r="K8" s="22">
        <v>1651</v>
      </c>
      <c r="L8" s="24">
        <f t="shared" si="3"/>
        <v>164533</v>
      </c>
      <c r="M8" s="12"/>
      <c r="N8" s="158"/>
      <c r="O8" s="137" t="s">
        <v>15</v>
      </c>
      <c r="P8" s="75"/>
      <c r="Q8" s="76"/>
      <c r="R8" s="22">
        <v>83358</v>
      </c>
      <c r="S8" s="23">
        <v>9</v>
      </c>
      <c r="T8" s="24">
        <f t="shared" si="0"/>
        <v>83367</v>
      </c>
      <c r="U8" s="25">
        <v>286354</v>
      </c>
      <c r="V8" s="25">
        <v>1270</v>
      </c>
      <c r="W8" s="22">
        <v>1967</v>
      </c>
      <c r="X8" s="24">
        <f t="shared" si="1"/>
        <v>370991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21739</v>
      </c>
      <c r="G9" s="23">
        <v>2</v>
      </c>
      <c r="H9" s="24">
        <f t="shared" si="2"/>
        <v>21741</v>
      </c>
      <c r="I9" s="25">
        <v>57277</v>
      </c>
      <c r="J9" s="25">
        <v>301</v>
      </c>
      <c r="K9" s="22">
        <v>582</v>
      </c>
      <c r="L9" s="24">
        <f t="shared" si="3"/>
        <v>79319</v>
      </c>
      <c r="M9" s="12"/>
      <c r="N9" s="158"/>
      <c r="O9" s="108" t="s">
        <v>17</v>
      </c>
      <c r="P9" s="75" t="s">
        <v>18</v>
      </c>
      <c r="Q9" s="76"/>
      <c r="R9" s="22">
        <v>55027</v>
      </c>
      <c r="S9" s="23">
        <v>4</v>
      </c>
      <c r="T9" s="24">
        <f t="shared" si="0"/>
        <v>55031</v>
      </c>
      <c r="U9" s="25">
        <v>150498</v>
      </c>
      <c r="V9" s="25">
        <v>766</v>
      </c>
      <c r="W9" s="22">
        <v>1016</v>
      </c>
      <c r="X9" s="24">
        <f t="shared" si="1"/>
        <v>206295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6042</v>
      </c>
      <c r="G10" s="23">
        <v>0</v>
      </c>
      <c r="H10" s="24">
        <f>SUM(F10:G10)</f>
        <v>6042</v>
      </c>
      <c r="I10" s="25">
        <v>36356</v>
      </c>
      <c r="J10" s="25">
        <v>205</v>
      </c>
      <c r="K10" s="22">
        <v>318</v>
      </c>
      <c r="L10" s="24">
        <f>SUM(H10:J10)</f>
        <v>42603</v>
      </c>
      <c r="M10" s="12"/>
      <c r="N10" s="158"/>
      <c r="O10" s="108"/>
      <c r="P10" s="75" t="s">
        <v>20</v>
      </c>
      <c r="Q10" s="76"/>
      <c r="R10" s="22">
        <v>27356</v>
      </c>
      <c r="S10" s="23">
        <v>14</v>
      </c>
      <c r="T10" s="24">
        <f t="shared" si="0"/>
        <v>27370</v>
      </c>
      <c r="U10" s="22">
        <v>124532</v>
      </c>
      <c r="V10" s="22">
        <v>809</v>
      </c>
      <c r="W10" s="22">
        <v>1280</v>
      </c>
      <c r="X10" s="24">
        <f t="shared" si="1"/>
        <v>152711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27781</v>
      </c>
      <c r="G11" s="23">
        <f>SUM(G9:G10)</f>
        <v>2</v>
      </c>
      <c r="H11" s="24">
        <f>SUM(F11:G11)</f>
        <v>27783</v>
      </c>
      <c r="I11" s="25">
        <f t="shared" ref="I11:K11" si="5">SUM(I9:I10)</f>
        <v>93633</v>
      </c>
      <c r="J11" s="25">
        <f t="shared" si="5"/>
        <v>506</v>
      </c>
      <c r="K11" s="22">
        <f t="shared" si="5"/>
        <v>900</v>
      </c>
      <c r="L11" s="24">
        <f>SUM(H11:J11)</f>
        <v>121922</v>
      </c>
      <c r="M11" s="12"/>
      <c r="N11" s="158"/>
      <c r="O11" s="108"/>
      <c r="P11" s="75" t="s">
        <v>10</v>
      </c>
      <c r="Q11" s="76"/>
      <c r="R11" s="22">
        <f>SUM(R9:R10)</f>
        <v>82383</v>
      </c>
      <c r="S11" s="23">
        <f>SUM(S9:S10)</f>
        <v>18</v>
      </c>
      <c r="T11" s="24">
        <f t="shared" si="0"/>
        <v>82401</v>
      </c>
      <c r="U11" s="25">
        <f t="shared" ref="U11:W11" si="6">SUM(U9:U10)</f>
        <v>275030</v>
      </c>
      <c r="V11" s="25">
        <f t="shared" si="6"/>
        <v>1575</v>
      </c>
      <c r="W11" s="22">
        <f t="shared" si="6"/>
        <v>2296</v>
      </c>
      <c r="X11" s="24">
        <f t="shared" si="1"/>
        <v>359006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16130</v>
      </c>
      <c r="G12" s="23">
        <v>0</v>
      </c>
      <c r="H12" s="24">
        <f t="shared" si="2"/>
        <v>16130</v>
      </c>
      <c r="I12" s="25">
        <v>58583</v>
      </c>
      <c r="J12" s="25">
        <v>316</v>
      </c>
      <c r="K12" s="22">
        <v>595</v>
      </c>
      <c r="L12" s="24">
        <f t="shared" si="3"/>
        <v>75029</v>
      </c>
      <c r="M12" s="12"/>
      <c r="N12" s="158"/>
      <c r="O12" s="108" t="s">
        <v>23</v>
      </c>
      <c r="P12" s="75" t="s">
        <v>24</v>
      </c>
      <c r="Q12" s="76"/>
      <c r="R12" s="22">
        <v>150593</v>
      </c>
      <c r="S12" s="23">
        <v>31</v>
      </c>
      <c r="T12" s="24">
        <f t="shared" si="0"/>
        <v>150624</v>
      </c>
      <c r="U12" s="25">
        <v>287382</v>
      </c>
      <c r="V12" s="25">
        <v>2078</v>
      </c>
      <c r="W12" s="22">
        <v>2408</v>
      </c>
      <c r="X12" s="24">
        <f t="shared" si="1"/>
        <v>440084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5562</v>
      </c>
      <c r="G13" s="23">
        <v>0</v>
      </c>
      <c r="H13" s="24">
        <f t="shared" si="2"/>
        <v>5562</v>
      </c>
      <c r="I13" s="25">
        <v>10318</v>
      </c>
      <c r="J13" s="25">
        <v>75</v>
      </c>
      <c r="K13" s="22">
        <v>135</v>
      </c>
      <c r="L13" s="24">
        <f t="shared" si="3"/>
        <v>15955</v>
      </c>
      <c r="M13" s="12"/>
      <c r="N13" s="158"/>
      <c r="O13" s="108"/>
      <c r="P13" s="109" t="s">
        <v>26</v>
      </c>
      <c r="Q13" s="69" t="s">
        <v>27</v>
      </c>
      <c r="R13" s="28">
        <v>124710</v>
      </c>
      <c r="S13" s="29">
        <v>23</v>
      </c>
      <c r="T13" s="24">
        <f t="shared" si="0"/>
        <v>124733</v>
      </c>
      <c r="U13" s="30">
        <v>238418</v>
      </c>
      <c r="V13" s="30">
        <v>1716</v>
      </c>
      <c r="W13" s="28">
        <v>2238</v>
      </c>
      <c r="X13" s="24">
        <f t="shared" si="1"/>
        <v>364867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21692</v>
      </c>
      <c r="G14" s="23">
        <f>SUM(G12:G13)</f>
        <v>0</v>
      </c>
      <c r="H14" s="24">
        <f t="shared" si="2"/>
        <v>21692</v>
      </c>
      <c r="I14" s="25">
        <f t="shared" ref="I14:K14" si="7">SUM(I12:I13)</f>
        <v>68901</v>
      </c>
      <c r="J14" s="25">
        <f t="shared" si="7"/>
        <v>391</v>
      </c>
      <c r="K14" s="22">
        <f t="shared" si="7"/>
        <v>730</v>
      </c>
      <c r="L14" s="24">
        <f t="shared" si="3"/>
        <v>90984</v>
      </c>
      <c r="M14" s="12"/>
      <c r="N14" s="158"/>
      <c r="O14" s="108"/>
      <c r="P14" s="133"/>
      <c r="Q14" s="69" t="s">
        <v>29</v>
      </c>
      <c r="R14" s="28">
        <v>25435</v>
      </c>
      <c r="S14" s="29">
        <v>5</v>
      </c>
      <c r="T14" s="24">
        <f t="shared" si="0"/>
        <v>25440</v>
      </c>
      <c r="U14" s="30">
        <v>57112</v>
      </c>
      <c r="V14" s="30">
        <v>380</v>
      </c>
      <c r="W14" s="28">
        <v>503</v>
      </c>
      <c r="X14" s="24">
        <f t="shared" si="1"/>
        <v>82932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26550</v>
      </c>
      <c r="G15" s="23">
        <v>2</v>
      </c>
      <c r="H15" s="24">
        <f t="shared" si="2"/>
        <v>26552</v>
      </c>
      <c r="I15" s="25">
        <v>78170</v>
      </c>
      <c r="J15" s="25">
        <v>384</v>
      </c>
      <c r="K15" s="22">
        <v>826</v>
      </c>
      <c r="L15" s="24">
        <f t="shared" si="3"/>
        <v>105106</v>
      </c>
      <c r="M15" s="12"/>
      <c r="N15" s="158"/>
      <c r="O15" s="108"/>
      <c r="P15" s="133"/>
      <c r="Q15" s="69" t="s">
        <v>10</v>
      </c>
      <c r="R15" s="22">
        <f>SUM(R13:R14)</f>
        <v>150145</v>
      </c>
      <c r="S15" s="23">
        <f>SUM(S13:S14)</f>
        <v>28</v>
      </c>
      <c r="T15" s="24">
        <f t="shared" si="0"/>
        <v>150173</v>
      </c>
      <c r="U15" s="25">
        <f>SUM(U13:U14)</f>
        <v>295530</v>
      </c>
      <c r="V15" s="25">
        <f t="shared" ref="V15:W15" si="8">SUM(V13:V14)</f>
        <v>2096</v>
      </c>
      <c r="W15" s="22">
        <f t="shared" si="8"/>
        <v>2741</v>
      </c>
      <c r="X15" s="24">
        <f t="shared" si="1"/>
        <v>447799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21789</v>
      </c>
      <c r="G16" s="23">
        <v>3</v>
      </c>
      <c r="H16" s="24">
        <f t="shared" si="2"/>
        <v>21792</v>
      </c>
      <c r="I16" s="25">
        <v>59248</v>
      </c>
      <c r="J16" s="25">
        <v>363</v>
      </c>
      <c r="K16" s="22">
        <v>676</v>
      </c>
      <c r="L16" s="24">
        <f t="shared" si="3"/>
        <v>81403</v>
      </c>
      <c r="M16" s="12"/>
      <c r="N16" s="162"/>
      <c r="O16" s="91" t="s">
        <v>30</v>
      </c>
      <c r="P16" s="92"/>
      <c r="Q16" s="93"/>
      <c r="R16" s="31">
        <f>SUM(R4,R11:R12,R15,R7:R8)</f>
        <v>674823</v>
      </c>
      <c r="S16" s="40">
        <f>SUM(S4,S11:S12,S15,S7:S8)</f>
        <v>99</v>
      </c>
      <c r="T16" s="33">
        <f t="shared" ref="T16" si="9">SUM(R16:S16)</f>
        <v>674922</v>
      </c>
      <c r="U16" s="31">
        <f t="shared" ref="U16:W16" si="10">SUM(U4,U11:U12,U15,U7:U8)</f>
        <v>1765603</v>
      </c>
      <c r="V16" s="31">
        <f t="shared" si="10"/>
        <v>10759</v>
      </c>
      <c r="W16" s="31">
        <f t="shared" si="10"/>
        <v>13242</v>
      </c>
      <c r="X16" s="33">
        <f t="shared" ref="X16" si="11">SUM(T16:V16)</f>
        <v>2451284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2778</v>
      </c>
      <c r="G17" s="23">
        <v>0</v>
      </c>
      <c r="H17" s="24">
        <f t="shared" si="2"/>
        <v>2778</v>
      </c>
      <c r="I17" s="25">
        <v>4432</v>
      </c>
      <c r="J17" s="25">
        <v>41</v>
      </c>
      <c r="K17" s="22">
        <v>63</v>
      </c>
      <c r="L17" s="24">
        <f t="shared" si="3"/>
        <v>7251</v>
      </c>
      <c r="M17" s="12"/>
      <c r="N17" s="157" t="s">
        <v>35</v>
      </c>
      <c r="O17" s="88" t="s">
        <v>36</v>
      </c>
      <c r="P17" s="89"/>
      <c r="Q17" s="90"/>
      <c r="R17" s="22">
        <v>78160</v>
      </c>
      <c r="S17" s="23">
        <v>4</v>
      </c>
      <c r="T17" s="24">
        <f t="shared" ref="T17:T88" si="12">SUM(R17:S17)</f>
        <v>78164</v>
      </c>
      <c r="U17" s="25">
        <v>209180</v>
      </c>
      <c r="V17" s="25">
        <v>1198</v>
      </c>
      <c r="W17" s="22">
        <v>1253</v>
      </c>
      <c r="X17" s="24">
        <f t="shared" si="1"/>
        <v>288542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24567</v>
      </c>
      <c r="G18" s="23">
        <f>SUM(G16:G17)</f>
        <v>3</v>
      </c>
      <c r="H18" s="24">
        <f t="shared" si="2"/>
        <v>24570</v>
      </c>
      <c r="I18" s="25">
        <f t="shared" ref="I18:K18" si="13">SUM(I16:I17)</f>
        <v>63680</v>
      </c>
      <c r="J18" s="25">
        <f t="shared" si="13"/>
        <v>404</v>
      </c>
      <c r="K18" s="22">
        <f t="shared" si="13"/>
        <v>739</v>
      </c>
      <c r="L18" s="24">
        <f t="shared" si="3"/>
        <v>88654</v>
      </c>
      <c r="M18" s="12"/>
      <c r="N18" s="158"/>
      <c r="O18" s="101" t="s">
        <v>39</v>
      </c>
      <c r="P18" s="79" t="s">
        <v>40</v>
      </c>
      <c r="Q18" s="74"/>
      <c r="R18" s="22">
        <v>147111</v>
      </c>
      <c r="S18" s="23">
        <v>27</v>
      </c>
      <c r="T18" s="24">
        <f t="shared" si="12"/>
        <v>147138</v>
      </c>
      <c r="U18" s="25">
        <v>464244</v>
      </c>
      <c r="V18" s="25">
        <v>2577</v>
      </c>
      <c r="W18" s="22">
        <v>3213</v>
      </c>
      <c r="X18" s="24">
        <f t="shared" si="1"/>
        <v>613959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256655</v>
      </c>
      <c r="G19" s="32">
        <f>SUM(G6:G8,G11,G14:G15,G18)</f>
        <v>20</v>
      </c>
      <c r="H19" s="33">
        <f t="shared" si="2"/>
        <v>256675</v>
      </c>
      <c r="I19" s="34">
        <f t="shared" ref="I19:K19" si="14">SUM(I6:I8,I11,I14:I15,I18)</f>
        <v>917297</v>
      </c>
      <c r="J19" s="34">
        <f t="shared" si="14"/>
        <v>6705</v>
      </c>
      <c r="K19" s="31">
        <f t="shared" si="14"/>
        <v>14250</v>
      </c>
      <c r="L19" s="33">
        <f t="shared" si="3"/>
        <v>1180677</v>
      </c>
      <c r="M19" s="12"/>
      <c r="N19" s="158"/>
      <c r="O19" s="102"/>
      <c r="P19" s="79" t="s">
        <v>42</v>
      </c>
      <c r="Q19" s="74"/>
      <c r="R19" s="22">
        <v>22217</v>
      </c>
      <c r="S19" s="23">
        <v>5</v>
      </c>
      <c r="T19" s="24">
        <f t="shared" si="12"/>
        <v>22222</v>
      </c>
      <c r="U19" s="25">
        <v>39344</v>
      </c>
      <c r="V19" s="25">
        <v>295</v>
      </c>
      <c r="W19" s="22">
        <v>292</v>
      </c>
      <c r="X19" s="24">
        <f t="shared" si="1"/>
        <v>61861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65429</v>
      </c>
      <c r="G20" s="23">
        <v>3</v>
      </c>
      <c r="H20" s="24">
        <f t="shared" si="2"/>
        <v>65432</v>
      </c>
      <c r="I20" s="25">
        <v>161095</v>
      </c>
      <c r="J20" s="25">
        <v>1257</v>
      </c>
      <c r="K20" s="22">
        <v>1163</v>
      </c>
      <c r="L20" s="24">
        <f t="shared" si="3"/>
        <v>227784</v>
      </c>
      <c r="M20" s="12"/>
      <c r="N20" s="158"/>
      <c r="O20" s="103"/>
      <c r="P20" s="79" t="s">
        <v>10</v>
      </c>
      <c r="Q20" s="74"/>
      <c r="R20" s="22">
        <f>SUM(R18:R19)</f>
        <v>169328</v>
      </c>
      <c r="S20" s="23">
        <f>SUM(S18:S19)</f>
        <v>32</v>
      </c>
      <c r="T20" s="24">
        <f t="shared" si="12"/>
        <v>169360</v>
      </c>
      <c r="U20" s="25">
        <f t="shared" ref="U20:W20" si="15">SUM(U18:U19)</f>
        <v>503588</v>
      </c>
      <c r="V20" s="25">
        <f t="shared" si="15"/>
        <v>2872</v>
      </c>
      <c r="W20" s="22">
        <f t="shared" si="15"/>
        <v>3505</v>
      </c>
      <c r="X20" s="24">
        <f t="shared" si="1"/>
        <v>675820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17046</v>
      </c>
      <c r="G21" s="23">
        <v>0</v>
      </c>
      <c r="H21" s="24">
        <f t="shared" si="2"/>
        <v>17046</v>
      </c>
      <c r="I21" s="25">
        <v>44853</v>
      </c>
      <c r="J21" s="25">
        <v>326</v>
      </c>
      <c r="K21" s="22">
        <v>240</v>
      </c>
      <c r="L21" s="24">
        <f t="shared" si="3"/>
        <v>62225</v>
      </c>
      <c r="M21" s="12"/>
      <c r="N21" s="158"/>
      <c r="O21" s="101" t="s">
        <v>44</v>
      </c>
      <c r="P21" s="79" t="s">
        <v>45</v>
      </c>
      <c r="Q21" s="74"/>
      <c r="R21" s="22">
        <v>74797</v>
      </c>
      <c r="S21" s="23">
        <v>15</v>
      </c>
      <c r="T21" s="24">
        <f t="shared" si="12"/>
        <v>74812</v>
      </c>
      <c r="U21" s="25">
        <v>260375</v>
      </c>
      <c r="V21" s="25">
        <v>1284</v>
      </c>
      <c r="W21" s="22">
        <v>2048</v>
      </c>
      <c r="X21" s="24">
        <f t="shared" si="1"/>
        <v>336471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82475</v>
      </c>
      <c r="G22" s="23">
        <f>SUM(G20:G21)</f>
        <v>3</v>
      </c>
      <c r="H22" s="24">
        <f t="shared" si="2"/>
        <v>82478</v>
      </c>
      <c r="I22" s="25">
        <f t="shared" ref="I22:K22" si="16">SUM(I20:I21)</f>
        <v>205948</v>
      </c>
      <c r="J22" s="25">
        <f t="shared" si="16"/>
        <v>1583</v>
      </c>
      <c r="K22" s="22">
        <f t="shared" si="16"/>
        <v>1403</v>
      </c>
      <c r="L22" s="24">
        <f t="shared" si="3"/>
        <v>290009</v>
      </c>
      <c r="M22" s="12"/>
      <c r="N22" s="158"/>
      <c r="O22" s="102"/>
      <c r="P22" s="79" t="s">
        <v>47</v>
      </c>
      <c r="Q22" s="74"/>
      <c r="R22" s="28">
        <v>100218</v>
      </c>
      <c r="S22" s="29">
        <v>15</v>
      </c>
      <c r="T22" s="36">
        <f t="shared" si="12"/>
        <v>100233</v>
      </c>
      <c r="U22" s="30">
        <v>354585</v>
      </c>
      <c r="V22" s="30">
        <v>1360</v>
      </c>
      <c r="W22" s="28">
        <v>2778</v>
      </c>
      <c r="X22" s="36">
        <f t="shared" si="1"/>
        <v>456178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50754</v>
      </c>
      <c r="G23" s="23">
        <v>0</v>
      </c>
      <c r="H23" s="24">
        <f t="shared" si="2"/>
        <v>50754</v>
      </c>
      <c r="I23" s="25">
        <v>118592</v>
      </c>
      <c r="J23" s="25">
        <v>841</v>
      </c>
      <c r="K23" s="22">
        <v>743</v>
      </c>
      <c r="L23" s="24">
        <f t="shared" si="3"/>
        <v>170187</v>
      </c>
      <c r="M23" s="12"/>
      <c r="N23" s="158"/>
      <c r="O23" s="102"/>
      <c r="P23" s="112" t="s">
        <v>49</v>
      </c>
      <c r="Q23" s="69" t="s">
        <v>49</v>
      </c>
      <c r="R23" s="28">
        <v>17240</v>
      </c>
      <c r="S23" s="29">
        <v>1</v>
      </c>
      <c r="T23" s="36">
        <f t="shared" si="12"/>
        <v>17241</v>
      </c>
      <c r="U23" s="30">
        <v>58674</v>
      </c>
      <c r="V23" s="30">
        <v>330</v>
      </c>
      <c r="W23" s="28">
        <v>677</v>
      </c>
      <c r="X23" s="36">
        <f t="shared" si="1"/>
        <v>76245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78523</v>
      </c>
      <c r="G24" s="23">
        <v>9</v>
      </c>
      <c r="H24" s="24">
        <f t="shared" si="2"/>
        <v>78532</v>
      </c>
      <c r="I24" s="25">
        <v>149171</v>
      </c>
      <c r="J24" s="25">
        <v>1007</v>
      </c>
      <c r="K24" s="22">
        <v>1125</v>
      </c>
      <c r="L24" s="24">
        <f t="shared" si="3"/>
        <v>228710</v>
      </c>
      <c r="M24" s="12"/>
      <c r="N24" s="158"/>
      <c r="O24" s="102"/>
      <c r="P24" s="113"/>
      <c r="Q24" s="69" t="s">
        <v>50</v>
      </c>
      <c r="R24" s="28">
        <v>36667</v>
      </c>
      <c r="S24" s="29">
        <v>3</v>
      </c>
      <c r="T24" s="36">
        <f t="shared" si="12"/>
        <v>36670</v>
      </c>
      <c r="U24" s="30">
        <v>90635</v>
      </c>
      <c r="V24" s="30">
        <v>595</v>
      </c>
      <c r="W24" s="28">
        <v>692</v>
      </c>
      <c r="X24" s="36">
        <f t="shared" si="1"/>
        <v>127900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30139</v>
      </c>
      <c r="G25" s="23">
        <v>1</v>
      </c>
      <c r="H25" s="24">
        <f t="shared" si="2"/>
        <v>30140</v>
      </c>
      <c r="I25" s="25">
        <v>95637</v>
      </c>
      <c r="J25" s="25">
        <v>604</v>
      </c>
      <c r="K25" s="22">
        <v>835</v>
      </c>
      <c r="L25" s="24">
        <f t="shared" si="3"/>
        <v>126381</v>
      </c>
      <c r="M25" s="12"/>
      <c r="N25" s="158"/>
      <c r="O25" s="102"/>
      <c r="P25" s="113"/>
      <c r="Q25" s="69" t="s">
        <v>52</v>
      </c>
      <c r="R25" s="28">
        <v>41564</v>
      </c>
      <c r="S25" s="23">
        <v>9</v>
      </c>
      <c r="T25" s="24">
        <f t="shared" si="12"/>
        <v>41573</v>
      </c>
      <c r="U25" s="25">
        <v>139087</v>
      </c>
      <c r="V25" s="25">
        <v>741</v>
      </c>
      <c r="W25" s="22">
        <v>980</v>
      </c>
      <c r="X25" s="24">
        <f t="shared" si="1"/>
        <v>181401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34694</v>
      </c>
      <c r="G26" s="23">
        <v>1</v>
      </c>
      <c r="H26" s="24">
        <f t="shared" si="2"/>
        <v>34695</v>
      </c>
      <c r="I26" s="25">
        <v>71799</v>
      </c>
      <c r="J26" s="25">
        <v>390</v>
      </c>
      <c r="K26" s="22">
        <v>449</v>
      </c>
      <c r="L26" s="24">
        <f t="shared" si="3"/>
        <v>106884</v>
      </c>
      <c r="M26" s="12"/>
      <c r="N26" s="158"/>
      <c r="O26" s="103"/>
      <c r="P26" s="114"/>
      <c r="Q26" s="69" t="s">
        <v>10</v>
      </c>
      <c r="R26" s="22">
        <f>SUM(R23:R25)</f>
        <v>95471</v>
      </c>
      <c r="S26" s="23">
        <f>SUM(S23:S25)</f>
        <v>13</v>
      </c>
      <c r="T26" s="36">
        <f t="shared" si="12"/>
        <v>95484</v>
      </c>
      <c r="U26" s="25">
        <f t="shared" ref="U26:W26" si="17">SUM(U23:U25)</f>
        <v>288396</v>
      </c>
      <c r="V26" s="25">
        <f t="shared" si="17"/>
        <v>1666</v>
      </c>
      <c r="W26" s="22">
        <f t="shared" si="17"/>
        <v>2349</v>
      </c>
      <c r="X26" s="36">
        <f t="shared" si="1"/>
        <v>385546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143356</v>
      </c>
      <c r="G27" s="23">
        <f>SUM(G24:G26)</f>
        <v>11</v>
      </c>
      <c r="H27" s="24">
        <f t="shared" si="2"/>
        <v>143367</v>
      </c>
      <c r="I27" s="25">
        <f>SUM(I24:I26)</f>
        <v>316607</v>
      </c>
      <c r="J27" s="25">
        <f>SUM(J24:J26)</f>
        <v>2001</v>
      </c>
      <c r="K27" s="22">
        <f>SUM(K24:K26)</f>
        <v>2409</v>
      </c>
      <c r="L27" s="24">
        <f>SUM(H27:J27)</f>
        <v>461975</v>
      </c>
      <c r="M27" s="12"/>
      <c r="N27" s="158"/>
      <c r="O27" s="101" t="s">
        <v>56</v>
      </c>
      <c r="P27" s="79" t="s">
        <v>57</v>
      </c>
      <c r="Q27" s="74"/>
      <c r="R27" s="22">
        <v>126047</v>
      </c>
      <c r="S27" s="23">
        <v>31</v>
      </c>
      <c r="T27" s="24">
        <f t="shared" si="12"/>
        <v>126078</v>
      </c>
      <c r="U27" s="25">
        <v>482057</v>
      </c>
      <c r="V27" s="25">
        <v>3693</v>
      </c>
      <c r="W27" s="22">
        <v>8361</v>
      </c>
      <c r="X27" s="36">
        <f t="shared" si="1"/>
        <v>611828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124911</v>
      </c>
      <c r="G28" s="23">
        <v>10</v>
      </c>
      <c r="H28" s="24">
        <f t="shared" si="2"/>
        <v>124921</v>
      </c>
      <c r="I28" s="25">
        <v>321418</v>
      </c>
      <c r="J28" s="25">
        <v>2680</v>
      </c>
      <c r="K28" s="22">
        <v>2360</v>
      </c>
      <c r="L28" s="24">
        <f t="shared" si="3"/>
        <v>449019</v>
      </c>
      <c r="M28" s="12"/>
      <c r="N28" s="158"/>
      <c r="O28" s="102"/>
      <c r="P28" s="79" t="s">
        <v>61</v>
      </c>
      <c r="Q28" s="74"/>
      <c r="R28" s="22">
        <v>64598</v>
      </c>
      <c r="S28" s="23">
        <v>8</v>
      </c>
      <c r="T28" s="24">
        <f t="shared" si="12"/>
        <v>64606</v>
      </c>
      <c r="U28" s="25">
        <v>181267</v>
      </c>
      <c r="V28" s="25">
        <v>771</v>
      </c>
      <c r="W28" s="22">
        <v>1407</v>
      </c>
      <c r="X28" s="36">
        <f t="shared" si="1"/>
        <v>246644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32909</v>
      </c>
      <c r="G29" s="23">
        <v>3</v>
      </c>
      <c r="H29" s="24">
        <f t="shared" si="2"/>
        <v>32912</v>
      </c>
      <c r="I29" s="25">
        <v>147900</v>
      </c>
      <c r="J29" s="25">
        <v>988</v>
      </c>
      <c r="K29" s="22">
        <v>2688</v>
      </c>
      <c r="L29" s="24">
        <f t="shared" si="3"/>
        <v>181800</v>
      </c>
      <c r="M29" s="12"/>
      <c r="N29" s="158"/>
      <c r="O29" s="102"/>
      <c r="P29" s="112" t="s">
        <v>63</v>
      </c>
      <c r="Q29" s="69" t="s">
        <v>63</v>
      </c>
      <c r="R29" s="22">
        <v>45396</v>
      </c>
      <c r="S29" s="23">
        <v>11</v>
      </c>
      <c r="T29" s="24">
        <f t="shared" si="12"/>
        <v>45407</v>
      </c>
      <c r="U29" s="25">
        <v>159907</v>
      </c>
      <c r="V29" s="25">
        <v>863</v>
      </c>
      <c r="W29" s="22">
        <v>1652</v>
      </c>
      <c r="X29" s="36">
        <f t="shared" si="1"/>
        <v>206177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157820</v>
      </c>
      <c r="G30" s="23">
        <f>SUM(G28:G29)</f>
        <v>13</v>
      </c>
      <c r="H30" s="24">
        <f t="shared" si="2"/>
        <v>157833</v>
      </c>
      <c r="I30" s="22">
        <f>SUM(I28:I29)</f>
        <v>469318</v>
      </c>
      <c r="J30" s="22">
        <f>SUM(J28:J29)</f>
        <v>3668</v>
      </c>
      <c r="K30" s="22">
        <f>SUM(K28:K29)</f>
        <v>5048</v>
      </c>
      <c r="L30" s="24">
        <f t="shared" si="3"/>
        <v>630819</v>
      </c>
      <c r="M30" s="12"/>
      <c r="N30" s="158"/>
      <c r="O30" s="102"/>
      <c r="P30" s="113"/>
      <c r="Q30" s="69" t="s">
        <v>65</v>
      </c>
      <c r="R30" s="22">
        <v>22551</v>
      </c>
      <c r="S30" s="23">
        <v>6</v>
      </c>
      <c r="T30" s="24">
        <f t="shared" si="12"/>
        <v>22557</v>
      </c>
      <c r="U30" s="25">
        <v>88332</v>
      </c>
      <c r="V30" s="25">
        <v>367</v>
      </c>
      <c r="W30" s="22">
        <v>979</v>
      </c>
      <c r="X30" s="36">
        <f t="shared" si="1"/>
        <v>111256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121445</v>
      </c>
      <c r="G31" s="23">
        <v>6</v>
      </c>
      <c r="H31" s="24">
        <f t="shared" si="2"/>
        <v>121451</v>
      </c>
      <c r="I31" s="25">
        <v>249707</v>
      </c>
      <c r="J31" s="25">
        <v>1937</v>
      </c>
      <c r="K31" s="22">
        <v>1876</v>
      </c>
      <c r="L31" s="24">
        <f t="shared" si="3"/>
        <v>373095</v>
      </c>
      <c r="M31" s="12"/>
      <c r="N31" s="158"/>
      <c r="O31" s="102"/>
      <c r="P31" s="113"/>
      <c r="Q31" s="69" t="s">
        <v>66</v>
      </c>
      <c r="R31" s="26">
        <v>24737</v>
      </c>
      <c r="S31" s="23">
        <v>10</v>
      </c>
      <c r="T31" s="24">
        <f t="shared" si="12"/>
        <v>24747</v>
      </c>
      <c r="U31" s="22">
        <v>80510</v>
      </c>
      <c r="V31" s="22">
        <v>459</v>
      </c>
      <c r="W31" s="22">
        <v>813</v>
      </c>
      <c r="X31" s="24">
        <f t="shared" si="1"/>
        <v>105716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91652</v>
      </c>
      <c r="G32" s="23">
        <v>6</v>
      </c>
      <c r="H32" s="24">
        <f t="shared" si="2"/>
        <v>91658</v>
      </c>
      <c r="I32" s="25">
        <v>210608</v>
      </c>
      <c r="J32" s="25">
        <v>1602</v>
      </c>
      <c r="K32" s="22">
        <v>1572</v>
      </c>
      <c r="L32" s="24">
        <f t="shared" si="3"/>
        <v>303868</v>
      </c>
      <c r="M32" s="12"/>
      <c r="N32" s="158"/>
      <c r="O32" s="102"/>
      <c r="P32" s="114"/>
      <c r="Q32" s="69" t="s">
        <v>10</v>
      </c>
      <c r="R32" s="22">
        <f>SUM(R29:R31)</f>
        <v>92684</v>
      </c>
      <c r="S32" s="23">
        <f>SUM(S29:S31)</f>
        <v>27</v>
      </c>
      <c r="T32" s="24">
        <f t="shared" si="12"/>
        <v>92711</v>
      </c>
      <c r="U32" s="25">
        <f t="shared" ref="U32:W32" si="18">SUM(U29:U31)</f>
        <v>328749</v>
      </c>
      <c r="V32" s="25">
        <f t="shared" si="18"/>
        <v>1689</v>
      </c>
      <c r="W32" s="22">
        <f t="shared" si="18"/>
        <v>3444</v>
      </c>
      <c r="X32" s="36">
        <f t="shared" si="1"/>
        <v>423149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32703</v>
      </c>
      <c r="G33" s="23">
        <v>1</v>
      </c>
      <c r="H33" s="24">
        <f t="shared" si="2"/>
        <v>32704</v>
      </c>
      <c r="I33" s="25">
        <v>76739</v>
      </c>
      <c r="J33" s="25">
        <v>728</v>
      </c>
      <c r="K33" s="22">
        <v>406</v>
      </c>
      <c r="L33" s="24">
        <f t="shared" si="3"/>
        <v>110171</v>
      </c>
      <c r="M33" s="12"/>
      <c r="N33" s="158"/>
      <c r="O33" s="102"/>
      <c r="P33" s="112" t="s">
        <v>68</v>
      </c>
      <c r="Q33" s="69" t="s">
        <v>69</v>
      </c>
      <c r="R33" s="22">
        <v>41151</v>
      </c>
      <c r="S33" s="23">
        <v>10</v>
      </c>
      <c r="T33" s="24">
        <f t="shared" si="12"/>
        <v>41161</v>
      </c>
      <c r="U33" s="25">
        <v>181744</v>
      </c>
      <c r="V33" s="25">
        <v>1124</v>
      </c>
      <c r="W33" s="22">
        <v>2441</v>
      </c>
      <c r="X33" s="36">
        <f t="shared" si="1"/>
        <v>224029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82817</v>
      </c>
      <c r="G34" s="23">
        <v>4</v>
      </c>
      <c r="H34" s="24">
        <f t="shared" si="2"/>
        <v>82821</v>
      </c>
      <c r="I34" s="25">
        <v>191227</v>
      </c>
      <c r="J34" s="25">
        <v>1310</v>
      </c>
      <c r="K34" s="22">
        <v>1319</v>
      </c>
      <c r="L34" s="24">
        <f t="shared" si="3"/>
        <v>275358</v>
      </c>
      <c r="M34" s="12"/>
      <c r="N34" s="158"/>
      <c r="O34" s="102"/>
      <c r="P34" s="113"/>
      <c r="Q34" s="69" t="s">
        <v>73</v>
      </c>
      <c r="R34" s="22">
        <v>13692</v>
      </c>
      <c r="S34" s="23">
        <v>6</v>
      </c>
      <c r="T34" s="24">
        <f t="shared" si="12"/>
        <v>13698</v>
      </c>
      <c r="U34" s="25">
        <v>78102</v>
      </c>
      <c r="V34" s="25">
        <v>545</v>
      </c>
      <c r="W34" s="22">
        <v>961</v>
      </c>
      <c r="X34" s="36">
        <f t="shared" si="1"/>
        <v>92345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34594</v>
      </c>
      <c r="G35" s="23">
        <v>2</v>
      </c>
      <c r="H35" s="24">
        <f t="shared" si="2"/>
        <v>34596</v>
      </c>
      <c r="I35" s="25">
        <v>61845</v>
      </c>
      <c r="J35" s="25">
        <v>780</v>
      </c>
      <c r="K35" s="22">
        <v>552</v>
      </c>
      <c r="L35" s="24">
        <f t="shared" si="3"/>
        <v>97221</v>
      </c>
      <c r="M35" s="12"/>
      <c r="N35" s="158"/>
      <c r="O35" s="102"/>
      <c r="P35" s="113"/>
      <c r="Q35" s="69" t="s">
        <v>76</v>
      </c>
      <c r="R35" s="22">
        <v>10419</v>
      </c>
      <c r="S35" s="23">
        <v>3</v>
      </c>
      <c r="T35" s="24">
        <f t="shared" si="12"/>
        <v>10422</v>
      </c>
      <c r="U35" s="25">
        <v>53009</v>
      </c>
      <c r="V35" s="25">
        <v>266</v>
      </c>
      <c r="W35" s="22">
        <v>595</v>
      </c>
      <c r="X35" s="24">
        <f t="shared" si="1"/>
        <v>63697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22341</v>
      </c>
      <c r="G36" s="23">
        <v>1</v>
      </c>
      <c r="H36" s="24">
        <f t="shared" si="2"/>
        <v>22342</v>
      </c>
      <c r="I36" s="25">
        <v>71558</v>
      </c>
      <c r="J36" s="25">
        <v>516</v>
      </c>
      <c r="K36" s="22">
        <v>771</v>
      </c>
      <c r="L36" s="24">
        <f t="shared" si="3"/>
        <v>94416</v>
      </c>
      <c r="M36" s="12"/>
      <c r="N36" s="158"/>
      <c r="O36" s="103"/>
      <c r="P36" s="114"/>
      <c r="Q36" s="69" t="s">
        <v>10</v>
      </c>
      <c r="R36" s="22">
        <f>SUM(R33:R35)</f>
        <v>65262</v>
      </c>
      <c r="S36" s="23">
        <f>SUM(S33:S35)</f>
        <v>19</v>
      </c>
      <c r="T36" s="24">
        <f t="shared" si="12"/>
        <v>65281</v>
      </c>
      <c r="U36" s="25">
        <f t="shared" ref="U36:W36" si="19">SUM(U33:U35)</f>
        <v>312855</v>
      </c>
      <c r="V36" s="25">
        <f t="shared" si="19"/>
        <v>1935</v>
      </c>
      <c r="W36" s="22">
        <f t="shared" si="19"/>
        <v>3997</v>
      </c>
      <c r="X36" s="36">
        <f t="shared" si="1"/>
        <v>380071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11874</v>
      </c>
      <c r="G37" s="23">
        <v>0</v>
      </c>
      <c r="H37" s="24">
        <f t="shared" si="2"/>
        <v>11874</v>
      </c>
      <c r="I37" s="26">
        <v>26898</v>
      </c>
      <c r="J37" s="26">
        <v>226</v>
      </c>
      <c r="K37" s="22">
        <v>214</v>
      </c>
      <c r="L37" s="24">
        <f t="shared" si="3"/>
        <v>38998</v>
      </c>
      <c r="M37" s="12"/>
      <c r="N37" s="158"/>
      <c r="O37" s="101" t="s">
        <v>198</v>
      </c>
      <c r="P37" s="79" t="s">
        <v>79</v>
      </c>
      <c r="Q37" s="74"/>
      <c r="R37" s="22">
        <v>101163</v>
      </c>
      <c r="S37" s="23">
        <v>9</v>
      </c>
      <c r="T37" s="24">
        <f t="shared" ref="T37:T39" si="20">SUM(R37:S37)</f>
        <v>101172</v>
      </c>
      <c r="U37" s="25">
        <v>263672</v>
      </c>
      <c r="V37" s="25">
        <v>2105</v>
      </c>
      <c r="W37" s="22">
        <v>1918</v>
      </c>
      <c r="X37" s="36">
        <f t="shared" si="1"/>
        <v>366949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151626</v>
      </c>
      <c r="G38" s="23">
        <f>SUM(G34:G37)</f>
        <v>7</v>
      </c>
      <c r="H38" s="24">
        <f t="shared" si="2"/>
        <v>151633</v>
      </c>
      <c r="I38" s="22">
        <f>SUM(I34:I37)</f>
        <v>351528</v>
      </c>
      <c r="J38" s="22">
        <f>SUM(J34:J37)</f>
        <v>2832</v>
      </c>
      <c r="K38" s="22">
        <f>SUM(K34:K37)</f>
        <v>2856</v>
      </c>
      <c r="L38" s="24">
        <f t="shared" si="3"/>
        <v>505993</v>
      </c>
      <c r="M38" s="12"/>
      <c r="N38" s="158"/>
      <c r="O38" s="102"/>
      <c r="P38" s="79" t="s">
        <v>82</v>
      </c>
      <c r="Q38" s="74"/>
      <c r="R38" s="22">
        <v>22745</v>
      </c>
      <c r="S38" s="23">
        <v>7</v>
      </c>
      <c r="T38" s="24">
        <f t="shared" si="20"/>
        <v>22752</v>
      </c>
      <c r="U38" s="25">
        <v>68942</v>
      </c>
      <c r="V38" s="25">
        <v>397</v>
      </c>
      <c r="W38" s="22">
        <v>505</v>
      </c>
      <c r="X38" s="36">
        <f t="shared" si="1"/>
        <v>92091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46101</v>
      </c>
      <c r="G39" s="23">
        <v>1</v>
      </c>
      <c r="H39" s="24">
        <f t="shared" si="2"/>
        <v>46102</v>
      </c>
      <c r="I39" s="25">
        <v>110276</v>
      </c>
      <c r="J39" s="25">
        <v>679</v>
      </c>
      <c r="K39" s="22">
        <v>803</v>
      </c>
      <c r="L39" s="24">
        <f t="shared" si="3"/>
        <v>157057</v>
      </c>
      <c r="M39" s="12"/>
      <c r="N39" s="158"/>
      <c r="O39" s="102"/>
      <c r="P39" s="79" t="s">
        <v>200</v>
      </c>
      <c r="Q39" s="74"/>
      <c r="R39" s="22">
        <v>28702</v>
      </c>
      <c r="S39" s="23">
        <v>2</v>
      </c>
      <c r="T39" s="24">
        <f t="shared" si="20"/>
        <v>28704</v>
      </c>
      <c r="U39" s="25">
        <v>71322</v>
      </c>
      <c r="V39" s="25">
        <v>620</v>
      </c>
      <c r="W39" s="22">
        <v>377</v>
      </c>
      <c r="X39" s="36">
        <f t="shared" si="1"/>
        <v>100646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877932</v>
      </c>
      <c r="G40" s="32">
        <f>SUM(G22:G23,G27,G30:G33,G38:G39)</f>
        <v>48</v>
      </c>
      <c r="H40" s="33">
        <f t="shared" si="2"/>
        <v>877980</v>
      </c>
      <c r="I40" s="31">
        <f t="shared" ref="I40:K40" si="21">SUM(I22:I23,I27,I30:I33,I38:I39)</f>
        <v>2109323</v>
      </c>
      <c r="J40" s="31">
        <f t="shared" si="21"/>
        <v>15871</v>
      </c>
      <c r="K40" s="31">
        <f t="shared" si="21"/>
        <v>17116</v>
      </c>
      <c r="L40" s="37">
        <f t="shared" si="3"/>
        <v>3003174</v>
      </c>
      <c r="M40" s="12"/>
      <c r="N40" s="158"/>
      <c r="O40" s="102"/>
      <c r="P40" s="79" t="s">
        <v>201</v>
      </c>
      <c r="Q40" s="74"/>
      <c r="R40" s="28">
        <v>22385</v>
      </c>
      <c r="S40" s="29">
        <v>12</v>
      </c>
      <c r="T40" s="24">
        <f t="shared" si="12"/>
        <v>22397</v>
      </c>
      <c r="U40" s="30">
        <v>72302</v>
      </c>
      <c r="V40" s="30">
        <v>578</v>
      </c>
      <c r="W40" s="28">
        <v>755</v>
      </c>
      <c r="X40" s="36">
        <f t="shared" si="1"/>
        <v>95277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132699</v>
      </c>
      <c r="G41" s="23">
        <v>11</v>
      </c>
      <c r="H41" s="24">
        <f t="shared" si="2"/>
        <v>132710</v>
      </c>
      <c r="I41" s="25">
        <v>327540</v>
      </c>
      <c r="J41" s="25">
        <v>1770</v>
      </c>
      <c r="K41" s="22">
        <v>2352</v>
      </c>
      <c r="L41" s="24">
        <f t="shared" si="3"/>
        <v>462020</v>
      </c>
      <c r="M41" s="12"/>
      <c r="N41" s="158"/>
      <c r="O41" s="103"/>
      <c r="P41" s="79" t="s">
        <v>10</v>
      </c>
      <c r="Q41" s="74"/>
      <c r="R41" s="22">
        <f>SUM(R37:R40)</f>
        <v>174995</v>
      </c>
      <c r="S41" s="23">
        <f>SUM(S37:S40)</f>
        <v>30</v>
      </c>
      <c r="T41" s="24">
        <f t="shared" si="12"/>
        <v>175025</v>
      </c>
      <c r="U41" s="25">
        <f t="shared" ref="U41:W41" si="22">SUM(U37:U40)</f>
        <v>476238</v>
      </c>
      <c r="V41" s="25">
        <f t="shared" si="22"/>
        <v>3700</v>
      </c>
      <c r="W41" s="22">
        <f t="shared" si="22"/>
        <v>3555</v>
      </c>
      <c r="X41" s="24">
        <f t="shared" si="1"/>
        <v>654963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52192</v>
      </c>
      <c r="G42" s="23">
        <v>5</v>
      </c>
      <c r="H42" s="24">
        <f t="shared" si="2"/>
        <v>52197</v>
      </c>
      <c r="I42" s="25">
        <v>145659</v>
      </c>
      <c r="J42" s="25">
        <v>781</v>
      </c>
      <c r="K42" s="22">
        <v>1275</v>
      </c>
      <c r="L42" s="24">
        <f t="shared" si="3"/>
        <v>198637</v>
      </c>
      <c r="M42" s="12"/>
      <c r="N42" s="162"/>
      <c r="O42" s="91" t="s">
        <v>30</v>
      </c>
      <c r="P42" s="92"/>
      <c r="Q42" s="93"/>
      <c r="R42" s="31">
        <f>SUM(R17,R20:R22,R26:R28,R32,R36,R41)</f>
        <v>1041560</v>
      </c>
      <c r="S42" s="40">
        <f>SUM(S17,S20:S22,S26:S28,S32,S36,S41)</f>
        <v>194</v>
      </c>
      <c r="T42" s="33">
        <f t="shared" si="12"/>
        <v>1041754</v>
      </c>
      <c r="U42" s="31">
        <f t="shared" ref="U42:W42" si="23">SUM(U17,U20:U22,U26:U28,U32,U36,U41)</f>
        <v>3397290</v>
      </c>
      <c r="V42" s="31">
        <f t="shared" si="23"/>
        <v>20168</v>
      </c>
      <c r="W42" s="31">
        <f t="shared" si="23"/>
        <v>32697</v>
      </c>
      <c r="X42" s="33">
        <f t="shared" si="1"/>
        <v>4459212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82577</v>
      </c>
      <c r="G43" s="23">
        <v>7</v>
      </c>
      <c r="H43" s="24">
        <f t="shared" si="2"/>
        <v>82584</v>
      </c>
      <c r="I43" s="25">
        <v>204061</v>
      </c>
      <c r="J43" s="25">
        <v>920</v>
      </c>
      <c r="K43" s="22">
        <v>1771</v>
      </c>
      <c r="L43" s="24">
        <f t="shared" si="3"/>
        <v>287565</v>
      </c>
      <c r="M43" s="12"/>
      <c r="N43" s="157" t="s">
        <v>85</v>
      </c>
      <c r="O43" s="88" t="s">
        <v>86</v>
      </c>
      <c r="P43" s="89"/>
      <c r="Q43" s="90"/>
      <c r="R43" s="22">
        <v>113782</v>
      </c>
      <c r="S43" s="23">
        <v>17</v>
      </c>
      <c r="T43" s="24">
        <f t="shared" si="12"/>
        <v>113799</v>
      </c>
      <c r="U43" s="25">
        <v>349329</v>
      </c>
      <c r="V43" s="25">
        <v>2338</v>
      </c>
      <c r="W43" s="22">
        <v>2839</v>
      </c>
      <c r="X43" s="24">
        <f t="shared" si="1"/>
        <v>465466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134769</v>
      </c>
      <c r="G44" s="23">
        <f>SUM(G42:G43)</f>
        <v>12</v>
      </c>
      <c r="H44" s="24">
        <f t="shared" si="2"/>
        <v>134781</v>
      </c>
      <c r="I44" s="22">
        <f>SUM(I42:I43)</f>
        <v>349720</v>
      </c>
      <c r="J44" s="22">
        <f>SUM(J42:J43)</f>
        <v>1701</v>
      </c>
      <c r="K44" s="22">
        <f>SUM(K42:K43)</f>
        <v>3046</v>
      </c>
      <c r="L44" s="24">
        <f t="shared" si="3"/>
        <v>486202</v>
      </c>
      <c r="M44" s="12"/>
      <c r="N44" s="158"/>
      <c r="O44" s="72" t="s">
        <v>89</v>
      </c>
      <c r="P44" s="73"/>
      <c r="Q44" s="74"/>
      <c r="R44" s="22">
        <v>144998</v>
      </c>
      <c r="S44" s="23">
        <v>24</v>
      </c>
      <c r="T44" s="24">
        <f t="shared" si="12"/>
        <v>145022</v>
      </c>
      <c r="U44" s="25">
        <v>367866</v>
      </c>
      <c r="V44" s="25">
        <v>3552</v>
      </c>
      <c r="W44" s="22">
        <v>6690</v>
      </c>
      <c r="X44" s="24">
        <f t="shared" si="1"/>
        <v>516440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91701</v>
      </c>
      <c r="G45" s="23">
        <v>16</v>
      </c>
      <c r="H45" s="24">
        <f t="shared" si="2"/>
        <v>91717</v>
      </c>
      <c r="I45" s="25">
        <v>248319</v>
      </c>
      <c r="J45" s="25">
        <v>1424</v>
      </c>
      <c r="K45" s="22">
        <v>2193</v>
      </c>
      <c r="L45" s="24">
        <f t="shared" si="3"/>
        <v>341460</v>
      </c>
      <c r="M45" s="12"/>
      <c r="N45" s="158"/>
      <c r="O45" s="101" t="s">
        <v>91</v>
      </c>
      <c r="P45" s="79" t="s">
        <v>202</v>
      </c>
      <c r="Q45" s="74"/>
      <c r="R45" s="41">
        <v>84035</v>
      </c>
      <c r="S45" s="42">
        <v>16</v>
      </c>
      <c r="T45" s="43">
        <f t="shared" si="12"/>
        <v>84051</v>
      </c>
      <c r="U45" s="44">
        <v>131901</v>
      </c>
      <c r="V45" s="44">
        <v>3255</v>
      </c>
      <c r="W45" s="41">
        <v>8341</v>
      </c>
      <c r="X45" s="43">
        <f t="shared" si="1"/>
        <v>219207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24456</v>
      </c>
      <c r="G46" s="23">
        <v>4</v>
      </c>
      <c r="H46" s="24">
        <f t="shared" si="2"/>
        <v>24460</v>
      </c>
      <c r="I46" s="25">
        <v>57373</v>
      </c>
      <c r="J46" s="25">
        <v>315</v>
      </c>
      <c r="K46" s="22">
        <v>292</v>
      </c>
      <c r="L46" s="24">
        <f t="shared" si="3"/>
        <v>82148</v>
      </c>
      <c r="M46" s="12"/>
      <c r="N46" s="158"/>
      <c r="O46" s="102"/>
      <c r="P46" s="79" t="s">
        <v>94</v>
      </c>
      <c r="Q46" s="74"/>
      <c r="R46" s="22">
        <v>127918</v>
      </c>
      <c r="S46" s="23">
        <v>23</v>
      </c>
      <c r="T46" s="24">
        <f t="shared" si="12"/>
        <v>127941</v>
      </c>
      <c r="U46" s="25">
        <v>324969</v>
      </c>
      <c r="V46" s="25">
        <v>4007</v>
      </c>
      <c r="W46" s="22">
        <v>11513</v>
      </c>
      <c r="X46" s="24">
        <f t="shared" si="1"/>
        <v>456917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116157</v>
      </c>
      <c r="G47" s="23">
        <f>SUM(G45:G46)</f>
        <v>20</v>
      </c>
      <c r="H47" s="24">
        <f t="shared" si="2"/>
        <v>116177</v>
      </c>
      <c r="I47" s="22">
        <f>SUM(I45:I46)</f>
        <v>305692</v>
      </c>
      <c r="J47" s="22">
        <f>SUM(J45:J46)</f>
        <v>1739</v>
      </c>
      <c r="K47" s="22">
        <f>SUM(K45:K46)</f>
        <v>2485</v>
      </c>
      <c r="L47" s="24">
        <f t="shared" si="3"/>
        <v>423608</v>
      </c>
      <c r="M47" s="12"/>
      <c r="N47" s="158"/>
      <c r="O47" s="102"/>
      <c r="P47" s="112" t="s">
        <v>95</v>
      </c>
      <c r="Q47" s="69" t="s">
        <v>96</v>
      </c>
      <c r="R47" s="22">
        <v>83952</v>
      </c>
      <c r="S47" s="23">
        <v>19</v>
      </c>
      <c r="T47" s="24">
        <f t="shared" si="12"/>
        <v>83971</v>
      </c>
      <c r="U47" s="25">
        <v>277512</v>
      </c>
      <c r="V47" s="25">
        <v>2301</v>
      </c>
      <c r="W47" s="22">
        <v>3692</v>
      </c>
      <c r="X47" s="24">
        <f t="shared" si="1"/>
        <v>363784</v>
      </c>
    </row>
    <row r="48" spans="1:24" s="17" customFormat="1" ht="7.5" customHeight="1" x14ac:dyDescent="0.15">
      <c r="A48" s="39"/>
      <c r="B48" s="86"/>
      <c r="C48" s="108"/>
      <c r="D48" s="75" t="s">
        <v>231</v>
      </c>
      <c r="E48" s="76"/>
      <c r="F48" s="22">
        <v>44328</v>
      </c>
      <c r="G48" s="23">
        <v>1</v>
      </c>
      <c r="H48" s="24">
        <f t="shared" si="2"/>
        <v>44329</v>
      </c>
      <c r="I48" s="25">
        <v>151123</v>
      </c>
      <c r="J48" s="25">
        <v>766</v>
      </c>
      <c r="K48" s="22">
        <v>1175</v>
      </c>
      <c r="L48" s="24">
        <f t="shared" si="3"/>
        <v>196218</v>
      </c>
      <c r="M48" s="12"/>
      <c r="N48" s="158"/>
      <c r="O48" s="102"/>
      <c r="P48" s="113"/>
      <c r="Q48" s="69" t="s">
        <v>100</v>
      </c>
      <c r="R48" s="22">
        <v>36287</v>
      </c>
      <c r="S48" s="23">
        <v>11</v>
      </c>
      <c r="T48" s="24">
        <f t="shared" si="12"/>
        <v>36298</v>
      </c>
      <c r="U48" s="25">
        <v>106661</v>
      </c>
      <c r="V48" s="25">
        <v>995</v>
      </c>
      <c r="W48" s="22">
        <v>2047</v>
      </c>
      <c r="X48" s="24">
        <f t="shared" si="1"/>
        <v>143954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125098</v>
      </c>
      <c r="G49" s="23">
        <v>16</v>
      </c>
      <c r="H49" s="24">
        <f t="shared" si="2"/>
        <v>125114</v>
      </c>
      <c r="I49" s="25">
        <v>329836</v>
      </c>
      <c r="J49" s="25">
        <v>2000</v>
      </c>
      <c r="K49" s="22">
        <v>2130</v>
      </c>
      <c r="L49" s="24">
        <f t="shared" si="3"/>
        <v>456950</v>
      </c>
      <c r="M49" s="12"/>
      <c r="N49" s="158"/>
      <c r="O49" s="103"/>
      <c r="P49" s="114"/>
      <c r="Q49" s="69" t="s">
        <v>10</v>
      </c>
      <c r="R49" s="22">
        <f>SUM(R47:R48)</f>
        <v>120239</v>
      </c>
      <c r="S49" s="23">
        <f>SUM(S47:S48)</f>
        <v>30</v>
      </c>
      <c r="T49" s="24">
        <f t="shared" si="12"/>
        <v>120269</v>
      </c>
      <c r="U49" s="25">
        <f>SUM(U47:U48)</f>
        <v>384173</v>
      </c>
      <c r="V49" s="25">
        <f>SUM(V47:V48)</f>
        <v>3296</v>
      </c>
      <c r="W49" s="22">
        <f>SUM(W47:W48)</f>
        <v>5739</v>
      </c>
      <c r="X49" s="24">
        <f t="shared" si="1"/>
        <v>507738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34903</v>
      </c>
      <c r="G50" s="23">
        <v>8</v>
      </c>
      <c r="H50" s="24">
        <f t="shared" si="2"/>
        <v>34911</v>
      </c>
      <c r="I50" s="25">
        <v>99688</v>
      </c>
      <c r="J50" s="25">
        <v>638</v>
      </c>
      <c r="K50" s="22">
        <v>790</v>
      </c>
      <c r="L50" s="24">
        <f t="shared" si="3"/>
        <v>135237</v>
      </c>
      <c r="M50" s="12"/>
      <c r="N50" s="158"/>
      <c r="O50" s="163" t="s">
        <v>204</v>
      </c>
      <c r="P50" s="79" t="s">
        <v>205</v>
      </c>
      <c r="Q50" s="74"/>
      <c r="R50" s="22">
        <v>75196</v>
      </c>
      <c r="S50" s="23">
        <v>13</v>
      </c>
      <c r="T50" s="24">
        <f t="shared" si="12"/>
        <v>75209</v>
      </c>
      <c r="U50" s="25">
        <v>226581</v>
      </c>
      <c r="V50" s="25">
        <v>1974</v>
      </c>
      <c r="W50" s="22">
        <v>2504</v>
      </c>
      <c r="X50" s="24">
        <f t="shared" si="1"/>
        <v>303764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27928</v>
      </c>
      <c r="G51" s="23">
        <v>2</v>
      </c>
      <c r="H51" s="24">
        <f t="shared" si="2"/>
        <v>27930</v>
      </c>
      <c r="I51" s="26">
        <v>85187</v>
      </c>
      <c r="J51" s="26">
        <v>624</v>
      </c>
      <c r="K51" s="22">
        <v>754</v>
      </c>
      <c r="L51" s="24">
        <f t="shared" si="3"/>
        <v>113741</v>
      </c>
      <c r="M51" s="12"/>
      <c r="N51" s="158"/>
      <c r="O51" s="113"/>
      <c r="P51" s="79" t="s">
        <v>206</v>
      </c>
      <c r="Q51" s="74"/>
      <c r="R51" s="22">
        <v>10965</v>
      </c>
      <c r="S51" s="23">
        <v>3</v>
      </c>
      <c r="T51" s="24">
        <f t="shared" si="12"/>
        <v>10968</v>
      </c>
      <c r="U51" s="25">
        <v>38996</v>
      </c>
      <c r="V51" s="25">
        <v>224</v>
      </c>
      <c r="W51" s="22">
        <v>411</v>
      </c>
      <c r="X51" s="24">
        <f t="shared" ref="X51:X52" si="24">SUM(T51:V51)</f>
        <v>50188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187929</v>
      </c>
      <c r="G52" s="23">
        <f>SUM(G49:G51)</f>
        <v>26</v>
      </c>
      <c r="H52" s="24">
        <f t="shared" ref="H52:H98" si="25">SUM(F52:G52)</f>
        <v>187955</v>
      </c>
      <c r="I52" s="26">
        <f>SUM(I49:I51)</f>
        <v>514711</v>
      </c>
      <c r="J52" s="26">
        <f>SUM(J49:J51)</f>
        <v>3262</v>
      </c>
      <c r="K52" s="26">
        <f>SUM(K49:K51)</f>
        <v>3674</v>
      </c>
      <c r="L52" s="24">
        <f t="shared" ref="L52:L98" si="26">SUM(H52:J52)</f>
        <v>705928</v>
      </c>
      <c r="M52" s="12"/>
      <c r="N52" s="158"/>
      <c r="O52" s="114"/>
      <c r="P52" s="79" t="s">
        <v>10</v>
      </c>
      <c r="Q52" s="74"/>
      <c r="R52" s="22">
        <f>SUM(R50:R51)</f>
        <v>86161</v>
      </c>
      <c r="S52" s="23">
        <f>SUM(S50:S51)</f>
        <v>16</v>
      </c>
      <c r="T52" s="24">
        <f t="shared" si="12"/>
        <v>86177</v>
      </c>
      <c r="U52" s="25">
        <f t="shared" ref="U52:W52" si="27">SUM(U50:U51)</f>
        <v>265577</v>
      </c>
      <c r="V52" s="25">
        <f t="shared" si="27"/>
        <v>2198</v>
      </c>
      <c r="W52" s="22">
        <f t="shared" si="27"/>
        <v>2915</v>
      </c>
      <c r="X52" s="24">
        <f t="shared" si="24"/>
        <v>353952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60707</v>
      </c>
      <c r="G53" s="23">
        <v>8</v>
      </c>
      <c r="H53" s="24">
        <f t="shared" si="25"/>
        <v>60715</v>
      </c>
      <c r="I53" s="25">
        <v>215035</v>
      </c>
      <c r="J53" s="25">
        <v>1709</v>
      </c>
      <c r="K53" s="22">
        <v>5475</v>
      </c>
      <c r="L53" s="24">
        <f t="shared" si="26"/>
        <v>277459</v>
      </c>
      <c r="M53" s="12"/>
      <c r="N53" s="158"/>
      <c r="O53" s="72" t="s">
        <v>104</v>
      </c>
      <c r="P53" s="73"/>
      <c r="Q53" s="74"/>
      <c r="R53" s="22">
        <v>117817</v>
      </c>
      <c r="S53" s="23">
        <v>22</v>
      </c>
      <c r="T53" s="24">
        <f t="shared" si="12"/>
        <v>117839</v>
      </c>
      <c r="U53" s="25">
        <v>274430</v>
      </c>
      <c r="V53" s="25">
        <v>2580</v>
      </c>
      <c r="W53" s="22">
        <v>1882</v>
      </c>
      <c r="X53" s="24">
        <f t="shared" si="1"/>
        <v>394849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17441</v>
      </c>
      <c r="G54" s="23">
        <v>3</v>
      </c>
      <c r="H54" s="24">
        <f t="shared" si="25"/>
        <v>17444</v>
      </c>
      <c r="I54" s="25">
        <v>48948</v>
      </c>
      <c r="J54" s="25">
        <v>576</v>
      </c>
      <c r="K54" s="22">
        <v>2477</v>
      </c>
      <c r="L54" s="24">
        <f t="shared" si="26"/>
        <v>66968</v>
      </c>
      <c r="M54" s="12"/>
      <c r="N54" s="158"/>
      <c r="O54" s="101" t="s">
        <v>106</v>
      </c>
      <c r="P54" s="79" t="s">
        <v>107</v>
      </c>
      <c r="Q54" s="74"/>
      <c r="R54" s="22">
        <v>169401</v>
      </c>
      <c r="S54" s="23">
        <v>44</v>
      </c>
      <c r="T54" s="24">
        <f t="shared" si="12"/>
        <v>169445</v>
      </c>
      <c r="U54" s="25">
        <v>441618</v>
      </c>
      <c r="V54" s="25">
        <v>4214</v>
      </c>
      <c r="W54" s="22">
        <v>9208</v>
      </c>
      <c r="X54" s="24">
        <f t="shared" si="1"/>
        <v>615277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78148</v>
      </c>
      <c r="G55" s="23">
        <f>SUM(G53:G54)</f>
        <v>11</v>
      </c>
      <c r="H55" s="24">
        <f t="shared" si="25"/>
        <v>78159</v>
      </c>
      <c r="I55" s="26">
        <f>SUM(I53:I54)</f>
        <v>263983</v>
      </c>
      <c r="J55" s="26">
        <f>SUM(J53:J54)</f>
        <v>2285</v>
      </c>
      <c r="K55" s="26">
        <f>SUM(K53:K54)</f>
        <v>7952</v>
      </c>
      <c r="L55" s="24">
        <f t="shared" si="26"/>
        <v>344427</v>
      </c>
      <c r="M55" s="12"/>
      <c r="N55" s="158"/>
      <c r="O55" s="103"/>
      <c r="P55" s="79" t="s">
        <v>108</v>
      </c>
      <c r="Q55" s="74"/>
      <c r="R55" s="22">
        <v>122168</v>
      </c>
      <c r="S55" s="23">
        <v>34</v>
      </c>
      <c r="T55" s="24">
        <f t="shared" si="12"/>
        <v>122202</v>
      </c>
      <c r="U55" s="25">
        <v>352072</v>
      </c>
      <c r="V55" s="25">
        <v>2593</v>
      </c>
      <c r="W55" s="22">
        <v>2593</v>
      </c>
      <c r="X55" s="24">
        <f t="shared" si="1"/>
        <v>476867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43263</v>
      </c>
      <c r="G56" s="23">
        <v>6</v>
      </c>
      <c r="H56" s="24">
        <f t="shared" si="25"/>
        <v>43269</v>
      </c>
      <c r="I56" s="25">
        <v>158524</v>
      </c>
      <c r="J56" s="25">
        <v>1204</v>
      </c>
      <c r="K56" s="22">
        <v>3742</v>
      </c>
      <c r="L56" s="24">
        <f t="shared" si="26"/>
        <v>202997</v>
      </c>
      <c r="M56" s="12"/>
      <c r="N56" s="162"/>
      <c r="O56" s="91" t="s">
        <v>30</v>
      </c>
      <c r="P56" s="92"/>
      <c r="Q56" s="93"/>
      <c r="R56" s="31">
        <f>SUM(R43:R46,R52:R55,R49)</f>
        <v>1086519</v>
      </c>
      <c r="S56" s="40">
        <f>SUM(S43:S46,S52:S55,S49)</f>
        <v>226</v>
      </c>
      <c r="T56" s="33">
        <f t="shared" si="12"/>
        <v>1086745</v>
      </c>
      <c r="U56" s="31">
        <f t="shared" ref="U56:W56" si="28">SUM(U43:U46,U52:U55,U49)</f>
        <v>2891935</v>
      </c>
      <c r="V56" s="31">
        <f t="shared" si="28"/>
        <v>28033</v>
      </c>
      <c r="W56" s="31">
        <f t="shared" si="28"/>
        <v>51720</v>
      </c>
      <c r="X56" s="33">
        <f t="shared" si="1"/>
        <v>4006713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10672</v>
      </c>
      <c r="G57" s="23">
        <v>3</v>
      </c>
      <c r="H57" s="24">
        <f t="shared" si="25"/>
        <v>10675</v>
      </c>
      <c r="I57" s="25">
        <v>37895</v>
      </c>
      <c r="J57" s="25">
        <v>379</v>
      </c>
      <c r="K57" s="22">
        <v>1370</v>
      </c>
      <c r="L57" s="24">
        <f t="shared" si="26"/>
        <v>48949</v>
      </c>
      <c r="M57" s="12"/>
      <c r="N57" s="157" t="s">
        <v>112</v>
      </c>
      <c r="O57" s="88" t="s">
        <v>113</v>
      </c>
      <c r="P57" s="89"/>
      <c r="Q57" s="90"/>
      <c r="R57" s="22">
        <v>74691</v>
      </c>
      <c r="S57" s="23">
        <v>4</v>
      </c>
      <c r="T57" s="24">
        <f t="shared" si="12"/>
        <v>74695</v>
      </c>
      <c r="U57" s="25">
        <v>166428</v>
      </c>
      <c r="V57" s="25">
        <v>951</v>
      </c>
      <c r="W57" s="22">
        <v>1066</v>
      </c>
      <c r="X57" s="24">
        <f t="shared" si="1"/>
        <v>242074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53935</v>
      </c>
      <c r="G58" s="23">
        <f>SUM(G56:G57)</f>
        <v>9</v>
      </c>
      <c r="H58" s="24">
        <f t="shared" si="25"/>
        <v>53944</v>
      </c>
      <c r="I58" s="26">
        <f>SUM(I56:I57)</f>
        <v>196419</v>
      </c>
      <c r="J58" s="26">
        <f>SUM(J56:J57)</f>
        <v>1583</v>
      </c>
      <c r="K58" s="26">
        <f>SUM(K56:K57)</f>
        <v>5112</v>
      </c>
      <c r="L58" s="24">
        <f t="shared" si="26"/>
        <v>251946</v>
      </c>
      <c r="M58" s="12"/>
      <c r="N58" s="158"/>
      <c r="O58" s="159" t="s">
        <v>207</v>
      </c>
      <c r="P58" s="79" t="s">
        <v>208</v>
      </c>
      <c r="Q58" s="74"/>
      <c r="R58" s="22">
        <v>64829</v>
      </c>
      <c r="S58" s="23">
        <v>3</v>
      </c>
      <c r="T58" s="24">
        <f t="shared" si="12"/>
        <v>64832</v>
      </c>
      <c r="U58" s="25">
        <v>140852</v>
      </c>
      <c r="V58" s="25">
        <v>1191</v>
      </c>
      <c r="W58" s="22">
        <v>1086</v>
      </c>
      <c r="X58" s="24">
        <f t="shared" si="1"/>
        <v>206875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54654</v>
      </c>
      <c r="G59" s="23">
        <v>18</v>
      </c>
      <c r="H59" s="24">
        <f t="shared" si="25"/>
        <v>54672</v>
      </c>
      <c r="I59" s="25">
        <v>186141</v>
      </c>
      <c r="J59" s="25">
        <v>1226</v>
      </c>
      <c r="K59" s="22">
        <v>5280</v>
      </c>
      <c r="L59" s="24">
        <f t="shared" si="26"/>
        <v>242039</v>
      </c>
      <c r="M59" s="12"/>
      <c r="N59" s="158"/>
      <c r="O59" s="102"/>
      <c r="P59" s="79" t="s">
        <v>209</v>
      </c>
      <c r="Q59" s="74"/>
      <c r="R59" s="28">
        <v>23823</v>
      </c>
      <c r="S59" s="29">
        <v>0</v>
      </c>
      <c r="T59" s="24">
        <f>SUM(R59:S59)</f>
        <v>23823</v>
      </c>
      <c r="U59" s="30">
        <v>59068</v>
      </c>
      <c r="V59" s="30">
        <v>399</v>
      </c>
      <c r="W59" s="28">
        <v>362</v>
      </c>
      <c r="X59" s="36">
        <f>SUM(T59:V59)</f>
        <v>83290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24836</v>
      </c>
      <c r="G60" s="23">
        <v>7</v>
      </c>
      <c r="H60" s="24">
        <f t="shared" si="25"/>
        <v>24843</v>
      </c>
      <c r="I60" s="25">
        <v>95815</v>
      </c>
      <c r="J60" s="25">
        <v>465</v>
      </c>
      <c r="K60" s="22">
        <v>1440</v>
      </c>
      <c r="L60" s="24">
        <f t="shared" si="26"/>
        <v>121123</v>
      </c>
      <c r="M60" s="12"/>
      <c r="N60" s="158"/>
      <c r="O60" s="103"/>
      <c r="P60" s="79" t="s">
        <v>10</v>
      </c>
      <c r="Q60" s="74"/>
      <c r="R60" s="28">
        <f>SUM(R58:R59)</f>
        <v>88652</v>
      </c>
      <c r="S60" s="29">
        <f>SUM(S58:S59)</f>
        <v>3</v>
      </c>
      <c r="T60" s="24">
        <f>SUM(R60:S60)</f>
        <v>88655</v>
      </c>
      <c r="U60" s="30">
        <f t="shared" ref="U60:W60" si="29">SUM(U58:U59)</f>
        <v>199920</v>
      </c>
      <c r="V60" s="30">
        <f t="shared" si="29"/>
        <v>1590</v>
      </c>
      <c r="W60" s="28">
        <f t="shared" si="29"/>
        <v>1448</v>
      </c>
      <c r="X60" s="36">
        <f>SUM(T60:V60)</f>
        <v>290165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79490</v>
      </c>
      <c r="G61" s="23">
        <f>SUM(G59:G60)</f>
        <v>25</v>
      </c>
      <c r="H61" s="24">
        <f t="shared" si="25"/>
        <v>79515</v>
      </c>
      <c r="I61" s="22">
        <f>SUM(I59:I60)</f>
        <v>281956</v>
      </c>
      <c r="J61" s="22">
        <f>SUM(J59:J60)</f>
        <v>1691</v>
      </c>
      <c r="K61" s="22">
        <f>SUM(K59:K60)</f>
        <v>6720</v>
      </c>
      <c r="L61" s="24">
        <f t="shared" si="26"/>
        <v>363162</v>
      </c>
      <c r="M61" s="12"/>
      <c r="N61" s="158"/>
      <c r="O61" s="101" t="s">
        <v>116</v>
      </c>
      <c r="P61" s="79" t="s">
        <v>117</v>
      </c>
      <c r="Q61" s="74"/>
      <c r="R61" s="28">
        <v>138076</v>
      </c>
      <c r="S61" s="29">
        <v>42</v>
      </c>
      <c r="T61" s="24">
        <f>SUM(R61:S61)</f>
        <v>138118</v>
      </c>
      <c r="U61" s="30">
        <v>342270</v>
      </c>
      <c r="V61" s="30">
        <v>2427</v>
      </c>
      <c r="W61" s="28">
        <v>3294</v>
      </c>
      <c r="X61" s="36">
        <f>SUM(T61:V61)</f>
        <v>482815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98639</v>
      </c>
      <c r="G62" s="23">
        <v>16</v>
      </c>
      <c r="H62" s="24">
        <f t="shared" si="25"/>
        <v>98655</v>
      </c>
      <c r="I62" s="25">
        <v>299265</v>
      </c>
      <c r="J62" s="25">
        <v>1563</v>
      </c>
      <c r="K62" s="22">
        <v>2496</v>
      </c>
      <c r="L62" s="24">
        <f t="shared" si="26"/>
        <v>399483</v>
      </c>
      <c r="M62" s="12"/>
      <c r="N62" s="158"/>
      <c r="O62" s="102"/>
      <c r="P62" s="79" t="s">
        <v>120</v>
      </c>
      <c r="Q62" s="74"/>
      <c r="R62" s="28">
        <v>57097</v>
      </c>
      <c r="S62" s="29">
        <v>12</v>
      </c>
      <c r="T62" s="24">
        <f>SUM(R62:S62)</f>
        <v>57109</v>
      </c>
      <c r="U62" s="30">
        <v>187238</v>
      </c>
      <c r="V62" s="30">
        <v>887</v>
      </c>
      <c r="W62" s="28">
        <v>1141</v>
      </c>
      <c r="X62" s="36">
        <f>SUM(T62:V62)</f>
        <v>245234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95255</v>
      </c>
      <c r="G63" s="23">
        <v>14</v>
      </c>
      <c r="H63" s="24">
        <f t="shared" si="25"/>
        <v>95269</v>
      </c>
      <c r="I63" s="25">
        <v>266421</v>
      </c>
      <c r="J63" s="25">
        <v>1599</v>
      </c>
      <c r="K63" s="22">
        <v>4531</v>
      </c>
      <c r="L63" s="24">
        <f t="shared" si="26"/>
        <v>363289</v>
      </c>
      <c r="M63" s="12"/>
      <c r="N63" s="158"/>
      <c r="O63" s="103"/>
      <c r="P63" s="79" t="s">
        <v>10</v>
      </c>
      <c r="Q63" s="74"/>
      <c r="R63" s="22">
        <f>SUM(R61:R62)</f>
        <v>195173</v>
      </c>
      <c r="S63" s="23">
        <f>SUM(S61:S62)</f>
        <v>54</v>
      </c>
      <c r="T63" s="24">
        <f t="shared" si="12"/>
        <v>195227</v>
      </c>
      <c r="U63" s="25">
        <f t="shared" ref="U63:W63" si="30">SUM(U61:U62)</f>
        <v>529508</v>
      </c>
      <c r="V63" s="25">
        <f t="shared" si="30"/>
        <v>3314</v>
      </c>
      <c r="W63" s="22">
        <f t="shared" si="30"/>
        <v>4435</v>
      </c>
      <c r="X63" s="24">
        <f t="shared" si="1"/>
        <v>728049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32517</v>
      </c>
      <c r="G64" s="23">
        <v>1</v>
      </c>
      <c r="H64" s="24">
        <f t="shared" si="25"/>
        <v>32518</v>
      </c>
      <c r="I64" s="25">
        <v>67966</v>
      </c>
      <c r="J64" s="25">
        <v>399</v>
      </c>
      <c r="K64" s="22">
        <v>1191</v>
      </c>
      <c r="L64" s="24">
        <f t="shared" si="26"/>
        <v>100883</v>
      </c>
      <c r="M64" s="12"/>
      <c r="N64" s="158"/>
      <c r="O64" s="101" t="s">
        <v>122</v>
      </c>
      <c r="P64" s="79" t="s">
        <v>112</v>
      </c>
      <c r="Q64" s="74"/>
      <c r="R64" s="22">
        <v>123879</v>
      </c>
      <c r="S64" s="23">
        <v>23</v>
      </c>
      <c r="T64" s="24">
        <f t="shared" si="12"/>
        <v>123902</v>
      </c>
      <c r="U64" s="25">
        <v>392274</v>
      </c>
      <c r="V64" s="25">
        <v>2394</v>
      </c>
      <c r="W64" s="22">
        <v>5260</v>
      </c>
      <c r="X64" s="36">
        <f t="shared" si="1"/>
        <v>518570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127772</v>
      </c>
      <c r="G65" s="23">
        <f>SUM(G63:G64)</f>
        <v>15</v>
      </c>
      <c r="H65" s="24">
        <f t="shared" si="25"/>
        <v>127787</v>
      </c>
      <c r="I65" s="22">
        <f>SUM(I63:I64)</f>
        <v>334387</v>
      </c>
      <c r="J65" s="22">
        <f>SUM(J63:J64)</f>
        <v>1998</v>
      </c>
      <c r="K65" s="22">
        <f>SUM(K63:K64)</f>
        <v>5722</v>
      </c>
      <c r="L65" s="24">
        <f t="shared" si="26"/>
        <v>464172</v>
      </c>
      <c r="M65" s="12"/>
      <c r="N65" s="158"/>
      <c r="O65" s="103"/>
      <c r="P65" s="79" t="s">
        <v>124</v>
      </c>
      <c r="Q65" s="74"/>
      <c r="R65" s="22">
        <v>75948</v>
      </c>
      <c r="S65" s="23">
        <v>14</v>
      </c>
      <c r="T65" s="24">
        <f t="shared" si="12"/>
        <v>75962</v>
      </c>
      <c r="U65" s="25">
        <v>227763</v>
      </c>
      <c r="V65" s="25">
        <v>1210</v>
      </c>
      <c r="W65" s="22">
        <v>1652</v>
      </c>
      <c r="X65" s="24">
        <f t="shared" si="1"/>
        <v>304935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23056</v>
      </c>
      <c r="G66" s="23">
        <v>3</v>
      </c>
      <c r="H66" s="24">
        <f t="shared" ref="H66:H72" si="31">SUM(F66:G66)</f>
        <v>23059</v>
      </c>
      <c r="I66" s="25">
        <v>80915</v>
      </c>
      <c r="J66" s="25">
        <v>514</v>
      </c>
      <c r="K66" s="22">
        <v>1917</v>
      </c>
      <c r="L66" s="24">
        <f t="shared" ref="L66:L72" si="32">SUM(H66:J66)</f>
        <v>104488</v>
      </c>
      <c r="M66" s="12"/>
      <c r="N66" s="158"/>
      <c r="O66" s="101" t="s">
        <v>126</v>
      </c>
      <c r="P66" s="79" t="s">
        <v>127</v>
      </c>
      <c r="Q66" s="74"/>
      <c r="R66" s="22">
        <v>108492</v>
      </c>
      <c r="S66" s="23">
        <v>11</v>
      </c>
      <c r="T66" s="24">
        <f t="shared" si="12"/>
        <v>108503</v>
      </c>
      <c r="U66" s="25">
        <v>298275</v>
      </c>
      <c r="V66" s="25">
        <v>1633</v>
      </c>
      <c r="W66" s="22">
        <v>1856</v>
      </c>
      <c r="X66" s="24">
        <f t="shared" si="1"/>
        <v>408411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9802</v>
      </c>
      <c r="G67" s="23">
        <v>0</v>
      </c>
      <c r="H67" s="24">
        <f t="shared" si="31"/>
        <v>9802</v>
      </c>
      <c r="I67" s="25">
        <v>24942</v>
      </c>
      <c r="J67" s="25">
        <v>237</v>
      </c>
      <c r="K67" s="22">
        <v>1486</v>
      </c>
      <c r="L67" s="24">
        <f t="shared" si="32"/>
        <v>34981</v>
      </c>
      <c r="M67" s="12"/>
      <c r="N67" s="158"/>
      <c r="O67" s="102"/>
      <c r="P67" s="79" t="s">
        <v>130</v>
      </c>
      <c r="Q67" s="74"/>
      <c r="R67" s="28">
        <v>20757</v>
      </c>
      <c r="S67" s="29">
        <v>0</v>
      </c>
      <c r="T67" s="24">
        <f t="shared" si="12"/>
        <v>20757</v>
      </c>
      <c r="U67" s="30">
        <v>67021</v>
      </c>
      <c r="V67" s="30">
        <v>369</v>
      </c>
      <c r="W67" s="28">
        <v>519</v>
      </c>
      <c r="X67" s="24">
        <f t="shared" si="1"/>
        <v>88147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14652</v>
      </c>
      <c r="G68" s="23">
        <v>0</v>
      </c>
      <c r="H68" s="24">
        <f t="shared" si="31"/>
        <v>14652</v>
      </c>
      <c r="I68" s="25">
        <v>48455</v>
      </c>
      <c r="J68" s="25">
        <v>406</v>
      </c>
      <c r="K68" s="22">
        <v>1830</v>
      </c>
      <c r="L68" s="24">
        <f t="shared" si="32"/>
        <v>63513</v>
      </c>
      <c r="M68" s="12"/>
      <c r="N68" s="158"/>
      <c r="O68" s="103"/>
      <c r="P68" s="79" t="s">
        <v>10</v>
      </c>
      <c r="Q68" s="74"/>
      <c r="R68" s="22">
        <f>SUM(R66:R67)</f>
        <v>129249</v>
      </c>
      <c r="S68" s="23">
        <f>SUM(S66:S67)</f>
        <v>11</v>
      </c>
      <c r="T68" s="24">
        <f t="shared" si="12"/>
        <v>129260</v>
      </c>
      <c r="U68" s="25">
        <f>SUM(U66:U67)</f>
        <v>365296</v>
      </c>
      <c r="V68" s="25">
        <f>SUM(V66:V67)</f>
        <v>2002</v>
      </c>
      <c r="W68" s="22">
        <f>SUM(W66:W67)</f>
        <v>2375</v>
      </c>
      <c r="X68" s="24">
        <f t="shared" si="1"/>
        <v>496558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47510</v>
      </c>
      <c r="G69" s="23">
        <f>SUM(G66:G68)</f>
        <v>3</v>
      </c>
      <c r="H69" s="24">
        <f t="shared" si="31"/>
        <v>47513</v>
      </c>
      <c r="I69" s="22">
        <f t="shared" ref="I69:K69" si="33">SUM(I66:I68)</f>
        <v>154312</v>
      </c>
      <c r="J69" s="22">
        <f t="shared" si="33"/>
        <v>1157</v>
      </c>
      <c r="K69" s="22">
        <f t="shared" si="33"/>
        <v>5233</v>
      </c>
      <c r="L69" s="24">
        <f t="shared" si="32"/>
        <v>202982</v>
      </c>
      <c r="M69" s="12"/>
      <c r="N69" s="162"/>
      <c r="O69" s="91" t="s">
        <v>30</v>
      </c>
      <c r="P69" s="92"/>
      <c r="Q69" s="93"/>
      <c r="R69" s="31">
        <f>SUM(R57,R63:R65,R68,R60)</f>
        <v>687592</v>
      </c>
      <c r="S69" s="40">
        <f>SUM(S57,S63:S65,S68,S60)</f>
        <v>109</v>
      </c>
      <c r="T69" s="33">
        <f t="shared" si="12"/>
        <v>687701</v>
      </c>
      <c r="U69" s="31">
        <f t="shared" ref="U69:W69" si="34">SUM(U57,U63:U65,U68,U60)</f>
        <v>1881189</v>
      </c>
      <c r="V69" s="31">
        <f t="shared" si="34"/>
        <v>11461</v>
      </c>
      <c r="W69" s="31">
        <f t="shared" si="34"/>
        <v>16236</v>
      </c>
      <c r="X69" s="33">
        <f t="shared" si="1"/>
        <v>2580351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236</v>
      </c>
      <c r="F70" s="22">
        <v>76813</v>
      </c>
      <c r="G70" s="23">
        <v>7</v>
      </c>
      <c r="H70" s="24">
        <f t="shared" si="31"/>
        <v>76820</v>
      </c>
      <c r="I70" s="25">
        <v>175032</v>
      </c>
      <c r="J70" s="25">
        <v>1059</v>
      </c>
      <c r="K70" s="22">
        <v>1238</v>
      </c>
      <c r="L70" s="24">
        <f t="shared" si="32"/>
        <v>252911</v>
      </c>
      <c r="M70" s="12"/>
      <c r="N70" s="157" t="s">
        <v>135</v>
      </c>
      <c r="O70" s="88" t="s">
        <v>136</v>
      </c>
      <c r="P70" s="89"/>
      <c r="Q70" s="90"/>
      <c r="R70" s="28">
        <v>90246</v>
      </c>
      <c r="S70" s="29">
        <v>15</v>
      </c>
      <c r="T70" s="36">
        <f t="shared" si="12"/>
        <v>90261</v>
      </c>
      <c r="U70" s="30">
        <v>209117</v>
      </c>
      <c r="V70" s="30">
        <v>1078</v>
      </c>
      <c r="W70" s="28">
        <v>1560</v>
      </c>
      <c r="X70" s="36">
        <f t="shared" si="1"/>
        <v>300456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19874</v>
      </c>
      <c r="G71" s="23">
        <v>0</v>
      </c>
      <c r="H71" s="24">
        <f t="shared" si="31"/>
        <v>19874</v>
      </c>
      <c r="I71" s="25">
        <v>57293</v>
      </c>
      <c r="J71" s="25">
        <v>345</v>
      </c>
      <c r="K71" s="22">
        <v>653</v>
      </c>
      <c r="L71" s="24">
        <f t="shared" si="32"/>
        <v>77512</v>
      </c>
      <c r="M71" s="9"/>
      <c r="N71" s="158"/>
      <c r="O71" s="159" t="s">
        <v>218</v>
      </c>
      <c r="P71" s="79" t="s">
        <v>219</v>
      </c>
      <c r="Q71" s="74"/>
      <c r="R71" s="22">
        <v>71186</v>
      </c>
      <c r="S71" s="23">
        <v>18</v>
      </c>
      <c r="T71" s="24">
        <f t="shared" si="12"/>
        <v>71204</v>
      </c>
      <c r="U71" s="25">
        <v>173303</v>
      </c>
      <c r="V71" s="25">
        <v>1125</v>
      </c>
      <c r="W71" s="22">
        <v>1385</v>
      </c>
      <c r="X71" s="24">
        <f t="shared" si="1"/>
        <v>245632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96687</v>
      </c>
      <c r="G72" s="23">
        <f>SUM(G70:G71)</f>
        <v>7</v>
      </c>
      <c r="H72" s="24">
        <f t="shared" si="31"/>
        <v>96694</v>
      </c>
      <c r="I72" s="22">
        <f>SUM(I70:I71)</f>
        <v>232325</v>
      </c>
      <c r="J72" s="22">
        <f>SUM(J70:J71)</f>
        <v>1404</v>
      </c>
      <c r="K72" s="22">
        <f>SUM(K70:K71)</f>
        <v>1891</v>
      </c>
      <c r="L72" s="24">
        <f t="shared" si="32"/>
        <v>330423</v>
      </c>
      <c r="M72" s="9"/>
      <c r="N72" s="158"/>
      <c r="O72" s="102"/>
      <c r="P72" s="79" t="s">
        <v>220</v>
      </c>
      <c r="Q72" s="74"/>
      <c r="R72" s="28">
        <v>28861</v>
      </c>
      <c r="S72" s="29">
        <v>9</v>
      </c>
      <c r="T72" s="24">
        <f t="shared" si="12"/>
        <v>28870</v>
      </c>
      <c r="U72" s="30">
        <v>102498</v>
      </c>
      <c r="V72" s="30">
        <v>657</v>
      </c>
      <c r="W72" s="28">
        <v>1135</v>
      </c>
      <c r="X72" s="36">
        <f t="shared" ref="X72:X73" si="35">SUM(T72:V72)</f>
        <v>132025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13304</v>
      </c>
      <c r="G73" s="23">
        <v>1</v>
      </c>
      <c r="H73" s="24">
        <f t="shared" si="25"/>
        <v>13305</v>
      </c>
      <c r="I73" s="25">
        <v>50200</v>
      </c>
      <c r="J73" s="25">
        <v>282</v>
      </c>
      <c r="K73" s="22">
        <v>775</v>
      </c>
      <c r="L73" s="24">
        <f t="shared" si="26"/>
        <v>63787</v>
      </c>
      <c r="M73" s="9"/>
      <c r="N73" s="158"/>
      <c r="O73" s="103"/>
      <c r="P73" s="79" t="s">
        <v>10</v>
      </c>
      <c r="Q73" s="74"/>
      <c r="R73" s="28">
        <f>SUM(R71:R72)</f>
        <v>100047</v>
      </c>
      <c r="S73" s="29">
        <f>SUM(S71:S72)</f>
        <v>27</v>
      </c>
      <c r="T73" s="24">
        <f t="shared" si="12"/>
        <v>100074</v>
      </c>
      <c r="U73" s="30">
        <f t="shared" ref="U73:W73" si="36">SUM(U71:U72)</f>
        <v>275801</v>
      </c>
      <c r="V73" s="30">
        <f t="shared" si="36"/>
        <v>1782</v>
      </c>
      <c r="W73" s="28">
        <f t="shared" si="36"/>
        <v>2520</v>
      </c>
      <c r="X73" s="36">
        <f t="shared" si="35"/>
        <v>377657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16808</v>
      </c>
      <c r="G74" s="23">
        <v>1</v>
      </c>
      <c r="H74" s="24">
        <f t="shared" si="25"/>
        <v>16809</v>
      </c>
      <c r="I74" s="25">
        <v>60721</v>
      </c>
      <c r="J74" s="25">
        <v>429</v>
      </c>
      <c r="K74" s="22">
        <v>1535</v>
      </c>
      <c r="L74" s="24">
        <f t="shared" si="26"/>
        <v>77959</v>
      </c>
      <c r="M74" s="9"/>
      <c r="N74" s="158"/>
      <c r="O74" s="72" t="s">
        <v>139</v>
      </c>
      <c r="P74" s="73"/>
      <c r="Q74" s="74"/>
      <c r="R74" s="22">
        <v>150672</v>
      </c>
      <c r="S74" s="23">
        <v>21</v>
      </c>
      <c r="T74" s="24">
        <f t="shared" si="12"/>
        <v>150693</v>
      </c>
      <c r="U74" s="25">
        <v>367161</v>
      </c>
      <c r="V74" s="25">
        <v>2702</v>
      </c>
      <c r="W74" s="22">
        <v>3243</v>
      </c>
      <c r="X74" s="24">
        <f t="shared" si="1"/>
        <v>520556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12399</v>
      </c>
      <c r="G75" s="42">
        <v>3</v>
      </c>
      <c r="H75" s="24">
        <f t="shared" si="25"/>
        <v>12402</v>
      </c>
      <c r="I75" s="44">
        <v>39834</v>
      </c>
      <c r="J75" s="44">
        <v>417</v>
      </c>
      <c r="K75" s="41">
        <v>1586</v>
      </c>
      <c r="L75" s="24">
        <f t="shared" si="26"/>
        <v>52653</v>
      </c>
      <c r="M75" s="9"/>
      <c r="N75" s="158"/>
      <c r="O75" s="72" t="s">
        <v>142</v>
      </c>
      <c r="P75" s="73"/>
      <c r="Q75" s="74"/>
      <c r="R75" s="22">
        <v>97942</v>
      </c>
      <c r="S75" s="23">
        <v>27</v>
      </c>
      <c r="T75" s="24">
        <f t="shared" si="12"/>
        <v>97969</v>
      </c>
      <c r="U75" s="25">
        <v>203092</v>
      </c>
      <c r="V75" s="25">
        <v>1192</v>
      </c>
      <c r="W75" s="22">
        <v>1456</v>
      </c>
      <c r="X75" s="24">
        <f t="shared" si="1"/>
        <v>302253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42511</v>
      </c>
      <c r="G76" s="23">
        <f>SUM(G73:G75)</f>
        <v>5</v>
      </c>
      <c r="H76" s="24">
        <f t="shared" si="25"/>
        <v>42516</v>
      </c>
      <c r="I76" s="22">
        <f t="shared" ref="I76:K76" si="37">SUM(I73:I75)</f>
        <v>150755</v>
      </c>
      <c r="J76" s="22">
        <f t="shared" si="37"/>
        <v>1128</v>
      </c>
      <c r="K76" s="22">
        <f t="shared" si="37"/>
        <v>3896</v>
      </c>
      <c r="L76" s="24">
        <f t="shared" si="26"/>
        <v>194399</v>
      </c>
      <c r="M76" s="9"/>
      <c r="N76" s="162"/>
      <c r="O76" s="91" t="s">
        <v>30</v>
      </c>
      <c r="P76" s="92"/>
      <c r="Q76" s="93"/>
      <c r="R76" s="31">
        <f>SUM(R73:R75,R70)</f>
        <v>438907</v>
      </c>
      <c r="S76" s="32">
        <f>SUM(S73:S75,S70)</f>
        <v>90</v>
      </c>
      <c r="T76" s="33">
        <f t="shared" si="12"/>
        <v>438997</v>
      </c>
      <c r="U76" s="34">
        <f t="shared" ref="U76:W76" si="38">SUM(U73:U75,U70)</f>
        <v>1055171</v>
      </c>
      <c r="V76" s="34">
        <f t="shared" si="38"/>
        <v>6754</v>
      </c>
      <c r="W76" s="31">
        <f t="shared" si="38"/>
        <v>8779</v>
      </c>
      <c r="X76" s="33">
        <f t="shared" si="1"/>
        <v>1500922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41724</v>
      </c>
      <c r="G77" s="42">
        <v>17</v>
      </c>
      <c r="H77" s="43">
        <f>SUM(F77:G77)</f>
        <v>41741</v>
      </c>
      <c r="I77" s="44">
        <v>39164</v>
      </c>
      <c r="J77" s="44">
        <v>1500</v>
      </c>
      <c r="K77" s="41">
        <v>6232</v>
      </c>
      <c r="L77" s="43">
        <f>SUM(H77:J77)</f>
        <v>82405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102517</v>
      </c>
      <c r="S77" s="14">
        <v>4</v>
      </c>
      <c r="T77" s="15">
        <f t="shared" si="12"/>
        <v>102521</v>
      </c>
      <c r="U77" s="16">
        <v>372469</v>
      </c>
      <c r="V77" s="16">
        <v>2332</v>
      </c>
      <c r="W77" s="13">
        <v>7573</v>
      </c>
      <c r="X77" s="15">
        <f t="shared" si="1"/>
        <v>477322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12774</v>
      </c>
      <c r="G78" s="42">
        <v>5</v>
      </c>
      <c r="H78" s="43">
        <f>SUM(F78:G78)</f>
        <v>12779</v>
      </c>
      <c r="I78" s="44">
        <v>13930</v>
      </c>
      <c r="J78" s="44">
        <v>453</v>
      </c>
      <c r="K78" s="41">
        <v>1840</v>
      </c>
      <c r="L78" s="43">
        <f>SUM(H78:J78)</f>
        <v>27162</v>
      </c>
      <c r="M78" s="9"/>
      <c r="N78" s="158"/>
      <c r="O78" s="102"/>
      <c r="P78" s="79" t="s">
        <v>148</v>
      </c>
      <c r="Q78" s="74"/>
      <c r="R78" s="22">
        <v>79454</v>
      </c>
      <c r="S78" s="23">
        <v>7</v>
      </c>
      <c r="T78" s="24">
        <f t="shared" si="12"/>
        <v>79461</v>
      </c>
      <c r="U78" s="25">
        <v>284512</v>
      </c>
      <c r="V78" s="25">
        <v>1377</v>
      </c>
      <c r="W78" s="22">
        <v>2490</v>
      </c>
      <c r="X78" s="24">
        <f t="shared" ref="X78:X88" si="39">SUM(T78:V78)</f>
        <v>365350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54498</v>
      </c>
      <c r="G79" s="23">
        <f>SUM(G77:G78)</f>
        <v>22</v>
      </c>
      <c r="H79" s="24">
        <f>SUM(F79:G79)</f>
        <v>54520</v>
      </c>
      <c r="I79" s="26">
        <f>SUM(I77:I78)</f>
        <v>53094</v>
      </c>
      <c r="J79" s="26">
        <f>SUM(J77:J78)</f>
        <v>1953</v>
      </c>
      <c r="K79" s="26">
        <f>SUM(K77:K78)</f>
        <v>8072</v>
      </c>
      <c r="L79" s="43">
        <f>SUM(H79:J79)</f>
        <v>109567</v>
      </c>
      <c r="M79" s="9"/>
      <c r="N79" s="158"/>
      <c r="O79" s="102"/>
      <c r="P79" s="79" t="s">
        <v>150</v>
      </c>
      <c r="Q79" s="74"/>
      <c r="R79" s="22">
        <v>92102</v>
      </c>
      <c r="S79" s="23">
        <v>6</v>
      </c>
      <c r="T79" s="24">
        <f t="shared" si="12"/>
        <v>92108</v>
      </c>
      <c r="U79" s="25">
        <v>249004</v>
      </c>
      <c r="V79" s="25">
        <v>1193</v>
      </c>
      <c r="W79" s="22">
        <v>1737</v>
      </c>
      <c r="X79" s="24">
        <f t="shared" si="39"/>
        <v>342305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35336</v>
      </c>
      <c r="G80" s="23">
        <v>7</v>
      </c>
      <c r="H80" s="24">
        <f t="shared" si="25"/>
        <v>35343</v>
      </c>
      <c r="I80" s="25">
        <v>42242</v>
      </c>
      <c r="J80" s="25">
        <v>1102</v>
      </c>
      <c r="K80" s="22">
        <v>5163</v>
      </c>
      <c r="L80" s="24">
        <f t="shared" si="26"/>
        <v>78687</v>
      </c>
      <c r="M80" s="9"/>
      <c r="N80" s="158"/>
      <c r="O80" s="103"/>
      <c r="P80" s="79" t="s">
        <v>152</v>
      </c>
      <c r="Q80" s="74"/>
      <c r="R80" s="22">
        <v>43869</v>
      </c>
      <c r="S80" s="23">
        <v>3</v>
      </c>
      <c r="T80" s="24">
        <f t="shared" si="12"/>
        <v>43872</v>
      </c>
      <c r="U80" s="25">
        <v>127915</v>
      </c>
      <c r="V80" s="25">
        <v>524</v>
      </c>
      <c r="W80" s="22">
        <v>785</v>
      </c>
      <c r="X80" s="24">
        <f t="shared" si="39"/>
        <v>172311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7526</v>
      </c>
      <c r="G81" s="42">
        <v>2</v>
      </c>
      <c r="H81" s="43">
        <f>SUM(F81:G81)</f>
        <v>7528</v>
      </c>
      <c r="I81" s="44">
        <v>9054</v>
      </c>
      <c r="J81" s="44">
        <v>260</v>
      </c>
      <c r="K81" s="41">
        <v>960</v>
      </c>
      <c r="L81" s="43">
        <f>SUM(H81:J81)</f>
        <v>16842</v>
      </c>
      <c r="M81" s="9"/>
      <c r="N81" s="158"/>
      <c r="O81" s="72" t="s">
        <v>155</v>
      </c>
      <c r="P81" s="73"/>
      <c r="Q81" s="74"/>
      <c r="R81" s="22">
        <v>88915</v>
      </c>
      <c r="S81" s="23">
        <v>14</v>
      </c>
      <c r="T81" s="24">
        <f t="shared" si="12"/>
        <v>88929</v>
      </c>
      <c r="U81" s="25">
        <v>250150</v>
      </c>
      <c r="V81" s="25">
        <v>1392</v>
      </c>
      <c r="W81" s="22">
        <v>1393</v>
      </c>
      <c r="X81" s="24">
        <f t="shared" si="39"/>
        <v>340471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10088</v>
      </c>
      <c r="G82" s="42">
        <v>3</v>
      </c>
      <c r="H82" s="43">
        <f>SUM(F82:G82)</f>
        <v>10091</v>
      </c>
      <c r="I82" s="44">
        <v>13511</v>
      </c>
      <c r="J82" s="44">
        <v>314</v>
      </c>
      <c r="K82" s="41">
        <v>1702</v>
      </c>
      <c r="L82" s="43">
        <f>SUM(H82:J82)</f>
        <v>23916</v>
      </c>
      <c r="M82" s="9"/>
      <c r="N82" s="158"/>
      <c r="O82" s="101" t="s">
        <v>157</v>
      </c>
      <c r="P82" s="79" t="s">
        <v>158</v>
      </c>
      <c r="Q82" s="74"/>
      <c r="R82" s="22">
        <v>82613</v>
      </c>
      <c r="S82" s="23">
        <v>9</v>
      </c>
      <c r="T82" s="24">
        <f t="shared" si="12"/>
        <v>82622</v>
      </c>
      <c r="U82" s="25">
        <v>236618</v>
      </c>
      <c r="V82" s="25">
        <v>1275</v>
      </c>
      <c r="W82" s="22">
        <v>2070</v>
      </c>
      <c r="X82" s="24">
        <f t="shared" si="39"/>
        <v>320515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52950</v>
      </c>
      <c r="G83" s="23">
        <f>SUM(G80:G82)</f>
        <v>12</v>
      </c>
      <c r="H83" s="24">
        <f>SUM(F83:G83)</f>
        <v>52962</v>
      </c>
      <c r="I83" s="26">
        <f t="shared" ref="I83:K83" si="40">SUM(I80:I82)</f>
        <v>64807</v>
      </c>
      <c r="J83" s="26">
        <f t="shared" si="40"/>
        <v>1676</v>
      </c>
      <c r="K83" s="26">
        <f t="shared" si="40"/>
        <v>7825</v>
      </c>
      <c r="L83" s="43">
        <f>SUM(H83:J83)</f>
        <v>119445</v>
      </c>
      <c r="M83" s="9"/>
      <c r="N83" s="158"/>
      <c r="O83" s="102"/>
      <c r="P83" s="79" t="s">
        <v>159</v>
      </c>
      <c r="Q83" s="74"/>
      <c r="R83" s="22">
        <v>41614</v>
      </c>
      <c r="S83" s="23">
        <v>6</v>
      </c>
      <c r="T83" s="24">
        <f t="shared" si="12"/>
        <v>41620</v>
      </c>
      <c r="U83" s="25">
        <v>109871</v>
      </c>
      <c r="V83" s="25">
        <v>480</v>
      </c>
      <c r="W83" s="22">
        <v>784</v>
      </c>
      <c r="X83" s="24">
        <f t="shared" si="39"/>
        <v>151971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46231</v>
      </c>
      <c r="G84" s="42">
        <v>7</v>
      </c>
      <c r="H84" s="43">
        <f>SUM(F84:G84)</f>
        <v>46238</v>
      </c>
      <c r="I84" s="44">
        <v>67443</v>
      </c>
      <c r="J84" s="44">
        <v>1663</v>
      </c>
      <c r="K84" s="41">
        <v>7655</v>
      </c>
      <c r="L84" s="43">
        <f>SUM(H84:J84)</f>
        <v>115344</v>
      </c>
      <c r="M84" s="9"/>
      <c r="N84" s="158"/>
      <c r="O84" s="103"/>
      <c r="P84" s="79" t="s">
        <v>161</v>
      </c>
      <c r="Q84" s="74"/>
      <c r="R84" s="22">
        <v>12592</v>
      </c>
      <c r="S84" s="23">
        <v>0</v>
      </c>
      <c r="T84" s="24">
        <f t="shared" si="12"/>
        <v>12592</v>
      </c>
      <c r="U84" s="25">
        <v>21131</v>
      </c>
      <c r="V84" s="25">
        <v>183</v>
      </c>
      <c r="W84" s="22">
        <v>144</v>
      </c>
      <c r="X84" s="24">
        <f t="shared" si="39"/>
        <v>33906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7482</v>
      </c>
      <c r="G85" s="42">
        <v>0</v>
      </c>
      <c r="H85" s="43">
        <f>SUM(F85:G85)</f>
        <v>7482</v>
      </c>
      <c r="I85" s="44">
        <v>7363</v>
      </c>
      <c r="J85" s="44">
        <v>451</v>
      </c>
      <c r="K85" s="41">
        <v>1815</v>
      </c>
      <c r="L85" s="43">
        <f>SUM(H85:J85)</f>
        <v>15296</v>
      </c>
      <c r="M85" s="53"/>
      <c r="N85" s="158"/>
      <c r="O85" s="72" t="s">
        <v>163</v>
      </c>
      <c r="P85" s="73"/>
      <c r="Q85" s="74"/>
      <c r="R85" s="22">
        <v>182774</v>
      </c>
      <c r="S85" s="23">
        <v>13</v>
      </c>
      <c r="T85" s="24">
        <f t="shared" si="12"/>
        <v>182787</v>
      </c>
      <c r="U85" s="25">
        <v>478862</v>
      </c>
      <c r="V85" s="25">
        <v>3251</v>
      </c>
      <c r="W85" s="22">
        <v>3364</v>
      </c>
      <c r="X85" s="24">
        <f t="shared" si="39"/>
        <v>664900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9489</v>
      </c>
      <c r="G86" s="23">
        <v>4</v>
      </c>
      <c r="H86" s="24">
        <f t="shared" si="25"/>
        <v>9493</v>
      </c>
      <c r="I86" s="25">
        <v>16941</v>
      </c>
      <c r="J86" s="25">
        <v>288</v>
      </c>
      <c r="K86" s="22">
        <v>1694</v>
      </c>
      <c r="L86" s="24">
        <f t="shared" si="26"/>
        <v>26722</v>
      </c>
      <c r="M86" s="53"/>
      <c r="N86" s="158"/>
      <c r="O86" s="72" t="s">
        <v>166</v>
      </c>
      <c r="P86" s="73"/>
      <c r="Q86" s="74"/>
      <c r="R86" s="22">
        <v>123453</v>
      </c>
      <c r="S86" s="23">
        <v>14</v>
      </c>
      <c r="T86" s="24">
        <f t="shared" si="12"/>
        <v>123467</v>
      </c>
      <c r="U86" s="46">
        <v>320719</v>
      </c>
      <c r="V86" s="46">
        <v>1750</v>
      </c>
      <c r="W86" s="22">
        <v>2161</v>
      </c>
      <c r="X86" s="24">
        <f t="shared" si="39"/>
        <v>445936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63202</v>
      </c>
      <c r="G87" s="23">
        <f>SUM(G84:G86)</f>
        <v>11</v>
      </c>
      <c r="H87" s="24">
        <f t="shared" si="25"/>
        <v>63213</v>
      </c>
      <c r="I87" s="26">
        <f t="shared" ref="I87:K87" si="41">SUM(I84:I86)</f>
        <v>91747</v>
      </c>
      <c r="J87" s="26">
        <f t="shared" si="41"/>
        <v>2402</v>
      </c>
      <c r="K87" s="26">
        <f t="shared" si="41"/>
        <v>11164</v>
      </c>
      <c r="L87" s="24">
        <f t="shared" si="26"/>
        <v>157362</v>
      </c>
      <c r="M87" s="53"/>
      <c r="N87" s="158"/>
      <c r="O87" s="72" t="s">
        <v>168</v>
      </c>
      <c r="P87" s="73"/>
      <c r="Q87" s="74"/>
      <c r="R87" s="22">
        <v>145627</v>
      </c>
      <c r="S87" s="23">
        <v>10</v>
      </c>
      <c r="T87" s="24">
        <f t="shared" si="12"/>
        <v>145637</v>
      </c>
      <c r="U87" s="46">
        <v>328968</v>
      </c>
      <c r="V87" s="46">
        <v>1619</v>
      </c>
      <c r="W87" s="47">
        <v>1829</v>
      </c>
      <c r="X87" s="24">
        <f t="shared" si="39"/>
        <v>476224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46829</v>
      </c>
      <c r="G88" s="23">
        <v>15</v>
      </c>
      <c r="H88" s="24">
        <f t="shared" si="25"/>
        <v>46844</v>
      </c>
      <c r="I88" s="25">
        <v>140628</v>
      </c>
      <c r="J88" s="25">
        <v>1148</v>
      </c>
      <c r="K88" s="22">
        <v>3482</v>
      </c>
      <c r="L88" s="24">
        <f t="shared" si="26"/>
        <v>188620</v>
      </c>
      <c r="M88" s="53"/>
      <c r="N88" s="158"/>
      <c r="O88" s="77" t="s">
        <v>169</v>
      </c>
      <c r="P88" s="79" t="s">
        <v>170</v>
      </c>
      <c r="Q88" s="74"/>
      <c r="R88" s="22">
        <v>196694</v>
      </c>
      <c r="S88" s="23">
        <v>14</v>
      </c>
      <c r="T88" s="24">
        <f t="shared" si="12"/>
        <v>196708</v>
      </c>
      <c r="U88" s="46">
        <v>438439</v>
      </c>
      <c r="V88" s="46">
        <v>2220</v>
      </c>
      <c r="W88" s="47">
        <v>2947</v>
      </c>
      <c r="X88" s="24">
        <f t="shared" si="39"/>
        <v>637367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75326</v>
      </c>
      <c r="G89" s="23">
        <v>22</v>
      </c>
      <c r="H89" s="24">
        <f t="shared" si="25"/>
        <v>75348</v>
      </c>
      <c r="I89" s="25">
        <v>181898</v>
      </c>
      <c r="J89" s="25">
        <v>2106</v>
      </c>
      <c r="K89" s="22">
        <v>8001</v>
      </c>
      <c r="L89" s="24">
        <f t="shared" si="26"/>
        <v>259352</v>
      </c>
      <c r="N89" s="158"/>
      <c r="O89" s="78"/>
      <c r="P89" s="81" t="s">
        <v>171</v>
      </c>
      <c r="Q89" s="82"/>
      <c r="R89" s="22">
        <f t="shared" ref="R89:W89" si="42">SUM(R101:R102)</f>
        <v>24458</v>
      </c>
      <c r="S89" s="23">
        <f t="shared" si="42"/>
        <v>0</v>
      </c>
      <c r="T89" s="24">
        <f>SUM(T101:T102)</f>
        <v>24458</v>
      </c>
      <c r="U89" s="46">
        <f>SUM(U101:U102)</f>
        <v>35390</v>
      </c>
      <c r="V89" s="46">
        <f t="shared" si="42"/>
        <v>280</v>
      </c>
      <c r="W89" s="47">
        <f t="shared" si="42"/>
        <v>365</v>
      </c>
      <c r="X89" s="24">
        <f>SUM(T89:V89)</f>
        <v>60128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108558</v>
      </c>
      <c r="G90" s="23">
        <v>23</v>
      </c>
      <c r="H90" s="24">
        <f t="shared" si="25"/>
        <v>108581</v>
      </c>
      <c r="I90" s="25">
        <v>257957</v>
      </c>
      <c r="J90" s="25">
        <v>3494</v>
      </c>
      <c r="K90" s="22">
        <v>11678</v>
      </c>
      <c r="L90" s="24">
        <f t="shared" si="26"/>
        <v>370032</v>
      </c>
      <c r="N90" s="162"/>
      <c r="O90" s="91" t="s">
        <v>30</v>
      </c>
      <c r="P90" s="92"/>
      <c r="Q90" s="93"/>
      <c r="R90" s="31">
        <f>SUM(R77:R89)</f>
        <v>1216682</v>
      </c>
      <c r="S90" s="32">
        <f>SUM(S77:S89)</f>
        <v>100</v>
      </c>
      <c r="T90" s="33">
        <f t="shared" ref="T90:T95" si="43">SUM(R90:S90)</f>
        <v>1216782</v>
      </c>
      <c r="U90" s="37">
        <f>SUM(U77:U89)</f>
        <v>3254048</v>
      </c>
      <c r="V90" s="37">
        <f>SUM(V77:V89)</f>
        <v>17876</v>
      </c>
      <c r="W90" s="40">
        <f>SUM(W77:W89)</f>
        <v>27642</v>
      </c>
      <c r="X90" s="33">
        <f t="shared" ref="X90:X95" si="44">SUM(T90:V90)</f>
        <v>4488706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28095</v>
      </c>
      <c r="G91" s="23">
        <v>7</v>
      </c>
      <c r="H91" s="24">
        <f t="shared" si="25"/>
        <v>28102</v>
      </c>
      <c r="I91" s="25">
        <v>51956</v>
      </c>
      <c r="J91" s="25">
        <v>885</v>
      </c>
      <c r="K91" s="22">
        <v>4229</v>
      </c>
      <c r="L91" s="24">
        <f t="shared" si="26"/>
        <v>80943</v>
      </c>
      <c r="N91" s="157" t="s">
        <v>172</v>
      </c>
      <c r="O91" s="88" t="s">
        <v>173</v>
      </c>
      <c r="P91" s="89"/>
      <c r="Q91" s="90"/>
      <c r="R91" s="13">
        <v>116955</v>
      </c>
      <c r="S91" s="14">
        <v>1</v>
      </c>
      <c r="T91" s="15">
        <f t="shared" si="43"/>
        <v>116956</v>
      </c>
      <c r="U91" s="51">
        <v>427994</v>
      </c>
      <c r="V91" s="16">
        <v>2387</v>
      </c>
      <c r="W91" s="13">
        <v>1877</v>
      </c>
      <c r="X91" s="15">
        <f t="shared" si="44"/>
        <v>547337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136653</v>
      </c>
      <c r="G92" s="23">
        <f>SUM(G90:G91)</f>
        <v>30</v>
      </c>
      <c r="H92" s="24">
        <f t="shared" si="25"/>
        <v>136683</v>
      </c>
      <c r="I92" s="25">
        <f>SUM(I90:I91)</f>
        <v>309913</v>
      </c>
      <c r="J92" s="25">
        <f>SUM(J90:J91)</f>
        <v>4379</v>
      </c>
      <c r="K92" s="22">
        <f>SUM(K90:K91)</f>
        <v>15907</v>
      </c>
      <c r="L92" s="24">
        <f t="shared" si="26"/>
        <v>450975</v>
      </c>
      <c r="N92" s="158"/>
      <c r="O92" s="72" t="s">
        <v>174</v>
      </c>
      <c r="P92" s="73"/>
      <c r="Q92" s="74"/>
      <c r="R92" s="22">
        <v>11566</v>
      </c>
      <c r="S92" s="23">
        <v>0</v>
      </c>
      <c r="T92" s="24">
        <f t="shared" si="43"/>
        <v>11566</v>
      </c>
      <c r="U92" s="25">
        <v>21151</v>
      </c>
      <c r="V92" s="25">
        <v>214</v>
      </c>
      <c r="W92" s="22">
        <v>116</v>
      </c>
      <c r="X92" s="24">
        <f t="shared" si="44"/>
        <v>32931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72637</v>
      </c>
      <c r="G93" s="23">
        <v>11</v>
      </c>
      <c r="H93" s="24">
        <f t="shared" si="25"/>
        <v>72648</v>
      </c>
      <c r="I93" s="25">
        <v>215559</v>
      </c>
      <c r="J93" s="25">
        <v>1569</v>
      </c>
      <c r="K93" s="22">
        <v>3742</v>
      </c>
      <c r="L93" s="24">
        <f t="shared" si="26"/>
        <v>289776</v>
      </c>
      <c r="N93" s="158"/>
      <c r="O93" s="72" t="s">
        <v>175</v>
      </c>
      <c r="P93" s="73"/>
      <c r="Q93" s="74"/>
      <c r="R93" s="22">
        <v>10350</v>
      </c>
      <c r="S93" s="23">
        <v>0</v>
      </c>
      <c r="T93" s="24">
        <f t="shared" si="43"/>
        <v>10350</v>
      </c>
      <c r="U93" s="25">
        <v>19244</v>
      </c>
      <c r="V93" s="25">
        <v>170</v>
      </c>
      <c r="W93" s="22">
        <v>179</v>
      </c>
      <c r="X93" s="24">
        <f t="shared" si="44"/>
        <v>29764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63875</v>
      </c>
      <c r="G94" s="23">
        <v>21</v>
      </c>
      <c r="H94" s="24">
        <f t="shared" si="25"/>
        <v>63896</v>
      </c>
      <c r="I94" s="25">
        <v>192687</v>
      </c>
      <c r="J94" s="25">
        <v>1582</v>
      </c>
      <c r="K94" s="22">
        <v>5018</v>
      </c>
      <c r="L94" s="24">
        <f t="shared" si="26"/>
        <v>258165</v>
      </c>
      <c r="N94" s="162"/>
      <c r="O94" s="91" t="s">
        <v>30</v>
      </c>
      <c r="P94" s="92"/>
      <c r="Q94" s="93"/>
      <c r="R94" s="31">
        <f>SUM(R91:R93)</f>
        <v>138871</v>
      </c>
      <c r="S94" s="32">
        <f>SUM(S91:S93)</f>
        <v>1</v>
      </c>
      <c r="T94" s="33">
        <f t="shared" si="43"/>
        <v>138872</v>
      </c>
      <c r="U94" s="34">
        <f>SUM(U91:U93)</f>
        <v>468389</v>
      </c>
      <c r="V94" s="34">
        <f>SUM(V91:V93)</f>
        <v>2771</v>
      </c>
      <c r="W94" s="31">
        <f>SUM(W91:W93)</f>
        <v>2172</v>
      </c>
      <c r="X94" s="33">
        <f t="shared" si="44"/>
        <v>610032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97036</v>
      </c>
      <c r="G95" s="23">
        <v>24</v>
      </c>
      <c r="H95" s="24">
        <f t="shared" si="25"/>
        <v>97060</v>
      </c>
      <c r="I95" s="25">
        <v>202093</v>
      </c>
      <c r="J95" s="25">
        <v>1426</v>
      </c>
      <c r="K95" s="22">
        <v>1675</v>
      </c>
      <c r="L95" s="24">
        <f t="shared" si="26"/>
        <v>300579</v>
      </c>
      <c r="N95" s="166" t="s">
        <v>176</v>
      </c>
      <c r="O95" s="167"/>
      <c r="P95" s="167"/>
      <c r="Q95" s="168"/>
      <c r="R95" s="54">
        <f>SUM(F40,F19,F98,R16,R42,R56,R69,R76,R90,R94)</f>
        <v>8334205</v>
      </c>
      <c r="S95" s="54">
        <f>SUM(G40,G19,G98,S16,S42,S56,S69,S76,S90,S94)</f>
        <v>1219</v>
      </c>
      <c r="T95" s="55">
        <f t="shared" si="43"/>
        <v>8335424</v>
      </c>
      <c r="U95" s="56">
        <f t="shared" ref="U95:W95" si="45">SUM(I40,I19,I98,U16,U42,U56,U69,U76,U90,U94)</f>
        <v>22781651</v>
      </c>
      <c r="V95" s="56">
        <f t="shared" si="45"/>
        <v>160880</v>
      </c>
      <c r="W95" s="57">
        <f t="shared" si="45"/>
        <v>300625</v>
      </c>
      <c r="X95" s="55">
        <f t="shared" si="44"/>
        <v>31277955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11084</v>
      </c>
      <c r="G96" s="23">
        <v>3</v>
      </c>
      <c r="H96" s="24">
        <f t="shared" si="25"/>
        <v>11087</v>
      </c>
      <c r="I96" s="25">
        <v>26792</v>
      </c>
      <c r="J96" s="25">
        <v>194</v>
      </c>
      <c r="K96" s="22">
        <v>131</v>
      </c>
      <c r="L96" s="24">
        <f t="shared" si="26"/>
        <v>38073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108120</v>
      </c>
      <c r="G97" s="23">
        <f>SUM(G95:G96)</f>
        <v>27</v>
      </c>
      <c r="H97" s="24">
        <f t="shared" si="25"/>
        <v>108147</v>
      </c>
      <c r="I97" s="22">
        <f>SUM(I95:I96)</f>
        <v>228885</v>
      </c>
      <c r="J97" s="22">
        <f>SUM(J95:J96)</f>
        <v>1620</v>
      </c>
      <c r="K97" s="22">
        <f>SUM(K95:K96)</f>
        <v>1806</v>
      </c>
      <c r="L97" s="24">
        <f t="shared" si="26"/>
        <v>338652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1914664</v>
      </c>
      <c r="G98" s="32">
        <f>SUM(G41,G44,G47:G48,G52,G55,G58,G61:G62,G65,G69,G72,G76,G79,G83,G87:G89,G92:G94,G97)</f>
        <v>332</v>
      </c>
      <c r="H98" s="33">
        <f t="shared" si="25"/>
        <v>1914996</v>
      </c>
      <c r="I98" s="31">
        <f t="shared" ref="I98:K98" si="46">SUM(I41,I44,I47:I48,I52,I55,I58,I61:I62,I65,I69,I72,I76,I79,I83,I87:I89,I92:I94,I97)</f>
        <v>5041406</v>
      </c>
      <c r="J98" s="31">
        <f t="shared" si="46"/>
        <v>40482</v>
      </c>
      <c r="K98" s="31">
        <f t="shared" si="46"/>
        <v>116771</v>
      </c>
      <c r="L98" s="33">
        <f t="shared" si="26"/>
        <v>6996884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785</v>
      </c>
      <c r="S101" s="61">
        <v>0</v>
      </c>
      <c r="T101" s="61">
        <f>SUM(R101:S101)</f>
        <v>785</v>
      </c>
      <c r="U101" s="61">
        <v>411</v>
      </c>
      <c r="V101" s="61">
        <v>3</v>
      </c>
      <c r="W101" s="61">
        <v>15</v>
      </c>
      <c r="X101" s="61">
        <f t="shared" ref="X101:X102" si="47">SUM(T101:V101)</f>
        <v>1199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23673</v>
      </c>
      <c r="S102" s="61">
        <v>0</v>
      </c>
      <c r="T102" s="61">
        <f>SUM(R102:S102)</f>
        <v>23673</v>
      </c>
      <c r="U102" s="61">
        <v>34979</v>
      </c>
      <c r="V102" s="61">
        <v>277</v>
      </c>
      <c r="W102" s="61">
        <v>350</v>
      </c>
      <c r="X102" s="61">
        <f t="shared" si="47"/>
        <v>58929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237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112541</v>
      </c>
      <c r="S4" s="14">
        <v>5</v>
      </c>
      <c r="T4" s="15">
        <f t="shared" ref="T4:T15" si="0">SUM(R4:S4)</f>
        <v>112546</v>
      </c>
      <c r="U4" s="16">
        <v>376287</v>
      </c>
      <c r="V4" s="16">
        <v>2232</v>
      </c>
      <c r="W4" s="13">
        <v>2267</v>
      </c>
      <c r="X4" s="15">
        <f t="shared" ref="X4:X77" si="1">SUM(T4:V4)</f>
        <v>491065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64474</v>
      </c>
      <c r="S5" s="23">
        <v>6</v>
      </c>
      <c r="T5" s="24">
        <f t="shared" si="0"/>
        <v>64480</v>
      </c>
      <c r="U5" s="25">
        <v>167971</v>
      </c>
      <c r="V5" s="25">
        <v>1132</v>
      </c>
      <c r="W5" s="22">
        <v>1068</v>
      </c>
      <c r="X5" s="24">
        <f t="shared" si="1"/>
        <v>233583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87010</v>
      </c>
      <c r="G6" s="14">
        <v>9</v>
      </c>
      <c r="H6" s="15">
        <f t="shared" ref="H6:H51" si="2">SUM(F6:G6)</f>
        <v>87019</v>
      </c>
      <c r="I6" s="16">
        <v>394867</v>
      </c>
      <c r="J6" s="16">
        <v>3643</v>
      </c>
      <c r="K6" s="13">
        <v>8640</v>
      </c>
      <c r="L6" s="15">
        <f t="shared" ref="L6:L51" si="3">SUM(H6:J6)</f>
        <v>485529</v>
      </c>
      <c r="M6" s="12"/>
      <c r="N6" s="158"/>
      <c r="O6" s="102"/>
      <c r="P6" s="113"/>
      <c r="Q6" s="69" t="s">
        <v>184</v>
      </c>
      <c r="R6" s="22">
        <v>31220</v>
      </c>
      <c r="S6" s="23">
        <v>2</v>
      </c>
      <c r="T6" s="24">
        <f t="shared" si="0"/>
        <v>31222</v>
      </c>
      <c r="U6" s="25">
        <v>77488</v>
      </c>
      <c r="V6" s="25">
        <v>374</v>
      </c>
      <c r="W6" s="22">
        <v>504</v>
      </c>
      <c r="X6" s="24">
        <f t="shared" si="1"/>
        <v>109084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28169</v>
      </c>
      <c r="G7" s="23">
        <v>0</v>
      </c>
      <c r="H7" s="24">
        <f t="shared" si="2"/>
        <v>28169</v>
      </c>
      <c r="I7" s="25">
        <v>96254</v>
      </c>
      <c r="J7" s="25">
        <v>521</v>
      </c>
      <c r="K7" s="22">
        <v>893</v>
      </c>
      <c r="L7" s="24">
        <f t="shared" si="3"/>
        <v>124944</v>
      </c>
      <c r="M7" s="12"/>
      <c r="N7" s="158"/>
      <c r="O7" s="103"/>
      <c r="P7" s="114"/>
      <c r="Q7" s="69" t="s">
        <v>10</v>
      </c>
      <c r="R7" s="22">
        <f>SUM(R5:R6)</f>
        <v>95694</v>
      </c>
      <c r="S7" s="23">
        <f>SUM(S5:S6)</f>
        <v>8</v>
      </c>
      <c r="T7" s="24">
        <f t="shared" si="0"/>
        <v>95702</v>
      </c>
      <c r="U7" s="25">
        <f t="shared" ref="U7:W7" si="4">SUM(U5:U6)</f>
        <v>245459</v>
      </c>
      <c r="V7" s="25">
        <f t="shared" si="4"/>
        <v>1506</v>
      </c>
      <c r="W7" s="22">
        <f t="shared" si="4"/>
        <v>1572</v>
      </c>
      <c r="X7" s="24">
        <f t="shared" si="1"/>
        <v>342667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40937</v>
      </c>
      <c r="G8" s="23">
        <v>4</v>
      </c>
      <c r="H8" s="24">
        <f t="shared" si="2"/>
        <v>40941</v>
      </c>
      <c r="I8" s="25">
        <v>122804</v>
      </c>
      <c r="J8" s="25">
        <v>871</v>
      </c>
      <c r="K8" s="22">
        <v>1634</v>
      </c>
      <c r="L8" s="24">
        <f t="shared" si="3"/>
        <v>164616</v>
      </c>
      <c r="M8" s="12"/>
      <c r="N8" s="158"/>
      <c r="O8" s="137" t="s">
        <v>15</v>
      </c>
      <c r="P8" s="75"/>
      <c r="Q8" s="76"/>
      <c r="R8" s="22">
        <v>83274</v>
      </c>
      <c r="S8" s="23">
        <v>9</v>
      </c>
      <c r="T8" s="24">
        <f t="shared" si="0"/>
        <v>83283</v>
      </c>
      <c r="U8" s="25">
        <v>286421</v>
      </c>
      <c r="V8" s="25">
        <v>1269</v>
      </c>
      <c r="W8" s="22">
        <v>1966</v>
      </c>
      <c r="X8" s="24">
        <f t="shared" si="1"/>
        <v>370973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21789</v>
      </c>
      <c r="G9" s="23">
        <v>2</v>
      </c>
      <c r="H9" s="24">
        <f t="shared" si="2"/>
        <v>21791</v>
      </c>
      <c r="I9" s="25">
        <v>57355</v>
      </c>
      <c r="J9" s="25">
        <v>302</v>
      </c>
      <c r="K9" s="22">
        <v>586</v>
      </c>
      <c r="L9" s="24">
        <f t="shared" si="3"/>
        <v>79448</v>
      </c>
      <c r="M9" s="12"/>
      <c r="N9" s="158"/>
      <c r="O9" s="108" t="s">
        <v>17</v>
      </c>
      <c r="P9" s="75" t="s">
        <v>18</v>
      </c>
      <c r="Q9" s="76"/>
      <c r="R9" s="22">
        <v>55023</v>
      </c>
      <c r="S9" s="23">
        <v>4</v>
      </c>
      <c r="T9" s="24">
        <f t="shared" si="0"/>
        <v>55027</v>
      </c>
      <c r="U9" s="25">
        <v>150479</v>
      </c>
      <c r="V9" s="25">
        <v>767</v>
      </c>
      <c r="W9" s="22">
        <v>1023</v>
      </c>
      <c r="X9" s="24">
        <f t="shared" si="1"/>
        <v>206273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6044</v>
      </c>
      <c r="G10" s="23">
        <v>0</v>
      </c>
      <c r="H10" s="24">
        <f>SUM(F10:G10)</f>
        <v>6044</v>
      </c>
      <c r="I10" s="25">
        <v>36312</v>
      </c>
      <c r="J10" s="25">
        <v>204</v>
      </c>
      <c r="K10" s="22">
        <v>325</v>
      </c>
      <c r="L10" s="24">
        <f>SUM(H10:J10)</f>
        <v>42560</v>
      </c>
      <c r="M10" s="12"/>
      <c r="N10" s="158"/>
      <c r="O10" s="108"/>
      <c r="P10" s="75" t="s">
        <v>20</v>
      </c>
      <c r="Q10" s="76"/>
      <c r="R10" s="22">
        <v>27378</v>
      </c>
      <c r="S10" s="23">
        <v>14</v>
      </c>
      <c r="T10" s="24">
        <f t="shared" si="0"/>
        <v>27392</v>
      </c>
      <c r="U10" s="22">
        <v>124641</v>
      </c>
      <c r="V10" s="22">
        <v>809</v>
      </c>
      <c r="W10" s="22">
        <v>1287</v>
      </c>
      <c r="X10" s="24">
        <f t="shared" si="1"/>
        <v>152842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27833</v>
      </c>
      <c r="G11" s="23">
        <f>SUM(G9:G10)</f>
        <v>2</v>
      </c>
      <c r="H11" s="24">
        <f>SUM(F11:G11)</f>
        <v>27835</v>
      </c>
      <c r="I11" s="25">
        <f t="shared" ref="I11:K11" si="5">SUM(I9:I10)</f>
        <v>93667</v>
      </c>
      <c r="J11" s="25">
        <f t="shared" si="5"/>
        <v>506</v>
      </c>
      <c r="K11" s="22">
        <f t="shared" si="5"/>
        <v>911</v>
      </c>
      <c r="L11" s="24">
        <f>SUM(H11:J11)</f>
        <v>122008</v>
      </c>
      <c r="M11" s="12"/>
      <c r="N11" s="158"/>
      <c r="O11" s="108"/>
      <c r="P11" s="75" t="s">
        <v>10</v>
      </c>
      <c r="Q11" s="76"/>
      <c r="R11" s="22">
        <f>SUM(R9:R10)</f>
        <v>82401</v>
      </c>
      <c r="S11" s="23">
        <f>SUM(S9:S10)</f>
        <v>18</v>
      </c>
      <c r="T11" s="24">
        <f t="shared" si="0"/>
        <v>82419</v>
      </c>
      <c r="U11" s="25">
        <f t="shared" ref="U11:W11" si="6">SUM(U9:U10)</f>
        <v>275120</v>
      </c>
      <c r="V11" s="25">
        <f t="shared" si="6"/>
        <v>1576</v>
      </c>
      <c r="W11" s="22">
        <f t="shared" si="6"/>
        <v>2310</v>
      </c>
      <c r="X11" s="24">
        <f t="shared" si="1"/>
        <v>359115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16162</v>
      </c>
      <c r="G12" s="23">
        <v>0</v>
      </c>
      <c r="H12" s="24">
        <f t="shared" si="2"/>
        <v>16162</v>
      </c>
      <c r="I12" s="25">
        <v>58664</v>
      </c>
      <c r="J12" s="25">
        <v>319</v>
      </c>
      <c r="K12" s="22">
        <v>602</v>
      </c>
      <c r="L12" s="24">
        <f t="shared" si="3"/>
        <v>75145</v>
      </c>
      <c r="M12" s="12"/>
      <c r="N12" s="158"/>
      <c r="O12" s="108" t="s">
        <v>23</v>
      </c>
      <c r="P12" s="75" t="s">
        <v>24</v>
      </c>
      <c r="Q12" s="76"/>
      <c r="R12" s="22">
        <v>150794</v>
      </c>
      <c r="S12" s="23">
        <v>32</v>
      </c>
      <c r="T12" s="24">
        <f t="shared" si="0"/>
        <v>150826</v>
      </c>
      <c r="U12" s="25">
        <v>287687</v>
      </c>
      <c r="V12" s="25">
        <v>2081</v>
      </c>
      <c r="W12" s="22">
        <v>2435</v>
      </c>
      <c r="X12" s="24">
        <f t="shared" si="1"/>
        <v>440594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5570</v>
      </c>
      <c r="G13" s="23">
        <v>0</v>
      </c>
      <c r="H13" s="24">
        <f t="shared" si="2"/>
        <v>5570</v>
      </c>
      <c r="I13" s="25">
        <v>10316</v>
      </c>
      <c r="J13" s="25">
        <v>75</v>
      </c>
      <c r="K13" s="22">
        <v>134</v>
      </c>
      <c r="L13" s="24">
        <f t="shared" si="3"/>
        <v>15961</v>
      </c>
      <c r="M13" s="12"/>
      <c r="N13" s="158"/>
      <c r="O13" s="108"/>
      <c r="P13" s="109" t="s">
        <v>26</v>
      </c>
      <c r="Q13" s="69" t="s">
        <v>27</v>
      </c>
      <c r="R13" s="28">
        <v>124786</v>
      </c>
      <c r="S13" s="29">
        <v>22</v>
      </c>
      <c r="T13" s="24">
        <f t="shared" si="0"/>
        <v>124808</v>
      </c>
      <c r="U13" s="30">
        <v>238798</v>
      </c>
      <c r="V13" s="30">
        <v>1720</v>
      </c>
      <c r="W13" s="28">
        <v>2276</v>
      </c>
      <c r="X13" s="24">
        <f t="shared" si="1"/>
        <v>365326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21732</v>
      </c>
      <c r="G14" s="23">
        <f>SUM(G12:G13)</f>
        <v>0</v>
      </c>
      <c r="H14" s="24">
        <f t="shared" si="2"/>
        <v>21732</v>
      </c>
      <c r="I14" s="25">
        <f t="shared" ref="I14:K14" si="7">SUM(I12:I13)</f>
        <v>68980</v>
      </c>
      <c r="J14" s="25">
        <f t="shared" si="7"/>
        <v>394</v>
      </c>
      <c r="K14" s="22">
        <f t="shared" si="7"/>
        <v>736</v>
      </c>
      <c r="L14" s="24">
        <f t="shared" si="3"/>
        <v>91106</v>
      </c>
      <c r="M14" s="12"/>
      <c r="N14" s="158"/>
      <c r="O14" s="108"/>
      <c r="P14" s="133"/>
      <c r="Q14" s="69" t="s">
        <v>29</v>
      </c>
      <c r="R14" s="28">
        <v>25460</v>
      </c>
      <c r="S14" s="29">
        <v>5</v>
      </c>
      <c r="T14" s="24">
        <f t="shared" si="0"/>
        <v>25465</v>
      </c>
      <c r="U14" s="30">
        <v>57145</v>
      </c>
      <c r="V14" s="30">
        <v>378</v>
      </c>
      <c r="W14" s="28">
        <v>506</v>
      </c>
      <c r="X14" s="24">
        <f t="shared" si="1"/>
        <v>82988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26597</v>
      </c>
      <c r="G15" s="23">
        <v>2</v>
      </c>
      <c r="H15" s="24">
        <f t="shared" si="2"/>
        <v>26599</v>
      </c>
      <c r="I15" s="25">
        <v>78290</v>
      </c>
      <c r="J15" s="25">
        <v>385</v>
      </c>
      <c r="K15" s="22">
        <v>829</v>
      </c>
      <c r="L15" s="24">
        <f t="shared" si="3"/>
        <v>105274</v>
      </c>
      <c r="M15" s="12"/>
      <c r="N15" s="158"/>
      <c r="O15" s="108"/>
      <c r="P15" s="133"/>
      <c r="Q15" s="69" t="s">
        <v>10</v>
      </c>
      <c r="R15" s="22">
        <f>SUM(R13:R14)</f>
        <v>150246</v>
      </c>
      <c r="S15" s="23">
        <f>SUM(S13:S14)</f>
        <v>27</v>
      </c>
      <c r="T15" s="24">
        <f t="shared" si="0"/>
        <v>150273</v>
      </c>
      <c r="U15" s="25">
        <f>SUM(U13:U14)</f>
        <v>295943</v>
      </c>
      <c r="V15" s="25">
        <f t="shared" ref="V15:W15" si="8">SUM(V13:V14)</f>
        <v>2098</v>
      </c>
      <c r="W15" s="22">
        <f t="shared" si="8"/>
        <v>2782</v>
      </c>
      <c r="X15" s="24">
        <f t="shared" si="1"/>
        <v>448314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21783</v>
      </c>
      <c r="G16" s="23">
        <v>3</v>
      </c>
      <c r="H16" s="24">
        <f t="shared" si="2"/>
        <v>21786</v>
      </c>
      <c r="I16" s="25">
        <v>59325</v>
      </c>
      <c r="J16" s="25">
        <v>361</v>
      </c>
      <c r="K16" s="22">
        <v>676</v>
      </c>
      <c r="L16" s="24">
        <f t="shared" si="3"/>
        <v>81472</v>
      </c>
      <c r="M16" s="12"/>
      <c r="N16" s="162"/>
      <c r="O16" s="91" t="s">
        <v>30</v>
      </c>
      <c r="P16" s="92"/>
      <c r="Q16" s="93"/>
      <c r="R16" s="31">
        <f>SUM(R4,R11:R12,R15,R7:R8)</f>
        <v>674950</v>
      </c>
      <c r="S16" s="40">
        <f>SUM(S4,S11:S12,S15,S7:S8)</f>
        <v>99</v>
      </c>
      <c r="T16" s="33">
        <f t="shared" ref="T16" si="9">SUM(R16:S16)</f>
        <v>675049</v>
      </c>
      <c r="U16" s="31">
        <f t="shared" ref="U16:W16" si="10">SUM(U4,U11:U12,U15,U7:U8)</f>
        <v>1766917</v>
      </c>
      <c r="V16" s="31">
        <f t="shared" si="10"/>
        <v>10762</v>
      </c>
      <c r="W16" s="31">
        <f t="shared" si="10"/>
        <v>13332</v>
      </c>
      <c r="X16" s="33">
        <f t="shared" ref="X16" si="11">SUM(T16:V16)</f>
        <v>2452728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2776</v>
      </c>
      <c r="G17" s="23">
        <v>0</v>
      </c>
      <c r="H17" s="24">
        <f t="shared" si="2"/>
        <v>2776</v>
      </c>
      <c r="I17" s="25">
        <v>4428</v>
      </c>
      <c r="J17" s="25">
        <v>41</v>
      </c>
      <c r="K17" s="22">
        <v>60</v>
      </c>
      <c r="L17" s="24">
        <f t="shared" si="3"/>
        <v>7245</v>
      </c>
      <c r="M17" s="12"/>
      <c r="N17" s="157" t="s">
        <v>35</v>
      </c>
      <c r="O17" s="88" t="s">
        <v>36</v>
      </c>
      <c r="P17" s="89"/>
      <c r="Q17" s="90"/>
      <c r="R17" s="22">
        <v>78188</v>
      </c>
      <c r="S17" s="23">
        <v>4</v>
      </c>
      <c r="T17" s="24">
        <f t="shared" ref="T17:T88" si="12">SUM(R17:S17)</f>
        <v>78192</v>
      </c>
      <c r="U17" s="25">
        <v>209032</v>
      </c>
      <c r="V17" s="25">
        <v>1197</v>
      </c>
      <c r="W17" s="22">
        <v>1253</v>
      </c>
      <c r="X17" s="24">
        <f t="shared" si="1"/>
        <v>288421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24559</v>
      </c>
      <c r="G18" s="23">
        <f>SUM(G16:G17)</f>
        <v>3</v>
      </c>
      <c r="H18" s="24">
        <f t="shared" si="2"/>
        <v>24562</v>
      </c>
      <c r="I18" s="25">
        <f t="shared" ref="I18:K18" si="13">SUM(I16:I17)</f>
        <v>63753</v>
      </c>
      <c r="J18" s="25">
        <f t="shared" si="13"/>
        <v>402</v>
      </c>
      <c r="K18" s="22">
        <f t="shared" si="13"/>
        <v>736</v>
      </c>
      <c r="L18" s="24">
        <f t="shared" si="3"/>
        <v>88717</v>
      </c>
      <c r="M18" s="12"/>
      <c r="N18" s="158"/>
      <c r="O18" s="101" t="s">
        <v>39</v>
      </c>
      <c r="P18" s="79" t="s">
        <v>40</v>
      </c>
      <c r="Q18" s="74"/>
      <c r="R18" s="22">
        <v>147175</v>
      </c>
      <c r="S18" s="23">
        <v>27</v>
      </c>
      <c r="T18" s="24">
        <f t="shared" si="12"/>
        <v>147202</v>
      </c>
      <c r="U18" s="25">
        <v>465036</v>
      </c>
      <c r="V18" s="25">
        <v>2580</v>
      </c>
      <c r="W18" s="22">
        <v>3232</v>
      </c>
      <c r="X18" s="24">
        <f t="shared" si="1"/>
        <v>614818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256837</v>
      </c>
      <c r="G19" s="32">
        <f>SUM(G6:G8,G11,G14:G15,G18)</f>
        <v>20</v>
      </c>
      <c r="H19" s="33">
        <f t="shared" si="2"/>
        <v>256857</v>
      </c>
      <c r="I19" s="34">
        <f t="shared" ref="I19:K19" si="14">SUM(I6:I8,I11,I14:I15,I18)</f>
        <v>918615</v>
      </c>
      <c r="J19" s="34">
        <f t="shared" si="14"/>
        <v>6722</v>
      </c>
      <c r="K19" s="31">
        <f t="shared" si="14"/>
        <v>14379</v>
      </c>
      <c r="L19" s="33">
        <f t="shared" si="3"/>
        <v>1182194</v>
      </c>
      <c r="M19" s="12"/>
      <c r="N19" s="158"/>
      <c r="O19" s="102"/>
      <c r="P19" s="79" t="s">
        <v>42</v>
      </c>
      <c r="Q19" s="74"/>
      <c r="R19" s="22">
        <v>22237</v>
      </c>
      <c r="S19" s="23">
        <v>5</v>
      </c>
      <c r="T19" s="24">
        <f t="shared" si="12"/>
        <v>22242</v>
      </c>
      <c r="U19" s="25">
        <v>39378</v>
      </c>
      <c r="V19" s="25">
        <v>295</v>
      </c>
      <c r="W19" s="22">
        <v>292</v>
      </c>
      <c r="X19" s="24">
        <f t="shared" si="1"/>
        <v>61915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65528</v>
      </c>
      <c r="G20" s="23">
        <v>3</v>
      </c>
      <c r="H20" s="24">
        <f t="shared" si="2"/>
        <v>65531</v>
      </c>
      <c r="I20" s="25">
        <v>161274</v>
      </c>
      <c r="J20" s="25">
        <v>1260</v>
      </c>
      <c r="K20" s="22">
        <v>1192</v>
      </c>
      <c r="L20" s="24">
        <f t="shared" si="3"/>
        <v>228065</v>
      </c>
      <c r="M20" s="12"/>
      <c r="N20" s="158"/>
      <c r="O20" s="103"/>
      <c r="P20" s="79" t="s">
        <v>10</v>
      </c>
      <c r="Q20" s="74"/>
      <c r="R20" s="22">
        <f>SUM(R18:R19)</f>
        <v>169412</v>
      </c>
      <c r="S20" s="23">
        <f>SUM(S18:S19)</f>
        <v>32</v>
      </c>
      <c r="T20" s="24">
        <f t="shared" si="12"/>
        <v>169444</v>
      </c>
      <c r="U20" s="25">
        <f t="shared" ref="U20:W20" si="15">SUM(U18:U19)</f>
        <v>504414</v>
      </c>
      <c r="V20" s="25">
        <f t="shared" si="15"/>
        <v>2875</v>
      </c>
      <c r="W20" s="22">
        <f t="shared" si="15"/>
        <v>3524</v>
      </c>
      <c r="X20" s="24">
        <f t="shared" si="1"/>
        <v>676733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17045</v>
      </c>
      <c r="G21" s="23">
        <v>0</v>
      </c>
      <c r="H21" s="24">
        <f t="shared" si="2"/>
        <v>17045</v>
      </c>
      <c r="I21" s="25">
        <v>44875</v>
      </c>
      <c r="J21" s="25">
        <v>321</v>
      </c>
      <c r="K21" s="22">
        <v>248</v>
      </c>
      <c r="L21" s="24">
        <f t="shared" si="3"/>
        <v>62241</v>
      </c>
      <c r="M21" s="12"/>
      <c r="N21" s="158"/>
      <c r="O21" s="101" t="s">
        <v>44</v>
      </c>
      <c r="P21" s="79" t="s">
        <v>45</v>
      </c>
      <c r="Q21" s="74"/>
      <c r="R21" s="22">
        <v>74873</v>
      </c>
      <c r="S21" s="23">
        <v>15</v>
      </c>
      <c r="T21" s="24">
        <f t="shared" si="12"/>
        <v>74888</v>
      </c>
      <c r="U21" s="25">
        <v>260717</v>
      </c>
      <c r="V21" s="25">
        <v>1278</v>
      </c>
      <c r="W21" s="22">
        <v>2075</v>
      </c>
      <c r="X21" s="24">
        <f t="shared" si="1"/>
        <v>336883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82573</v>
      </c>
      <c r="G22" s="23">
        <f>SUM(G20:G21)</f>
        <v>3</v>
      </c>
      <c r="H22" s="24">
        <f t="shared" si="2"/>
        <v>82576</v>
      </c>
      <c r="I22" s="25">
        <f t="shared" ref="I22:K22" si="16">SUM(I20:I21)</f>
        <v>206149</v>
      </c>
      <c r="J22" s="25">
        <f t="shared" si="16"/>
        <v>1581</v>
      </c>
      <c r="K22" s="22">
        <f t="shared" si="16"/>
        <v>1440</v>
      </c>
      <c r="L22" s="24">
        <f t="shared" si="3"/>
        <v>290306</v>
      </c>
      <c r="M22" s="12"/>
      <c r="N22" s="158"/>
      <c r="O22" s="102"/>
      <c r="P22" s="79" t="s">
        <v>47</v>
      </c>
      <c r="Q22" s="74"/>
      <c r="R22" s="28">
        <v>100257</v>
      </c>
      <c r="S22" s="29">
        <v>15</v>
      </c>
      <c r="T22" s="36">
        <f t="shared" si="12"/>
        <v>100272</v>
      </c>
      <c r="U22" s="30">
        <v>354875</v>
      </c>
      <c r="V22" s="30">
        <v>1362</v>
      </c>
      <c r="W22" s="28">
        <v>2780</v>
      </c>
      <c r="X22" s="36">
        <f t="shared" si="1"/>
        <v>456509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50855</v>
      </c>
      <c r="G23" s="23">
        <v>0</v>
      </c>
      <c r="H23" s="24">
        <f t="shared" si="2"/>
        <v>50855</v>
      </c>
      <c r="I23" s="25">
        <v>118807</v>
      </c>
      <c r="J23" s="25">
        <v>842</v>
      </c>
      <c r="K23" s="22">
        <v>781</v>
      </c>
      <c r="L23" s="24">
        <f t="shared" si="3"/>
        <v>170504</v>
      </c>
      <c r="M23" s="12"/>
      <c r="N23" s="158"/>
      <c r="O23" s="102"/>
      <c r="P23" s="112" t="s">
        <v>49</v>
      </c>
      <c r="Q23" s="69" t="s">
        <v>49</v>
      </c>
      <c r="R23" s="28">
        <v>17239</v>
      </c>
      <c r="S23" s="29">
        <v>1</v>
      </c>
      <c r="T23" s="36">
        <f t="shared" si="12"/>
        <v>17240</v>
      </c>
      <c r="U23" s="30">
        <v>58802</v>
      </c>
      <c r="V23" s="30">
        <v>330</v>
      </c>
      <c r="W23" s="28">
        <v>682</v>
      </c>
      <c r="X23" s="36">
        <f t="shared" si="1"/>
        <v>76372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78524</v>
      </c>
      <c r="G24" s="23">
        <v>9</v>
      </c>
      <c r="H24" s="24">
        <f t="shared" si="2"/>
        <v>78533</v>
      </c>
      <c r="I24" s="25">
        <v>149259</v>
      </c>
      <c r="J24" s="25">
        <v>1008</v>
      </c>
      <c r="K24" s="22">
        <v>1133</v>
      </c>
      <c r="L24" s="24">
        <f t="shared" si="3"/>
        <v>228800</v>
      </c>
      <c r="M24" s="12"/>
      <c r="N24" s="158"/>
      <c r="O24" s="102"/>
      <c r="P24" s="113"/>
      <c r="Q24" s="69" t="s">
        <v>50</v>
      </c>
      <c r="R24" s="28">
        <v>36695</v>
      </c>
      <c r="S24" s="29">
        <v>3</v>
      </c>
      <c r="T24" s="36">
        <f t="shared" si="12"/>
        <v>36698</v>
      </c>
      <c r="U24" s="30">
        <v>90723</v>
      </c>
      <c r="V24" s="30">
        <v>598</v>
      </c>
      <c r="W24" s="28">
        <v>690</v>
      </c>
      <c r="X24" s="36">
        <f t="shared" si="1"/>
        <v>128019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30182</v>
      </c>
      <c r="G25" s="23">
        <v>1</v>
      </c>
      <c r="H25" s="24">
        <f t="shared" si="2"/>
        <v>30183</v>
      </c>
      <c r="I25" s="25">
        <v>95748</v>
      </c>
      <c r="J25" s="25">
        <v>605</v>
      </c>
      <c r="K25" s="22">
        <v>856</v>
      </c>
      <c r="L25" s="24">
        <f t="shared" si="3"/>
        <v>126536</v>
      </c>
      <c r="M25" s="12"/>
      <c r="N25" s="158"/>
      <c r="O25" s="102"/>
      <c r="P25" s="113"/>
      <c r="Q25" s="69" t="s">
        <v>52</v>
      </c>
      <c r="R25" s="28">
        <v>41554</v>
      </c>
      <c r="S25" s="23">
        <v>9</v>
      </c>
      <c r="T25" s="24">
        <f t="shared" si="12"/>
        <v>41563</v>
      </c>
      <c r="U25" s="25">
        <v>139132</v>
      </c>
      <c r="V25" s="25">
        <v>743</v>
      </c>
      <c r="W25" s="22">
        <v>993</v>
      </c>
      <c r="X25" s="24">
        <f t="shared" si="1"/>
        <v>181438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34764</v>
      </c>
      <c r="G26" s="23">
        <v>1</v>
      </c>
      <c r="H26" s="24">
        <f t="shared" si="2"/>
        <v>34765</v>
      </c>
      <c r="I26" s="25">
        <v>71968</v>
      </c>
      <c r="J26" s="25">
        <v>389</v>
      </c>
      <c r="K26" s="22">
        <v>458</v>
      </c>
      <c r="L26" s="24">
        <f t="shared" si="3"/>
        <v>107122</v>
      </c>
      <c r="M26" s="12"/>
      <c r="N26" s="158"/>
      <c r="O26" s="103"/>
      <c r="P26" s="114"/>
      <c r="Q26" s="69" t="s">
        <v>10</v>
      </c>
      <c r="R26" s="22">
        <f>SUM(R23:R25)</f>
        <v>95488</v>
      </c>
      <c r="S26" s="23">
        <f>SUM(S23:S25)</f>
        <v>13</v>
      </c>
      <c r="T26" s="36">
        <f t="shared" si="12"/>
        <v>95501</v>
      </c>
      <c r="U26" s="25">
        <f t="shared" ref="U26:W26" si="17">SUM(U23:U25)</f>
        <v>288657</v>
      </c>
      <c r="V26" s="25">
        <f t="shared" si="17"/>
        <v>1671</v>
      </c>
      <c r="W26" s="22">
        <f t="shared" si="17"/>
        <v>2365</v>
      </c>
      <c r="X26" s="36">
        <f t="shared" si="1"/>
        <v>385829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143470</v>
      </c>
      <c r="G27" s="23">
        <f>SUM(G24:G26)</f>
        <v>11</v>
      </c>
      <c r="H27" s="24">
        <f t="shared" si="2"/>
        <v>143481</v>
      </c>
      <c r="I27" s="25">
        <f>SUM(I24:I26)</f>
        <v>316975</v>
      </c>
      <c r="J27" s="25">
        <f>SUM(J24:J26)</f>
        <v>2002</v>
      </c>
      <c r="K27" s="22">
        <f>SUM(K24:K26)</f>
        <v>2447</v>
      </c>
      <c r="L27" s="24">
        <f>SUM(H27:J27)</f>
        <v>462458</v>
      </c>
      <c r="M27" s="12"/>
      <c r="N27" s="158"/>
      <c r="O27" s="101" t="s">
        <v>56</v>
      </c>
      <c r="P27" s="79" t="s">
        <v>57</v>
      </c>
      <c r="Q27" s="74"/>
      <c r="R27" s="22">
        <v>126145</v>
      </c>
      <c r="S27" s="23">
        <v>31</v>
      </c>
      <c r="T27" s="24">
        <f t="shared" si="12"/>
        <v>126176</v>
      </c>
      <c r="U27" s="25">
        <v>482766</v>
      </c>
      <c r="V27" s="25">
        <v>3672</v>
      </c>
      <c r="W27" s="22">
        <v>8426</v>
      </c>
      <c r="X27" s="36">
        <f t="shared" si="1"/>
        <v>612614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124905</v>
      </c>
      <c r="G28" s="23">
        <v>10</v>
      </c>
      <c r="H28" s="24">
        <f t="shared" si="2"/>
        <v>124915</v>
      </c>
      <c r="I28" s="25">
        <v>321951</v>
      </c>
      <c r="J28" s="25">
        <v>2679</v>
      </c>
      <c r="K28" s="22">
        <v>2355</v>
      </c>
      <c r="L28" s="24">
        <f t="shared" si="3"/>
        <v>449545</v>
      </c>
      <c r="M28" s="12"/>
      <c r="N28" s="158"/>
      <c r="O28" s="102"/>
      <c r="P28" s="79" t="s">
        <v>61</v>
      </c>
      <c r="Q28" s="74"/>
      <c r="R28" s="22">
        <v>64628</v>
      </c>
      <c r="S28" s="23">
        <v>8</v>
      </c>
      <c r="T28" s="24">
        <f t="shared" si="12"/>
        <v>64636</v>
      </c>
      <c r="U28" s="25">
        <v>181267</v>
      </c>
      <c r="V28" s="25">
        <v>768</v>
      </c>
      <c r="W28" s="22">
        <v>1417</v>
      </c>
      <c r="X28" s="36">
        <f t="shared" si="1"/>
        <v>246671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32970</v>
      </c>
      <c r="G29" s="23">
        <v>3</v>
      </c>
      <c r="H29" s="24">
        <f t="shared" si="2"/>
        <v>32973</v>
      </c>
      <c r="I29" s="25">
        <v>148170</v>
      </c>
      <c r="J29" s="25">
        <v>984</v>
      </c>
      <c r="K29" s="22">
        <v>2696</v>
      </c>
      <c r="L29" s="24">
        <f t="shared" si="3"/>
        <v>182127</v>
      </c>
      <c r="M29" s="12"/>
      <c r="N29" s="158"/>
      <c r="O29" s="102"/>
      <c r="P29" s="112" t="s">
        <v>63</v>
      </c>
      <c r="Q29" s="69" t="s">
        <v>63</v>
      </c>
      <c r="R29" s="22">
        <v>45378</v>
      </c>
      <c r="S29" s="23">
        <v>11</v>
      </c>
      <c r="T29" s="24">
        <f t="shared" si="12"/>
        <v>45389</v>
      </c>
      <c r="U29" s="25">
        <v>160257</v>
      </c>
      <c r="V29" s="25">
        <v>864</v>
      </c>
      <c r="W29" s="22">
        <v>1659</v>
      </c>
      <c r="X29" s="36">
        <f t="shared" si="1"/>
        <v>206510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157875</v>
      </c>
      <c r="G30" s="23">
        <f>SUM(G28:G29)</f>
        <v>13</v>
      </c>
      <c r="H30" s="24">
        <f t="shared" si="2"/>
        <v>157888</v>
      </c>
      <c r="I30" s="22">
        <f>SUM(I28:I29)</f>
        <v>470121</v>
      </c>
      <c r="J30" s="22">
        <f>SUM(J28:J29)</f>
        <v>3663</v>
      </c>
      <c r="K30" s="22">
        <f>SUM(K28:K29)</f>
        <v>5051</v>
      </c>
      <c r="L30" s="24">
        <f t="shared" si="3"/>
        <v>631672</v>
      </c>
      <c r="M30" s="12"/>
      <c r="N30" s="158"/>
      <c r="O30" s="102"/>
      <c r="P30" s="113"/>
      <c r="Q30" s="69" t="s">
        <v>65</v>
      </c>
      <c r="R30" s="22">
        <v>22566</v>
      </c>
      <c r="S30" s="23">
        <v>6</v>
      </c>
      <c r="T30" s="24">
        <f t="shared" si="12"/>
        <v>22572</v>
      </c>
      <c r="U30" s="25">
        <v>88311</v>
      </c>
      <c r="V30" s="25">
        <v>365</v>
      </c>
      <c r="W30" s="22">
        <v>975</v>
      </c>
      <c r="X30" s="36">
        <f t="shared" si="1"/>
        <v>111248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121372</v>
      </c>
      <c r="G31" s="23">
        <v>6</v>
      </c>
      <c r="H31" s="24">
        <f t="shared" si="2"/>
        <v>121378</v>
      </c>
      <c r="I31" s="25">
        <v>249960</v>
      </c>
      <c r="J31" s="25">
        <v>1938</v>
      </c>
      <c r="K31" s="22">
        <v>1887</v>
      </c>
      <c r="L31" s="24">
        <f t="shared" si="3"/>
        <v>373276</v>
      </c>
      <c r="M31" s="12"/>
      <c r="N31" s="158"/>
      <c r="O31" s="102"/>
      <c r="P31" s="113"/>
      <c r="Q31" s="69" t="s">
        <v>66</v>
      </c>
      <c r="R31" s="26">
        <v>24720</v>
      </c>
      <c r="S31" s="23">
        <v>10</v>
      </c>
      <c r="T31" s="24">
        <f t="shared" si="12"/>
        <v>24730</v>
      </c>
      <c r="U31" s="22">
        <v>80685</v>
      </c>
      <c r="V31" s="22">
        <v>459</v>
      </c>
      <c r="W31" s="22">
        <v>815</v>
      </c>
      <c r="X31" s="24">
        <f t="shared" si="1"/>
        <v>105874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91749</v>
      </c>
      <c r="G32" s="23">
        <v>7</v>
      </c>
      <c r="H32" s="24">
        <f t="shared" si="2"/>
        <v>91756</v>
      </c>
      <c r="I32" s="25">
        <v>210777</v>
      </c>
      <c r="J32" s="25">
        <v>1601</v>
      </c>
      <c r="K32" s="22">
        <v>1631</v>
      </c>
      <c r="L32" s="24">
        <f t="shared" si="3"/>
        <v>304134</v>
      </c>
      <c r="M32" s="12"/>
      <c r="N32" s="158"/>
      <c r="O32" s="102"/>
      <c r="P32" s="114"/>
      <c r="Q32" s="69" t="s">
        <v>10</v>
      </c>
      <c r="R32" s="22">
        <f>SUM(R29:R31)</f>
        <v>92664</v>
      </c>
      <c r="S32" s="23">
        <f>SUM(S29:S31)</f>
        <v>27</v>
      </c>
      <c r="T32" s="24">
        <f t="shared" si="12"/>
        <v>92691</v>
      </c>
      <c r="U32" s="25">
        <f t="shared" ref="U32:W32" si="18">SUM(U29:U31)</f>
        <v>329253</v>
      </c>
      <c r="V32" s="25">
        <f t="shared" si="18"/>
        <v>1688</v>
      </c>
      <c r="W32" s="22">
        <f t="shared" si="18"/>
        <v>3449</v>
      </c>
      <c r="X32" s="36">
        <f t="shared" si="1"/>
        <v>423632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32702</v>
      </c>
      <c r="G33" s="23">
        <v>1</v>
      </c>
      <c r="H33" s="24">
        <f t="shared" si="2"/>
        <v>32703</v>
      </c>
      <c r="I33" s="25">
        <v>76699</v>
      </c>
      <c r="J33" s="25">
        <v>725</v>
      </c>
      <c r="K33" s="22">
        <v>406</v>
      </c>
      <c r="L33" s="24">
        <f t="shared" si="3"/>
        <v>110127</v>
      </c>
      <c r="M33" s="12"/>
      <c r="N33" s="158"/>
      <c r="O33" s="102"/>
      <c r="P33" s="112" t="s">
        <v>68</v>
      </c>
      <c r="Q33" s="69" t="s">
        <v>69</v>
      </c>
      <c r="R33" s="22">
        <v>41208</v>
      </c>
      <c r="S33" s="23">
        <v>10</v>
      </c>
      <c r="T33" s="24">
        <f t="shared" si="12"/>
        <v>41218</v>
      </c>
      <c r="U33" s="25">
        <v>181932</v>
      </c>
      <c r="V33" s="25">
        <v>1124</v>
      </c>
      <c r="W33" s="22">
        <v>2444</v>
      </c>
      <c r="X33" s="36">
        <f t="shared" si="1"/>
        <v>224274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82917</v>
      </c>
      <c r="G34" s="23">
        <v>4</v>
      </c>
      <c r="H34" s="24">
        <f t="shared" si="2"/>
        <v>82921</v>
      </c>
      <c r="I34" s="25">
        <v>191331</v>
      </c>
      <c r="J34" s="25">
        <v>1324</v>
      </c>
      <c r="K34" s="22">
        <v>1344</v>
      </c>
      <c r="L34" s="24">
        <f t="shared" si="3"/>
        <v>275576</v>
      </c>
      <c r="M34" s="12"/>
      <c r="N34" s="158"/>
      <c r="O34" s="102"/>
      <c r="P34" s="113"/>
      <c r="Q34" s="69" t="s">
        <v>73</v>
      </c>
      <c r="R34" s="22">
        <v>13705</v>
      </c>
      <c r="S34" s="23">
        <v>6</v>
      </c>
      <c r="T34" s="24">
        <f t="shared" si="12"/>
        <v>13711</v>
      </c>
      <c r="U34" s="25">
        <v>78204</v>
      </c>
      <c r="V34" s="25">
        <v>539</v>
      </c>
      <c r="W34" s="22">
        <v>977</v>
      </c>
      <c r="X34" s="36">
        <f t="shared" si="1"/>
        <v>92454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34621</v>
      </c>
      <c r="G35" s="23">
        <v>2</v>
      </c>
      <c r="H35" s="24">
        <f t="shared" si="2"/>
        <v>34623</v>
      </c>
      <c r="I35" s="25">
        <v>61851</v>
      </c>
      <c r="J35" s="25">
        <v>780</v>
      </c>
      <c r="K35" s="22">
        <v>547</v>
      </c>
      <c r="L35" s="24">
        <f t="shared" si="3"/>
        <v>97254</v>
      </c>
      <c r="M35" s="12"/>
      <c r="N35" s="158"/>
      <c r="O35" s="102"/>
      <c r="P35" s="113"/>
      <c r="Q35" s="69" t="s">
        <v>76</v>
      </c>
      <c r="R35" s="22">
        <v>10450</v>
      </c>
      <c r="S35" s="23">
        <v>3</v>
      </c>
      <c r="T35" s="24">
        <f t="shared" si="12"/>
        <v>10453</v>
      </c>
      <c r="U35" s="25">
        <v>53122</v>
      </c>
      <c r="V35" s="25">
        <v>266</v>
      </c>
      <c r="W35" s="22">
        <v>601</v>
      </c>
      <c r="X35" s="24">
        <f t="shared" si="1"/>
        <v>63841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22341</v>
      </c>
      <c r="G36" s="23">
        <v>1</v>
      </c>
      <c r="H36" s="24">
        <f t="shared" si="2"/>
        <v>22342</v>
      </c>
      <c r="I36" s="25">
        <v>71626</v>
      </c>
      <c r="J36" s="25">
        <v>515</v>
      </c>
      <c r="K36" s="22">
        <v>769</v>
      </c>
      <c r="L36" s="24">
        <f t="shared" si="3"/>
        <v>94483</v>
      </c>
      <c r="M36" s="12"/>
      <c r="N36" s="158"/>
      <c r="O36" s="103"/>
      <c r="P36" s="114"/>
      <c r="Q36" s="69" t="s">
        <v>10</v>
      </c>
      <c r="R36" s="22">
        <f>SUM(R33:R35)</f>
        <v>65363</v>
      </c>
      <c r="S36" s="23">
        <f>SUM(S33:S35)</f>
        <v>19</v>
      </c>
      <c r="T36" s="24">
        <f t="shared" si="12"/>
        <v>65382</v>
      </c>
      <c r="U36" s="25">
        <f t="shared" ref="U36:W36" si="19">SUM(U33:U35)</f>
        <v>313258</v>
      </c>
      <c r="V36" s="25">
        <f t="shared" si="19"/>
        <v>1929</v>
      </c>
      <c r="W36" s="22">
        <f t="shared" si="19"/>
        <v>4022</v>
      </c>
      <c r="X36" s="36">
        <f t="shared" si="1"/>
        <v>380569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11865</v>
      </c>
      <c r="G37" s="23">
        <v>0</v>
      </c>
      <c r="H37" s="24">
        <f t="shared" si="2"/>
        <v>11865</v>
      </c>
      <c r="I37" s="26">
        <v>26938</v>
      </c>
      <c r="J37" s="26">
        <v>223</v>
      </c>
      <c r="K37" s="22">
        <v>212</v>
      </c>
      <c r="L37" s="24">
        <f t="shared" si="3"/>
        <v>39026</v>
      </c>
      <c r="M37" s="12"/>
      <c r="N37" s="158"/>
      <c r="O37" s="101" t="s">
        <v>198</v>
      </c>
      <c r="P37" s="79" t="s">
        <v>79</v>
      </c>
      <c r="Q37" s="74"/>
      <c r="R37" s="22">
        <v>101196</v>
      </c>
      <c r="S37" s="23">
        <v>9</v>
      </c>
      <c r="T37" s="24">
        <f t="shared" ref="T37:T39" si="20">SUM(R37:S37)</f>
        <v>101205</v>
      </c>
      <c r="U37" s="25">
        <v>264097</v>
      </c>
      <c r="V37" s="25">
        <v>2106</v>
      </c>
      <c r="W37" s="22">
        <v>1938</v>
      </c>
      <c r="X37" s="36">
        <f t="shared" si="1"/>
        <v>367408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151744</v>
      </c>
      <c r="G38" s="23">
        <f>SUM(G34:G37)</f>
        <v>7</v>
      </c>
      <c r="H38" s="24">
        <f t="shared" si="2"/>
        <v>151751</v>
      </c>
      <c r="I38" s="22">
        <f>SUM(I34:I37)</f>
        <v>351746</v>
      </c>
      <c r="J38" s="22">
        <f>SUM(J34:J37)</f>
        <v>2842</v>
      </c>
      <c r="K38" s="22">
        <f>SUM(K34:K37)</f>
        <v>2872</v>
      </c>
      <c r="L38" s="24">
        <f t="shared" si="3"/>
        <v>506339</v>
      </c>
      <c r="M38" s="12"/>
      <c r="N38" s="158"/>
      <c r="O38" s="102"/>
      <c r="P38" s="79" t="s">
        <v>82</v>
      </c>
      <c r="Q38" s="74"/>
      <c r="R38" s="22">
        <v>22770</v>
      </c>
      <c r="S38" s="23">
        <v>7</v>
      </c>
      <c r="T38" s="24">
        <f t="shared" si="20"/>
        <v>22777</v>
      </c>
      <c r="U38" s="25">
        <v>69100</v>
      </c>
      <c r="V38" s="25">
        <v>396</v>
      </c>
      <c r="W38" s="22">
        <v>504</v>
      </c>
      <c r="X38" s="36">
        <f t="shared" si="1"/>
        <v>92273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46096</v>
      </c>
      <c r="G39" s="23">
        <v>1</v>
      </c>
      <c r="H39" s="24">
        <f t="shared" si="2"/>
        <v>46097</v>
      </c>
      <c r="I39" s="25">
        <v>110436</v>
      </c>
      <c r="J39" s="25">
        <v>683</v>
      </c>
      <c r="K39" s="22">
        <v>796</v>
      </c>
      <c r="L39" s="24">
        <f t="shared" si="3"/>
        <v>157216</v>
      </c>
      <c r="M39" s="12"/>
      <c r="N39" s="158"/>
      <c r="O39" s="102"/>
      <c r="P39" s="79" t="s">
        <v>200</v>
      </c>
      <c r="Q39" s="74"/>
      <c r="R39" s="22">
        <v>28730</v>
      </c>
      <c r="S39" s="23">
        <v>2</v>
      </c>
      <c r="T39" s="24">
        <f t="shared" si="20"/>
        <v>28732</v>
      </c>
      <c r="U39" s="25">
        <v>71381</v>
      </c>
      <c r="V39" s="25">
        <v>624</v>
      </c>
      <c r="W39" s="22">
        <v>377</v>
      </c>
      <c r="X39" s="36">
        <f t="shared" si="1"/>
        <v>100737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878436</v>
      </c>
      <c r="G40" s="32">
        <f>SUM(G22:G23,G27,G30:G33,G38:G39)</f>
        <v>49</v>
      </c>
      <c r="H40" s="33">
        <f t="shared" si="2"/>
        <v>878485</v>
      </c>
      <c r="I40" s="31">
        <f t="shared" ref="I40:K40" si="21">SUM(I22:I23,I27,I30:I33,I38:I39)</f>
        <v>2111670</v>
      </c>
      <c r="J40" s="31">
        <f t="shared" si="21"/>
        <v>15877</v>
      </c>
      <c r="K40" s="31">
        <f t="shared" si="21"/>
        <v>17311</v>
      </c>
      <c r="L40" s="37">
        <f t="shared" si="3"/>
        <v>3006032</v>
      </c>
      <c r="M40" s="12"/>
      <c r="N40" s="158"/>
      <c r="O40" s="102"/>
      <c r="P40" s="79" t="s">
        <v>201</v>
      </c>
      <c r="Q40" s="74"/>
      <c r="R40" s="28">
        <v>22397</v>
      </c>
      <c r="S40" s="29">
        <v>13</v>
      </c>
      <c r="T40" s="24">
        <f t="shared" si="12"/>
        <v>22410</v>
      </c>
      <c r="U40" s="30">
        <v>72363</v>
      </c>
      <c r="V40" s="30">
        <v>583</v>
      </c>
      <c r="W40" s="28">
        <v>750</v>
      </c>
      <c r="X40" s="36">
        <f t="shared" si="1"/>
        <v>95356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132767</v>
      </c>
      <c r="G41" s="23">
        <v>11</v>
      </c>
      <c r="H41" s="24">
        <f t="shared" si="2"/>
        <v>132778</v>
      </c>
      <c r="I41" s="25">
        <v>327986</v>
      </c>
      <c r="J41" s="25">
        <v>1775</v>
      </c>
      <c r="K41" s="22">
        <v>2377</v>
      </c>
      <c r="L41" s="24">
        <f t="shared" si="3"/>
        <v>462539</v>
      </c>
      <c r="M41" s="12"/>
      <c r="N41" s="158"/>
      <c r="O41" s="103"/>
      <c r="P41" s="79" t="s">
        <v>10</v>
      </c>
      <c r="Q41" s="74"/>
      <c r="R41" s="22">
        <f>SUM(R37:R40)</f>
        <v>175093</v>
      </c>
      <c r="S41" s="23">
        <f>SUM(S37:S40)</f>
        <v>31</v>
      </c>
      <c r="T41" s="24">
        <f t="shared" si="12"/>
        <v>175124</v>
      </c>
      <c r="U41" s="25">
        <f t="shared" ref="U41:W41" si="22">SUM(U37:U40)</f>
        <v>476941</v>
      </c>
      <c r="V41" s="25">
        <f t="shared" si="22"/>
        <v>3709</v>
      </c>
      <c r="W41" s="22">
        <f t="shared" si="22"/>
        <v>3569</v>
      </c>
      <c r="X41" s="24">
        <f t="shared" si="1"/>
        <v>655774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52315</v>
      </c>
      <c r="G42" s="23">
        <v>5</v>
      </c>
      <c r="H42" s="24">
        <f t="shared" si="2"/>
        <v>52320</v>
      </c>
      <c r="I42" s="25">
        <v>146150</v>
      </c>
      <c r="J42" s="25">
        <v>780</v>
      </c>
      <c r="K42" s="22">
        <v>1293</v>
      </c>
      <c r="L42" s="24">
        <f t="shared" si="3"/>
        <v>199250</v>
      </c>
      <c r="M42" s="12"/>
      <c r="N42" s="162"/>
      <c r="O42" s="91" t="s">
        <v>30</v>
      </c>
      <c r="P42" s="92"/>
      <c r="Q42" s="93"/>
      <c r="R42" s="31">
        <f>SUM(R17,R20:R22,R26:R28,R32,R36,R41)</f>
        <v>1042111</v>
      </c>
      <c r="S42" s="40">
        <f>SUM(S17,S20:S22,S26:S28,S32,S36,S41)</f>
        <v>195</v>
      </c>
      <c r="T42" s="33">
        <f t="shared" si="12"/>
        <v>1042306</v>
      </c>
      <c r="U42" s="31">
        <f t="shared" ref="U42:W42" si="23">SUM(U17,U20:U22,U26:U28,U32,U36,U41)</f>
        <v>3401180</v>
      </c>
      <c r="V42" s="31">
        <f t="shared" si="23"/>
        <v>20149</v>
      </c>
      <c r="W42" s="31">
        <f t="shared" si="23"/>
        <v>32880</v>
      </c>
      <c r="X42" s="33">
        <f t="shared" si="1"/>
        <v>4463635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82678</v>
      </c>
      <c r="G43" s="23">
        <v>7</v>
      </c>
      <c r="H43" s="24">
        <f t="shared" si="2"/>
        <v>82685</v>
      </c>
      <c r="I43" s="25">
        <v>204493</v>
      </c>
      <c r="J43" s="25">
        <v>923</v>
      </c>
      <c r="K43" s="22">
        <v>1792</v>
      </c>
      <c r="L43" s="24">
        <f t="shared" si="3"/>
        <v>288101</v>
      </c>
      <c r="M43" s="12"/>
      <c r="N43" s="157" t="s">
        <v>85</v>
      </c>
      <c r="O43" s="88" t="s">
        <v>86</v>
      </c>
      <c r="P43" s="89"/>
      <c r="Q43" s="90"/>
      <c r="R43" s="22">
        <v>113797</v>
      </c>
      <c r="S43" s="23">
        <v>17</v>
      </c>
      <c r="T43" s="24">
        <f t="shared" si="12"/>
        <v>113814</v>
      </c>
      <c r="U43" s="25">
        <v>349816</v>
      </c>
      <c r="V43" s="25">
        <v>2338</v>
      </c>
      <c r="W43" s="22">
        <v>2855</v>
      </c>
      <c r="X43" s="24">
        <f t="shared" si="1"/>
        <v>465968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134993</v>
      </c>
      <c r="G44" s="23">
        <f>SUM(G42:G43)</f>
        <v>12</v>
      </c>
      <c r="H44" s="24">
        <f t="shared" si="2"/>
        <v>135005</v>
      </c>
      <c r="I44" s="22">
        <f>SUM(I42:I43)</f>
        <v>350643</v>
      </c>
      <c r="J44" s="22">
        <f>SUM(J42:J43)</f>
        <v>1703</v>
      </c>
      <c r="K44" s="22">
        <f>SUM(K42:K43)</f>
        <v>3085</v>
      </c>
      <c r="L44" s="24">
        <f t="shared" si="3"/>
        <v>487351</v>
      </c>
      <c r="M44" s="12"/>
      <c r="N44" s="158"/>
      <c r="O44" s="72" t="s">
        <v>89</v>
      </c>
      <c r="P44" s="73"/>
      <c r="Q44" s="74"/>
      <c r="R44" s="22">
        <v>145172</v>
      </c>
      <c r="S44" s="23">
        <v>24</v>
      </c>
      <c r="T44" s="24">
        <f t="shared" si="12"/>
        <v>145196</v>
      </c>
      <c r="U44" s="25">
        <v>368034</v>
      </c>
      <c r="V44" s="25">
        <v>3556</v>
      </c>
      <c r="W44" s="22">
        <v>6760</v>
      </c>
      <c r="X44" s="24">
        <f t="shared" si="1"/>
        <v>516786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91800</v>
      </c>
      <c r="G45" s="23">
        <v>16</v>
      </c>
      <c r="H45" s="24">
        <f t="shared" si="2"/>
        <v>91816</v>
      </c>
      <c r="I45" s="25">
        <v>248737</v>
      </c>
      <c r="J45" s="25">
        <v>1429</v>
      </c>
      <c r="K45" s="22">
        <v>2201</v>
      </c>
      <c r="L45" s="24">
        <f t="shared" si="3"/>
        <v>341982</v>
      </c>
      <c r="M45" s="12"/>
      <c r="N45" s="158"/>
      <c r="O45" s="101" t="s">
        <v>91</v>
      </c>
      <c r="P45" s="79" t="s">
        <v>230</v>
      </c>
      <c r="Q45" s="74"/>
      <c r="R45" s="41">
        <v>84020</v>
      </c>
      <c r="S45" s="42">
        <v>16</v>
      </c>
      <c r="T45" s="43">
        <f t="shared" si="12"/>
        <v>84036</v>
      </c>
      <c r="U45" s="44">
        <v>132171</v>
      </c>
      <c r="V45" s="44">
        <v>3264</v>
      </c>
      <c r="W45" s="41">
        <v>8441</v>
      </c>
      <c r="X45" s="43">
        <f t="shared" si="1"/>
        <v>219471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24486</v>
      </c>
      <c r="G46" s="23">
        <v>4</v>
      </c>
      <c r="H46" s="24">
        <f t="shared" si="2"/>
        <v>24490</v>
      </c>
      <c r="I46" s="25">
        <v>57465</v>
      </c>
      <c r="J46" s="25">
        <v>316</v>
      </c>
      <c r="K46" s="22">
        <v>299</v>
      </c>
      <c r="L46" s="24">
        <f t="shared" si="3"/>
        <v>82271</v>
      </c>
      <c r="M46" s="12"/>
      <c r="N46" s="158"/>
      <c r="O46" s="102"/>
      <c r="P46" s="79" t="s">
        <v>94</v>
      </c>
      <c r="Q46" s="74"/>
      <c r="R46" s="22">
        <v>128019</v>
      </c>
      <c r="S46" s="23">
        <v>23</v>
      </c>
      <c r="T46" s="24">
        <f t="shared" si="12"/>
        <v>128042</v>
      </c>
      <c r="U46" s="25">
        <v>325587</v>
      </c>
      <c r="V46" s="25">
        <v>3996</v>
      </c>
      <c r="W46" s="22">
        <v>11650</v>
      </c>
      <c r="X46" s="24">
        <f t="shared" si="1"/>
        <v>457625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116286</v>
      </c>
      <c r="G47" s="23">
        <f>SUM(G45:G46)</f>
        <v>20</v>
      </c>
      <c r="H47" s="24">
        <f t="shared" si="2"/>
        <v>116306</v>
      </c>
      <c r="I47" s="22">
        <f>SUM(I45:I46)</f>
        <v>306202</v>
      </c>
      <c r="J47" s="22">
        <f>SUM(J45:J46)</f>
        <v>1745</v>
      </c>
      <c r="K47" s="22">
        <f>SUM(K45:K46)</f>
        <v>2500</v>
      </c>
      <c r="L47" s="24">
        <f t="shared" si="3"/>
        <v>424253</v>
      </c>
      <c r="M47" s="12"/>
      <c r="N47" s="158"/>
      <c r="O47" s="102"/>
      <c r="P47" s="112" t="s">
        <v>95</v>
      </c>
      <c r="Q47" s="69" t="s">
        <v>96</v>
      </c>
      <c r="R47" s="22">
        <v>83992</v>
      </c>
      <c r="S47" s="23">
        <v>19</v>
      </c>
      <c r="T47" s="24">
        <f t="shared" si="12"/>
        <v>84011</v>
      </c>
      <c r="U47" s="25">
        <v>278070</v>
      </c>
      <c r="V47" s="25">
        <v>2295</v>
      </c>
      <c r="W47" s="22">
        <v>3728</v>
      </c>
      <c r="X47" s="24">
        <f t="shared" si="1"/>
        <v>364376</v>
      </c>
    </row>
    <row r="48" spans="1:24" s="17" customFormat="1" ht="7.5" customHeight="1" x14ac:dyDescent="0.15">
      <c r="A48" s="39"/>
      <c r="B48" s="86"/>
      <c r="C48" s="108"/>
      <c r="D48" s="75" t="s">
        <v>231</v>
      </c>
      <c r="E48" s="76"/>
      <c r="F48" s="22">
        <v>44338</v>
      </c>
      <c r="G48" s="23">
        <v>1</v>
      </c>
      <c r="H48" s="24">
        <f t="shared" si="2"/>
        <v>44339</v>
      </c>
      <c r="I48" s="25">
        <v>151290</v>
      </c>
      <c r="J48" s="25">
        <v>769</v>
      </c>
      <c r="K48" s="22">
        <v>1175</v>
      </c>
      <c r="L48" s="24">
        <f t="shared" si="3"/>
        <v>196398</v>
      </c>
      <c r="M48" s="12"/>
      <c r="N48" s="158"/>
      <c r="O48" s="102"/>
      <c r="P48" s="113"/>
      <c r="Q48" s="69" t="s">
        <v>100</v>
      </c>
      <c r="R48" s="22">
        <v>36296</v>
      </c>
      <c r="S48" s="23">
        <v>11</v>
      </c>
      <c r="T48" s="24">
        <f t="shared" si="12"/>
        <v>36307</v>
      </c>
      <c r="U48" s="25">
        <v>106773</v>
      </c>
      <c r="V48" s="25">
        <v>1003</v>
      </c>
      <c r="W48" s="22">
        <v>2061</v>
      </c>
      <c r="X48" s="24">
        <f t="shared" si="1"/>
        <v>144083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125210</v>
      </c>
      <c r="G49" s="23">
        <v>15</v>
      </c>
      <c r="H49" s="24">
        <f t="shared" si="2"/>
        <v>125225</v>
      </c>
      <c r="I49" s="25">
        <v>330240</v>
      </c>
      <c r="J49" s="25">
        <v>2006</v>
      </c>
      <c r="K49" s="22">
        <v>2154</v>
      </c>
      <c r="L49" s="24">
        <f t="shared" si="3"/>
        <v>457471</v>
      </c>
      <c r="M49" s="12"/>
      <c r="N49" s="158"/>
      <c r="O49" s="103"/>
      <c r="P49" s="114"/>
      <c r="Q49" s="69" t="s">
        <v>10</v>
      </c>
      <c r="R49" s="22">
        <f>SUM(R47:R48)</f>
        <v>120288</v>
      </c>
      <c r="S49" s="23">
        <f>SUM(S47:S48)</f>
        <v>30</v>
      </c>
      <c r="T49" s="24">
        <f t="shared" si="12"/>
        <v>120318</v>
      </c>
      <c r="U49" s="25">
        <f>SUM(U47:U48)</f>
        <v>384843</v>
      </c>
      <c r="V49" s="25">
        <f>SUM(V47:V48)</f>
        <v>3298</v>
      </c>
      <c r="W49" s="22">
        <f>SUM(W47:W48)</f>
        <v>5789</v>
      </c>
      <c r="X49" s="24">
        <f t="shared" si="1"/>
        <v>508459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34940</v>
      </c>
      <c r="G50" s="23">
        <v>8</v>
      </c>
      <c r="H50" s="24">
        <f t="shared" si="2"/>
        <v>34948</v>
      </c>
      <c r="I50" s="25">
        <v>99901</v>
      </c>
      <c r="J50" s="25">
        <v>634</v>
      </c>
      <c r="K50" s="22">
        <v>803</v>
      </c>
      <c r="L50" s="24">
        <f t="shared" si="3"/>
        <v>135483</v>
      </c>
      <c r="M50" s="12"/>
      <c r="N50" s="158"/>
      <c r="O50" s="163" t="s">
        <v>204</v>
      </c>
      <c r="P50" s="79" t="s">
        <v>205</v>
      </c>
      <c r="Q50" s="74"/>
      <c r="R50" s="22">
        <v>75215</v>
      </c>
      <c r="S50" s="23">
        <v>13</v>
      </c>
      <c r="T50" s="24">
        <f t="shared" si="12"/>
        <v>75228</v>
      </c>
      <c r="U50" s="25">
        <v>226770</v>
      </c>
      <c r="V50" s="25">
        <v>1988</v>
      </c>
      <c r="W50" s="22">
        <v>2517</v>
      </c>
      <c r="X50" s="24">
        <f t="shared" si="1"/>
        <v>303986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27931</v>
      </c>
      <c r="G51" s="23">
        <v>2</v>
      </c>
      <c r="H51" s="24">
        <f t="shared" si="2"/>
        <v>27933</v>
      </c>
      <c r="I51" s="26">
        <v>85325</v>
      </c>
      <c r="J51" s="26">
        <v>621</v>
      </c>
      <c r="K51" s="22">
        <v>757</v>
      </c>
      <c r="L51" s="24">
        <f t="shared" si="3"/>
        <v>113879</v>
      </c>
      <c r="M51" s="12"/>
      <c r="N51" s="158"/>
      <c r="O51" s="113"/>
      <c r="P51" s="79" t="s">
        <v>206</v>
      </c>
      <c r="Q51" s="74"/>
      <c r="R51" s="22">
        <v>10978</v>
      </c>
      <c r="S51" s="23">
        <v>3</v>
      </c>
      <c r="T51" s="24">
        <f t="shared" si="12"/>
        <v>10981</v>
      </c>
      <c r="U51" s="25">
        <v>39059</v>
      </c>
      <c r="V51" s="25">
        <v>226</v>
      </c>
      <c r="W51" s="22">
        <v>417</v>
      </c>
      <c r="X51" s="24">
        <f t="shared" ref="X51:X52" si="24">SUM(T51:V51)</f>
        <v>50266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188081</v>
      </c>
      <c r="G52" s="23">
        <f>SUM(G49:G51)</f>
        <v>25</v>
      </c>
      <c r="H52" s="24">
        <f t="shared" ref="H52:H98" si="25">SUM(F52:G52)</f>
        <v>188106</v>
      </c>
      <c r="I52" s="26">
        <f>SUM(I49:I51)</f>
        <v>515466</v>
      </c>
      <c r="J52" s="26">
        <f>SUM(J49:J51)</f>
        <v>3261</v>
      </c>
      <c r="K52" s="26">
        <f>SUM(K49:K51)</f>
        <v>3714</v>
      </c>
      <c r="L52" s="24">
        <f t="shared" ref="L52:L98" si="26">SUM(H52:J52)</f>
        <v>706833</v>
      </c>
      <c r="M52" s="12"/>
      <c r="N52" s="158"/>
      <c r="O52" s="114"/>
      <c r="P52" s="79" t="s">
        <v>10</v>
      </c>
      <c r="Q52" s="74"/>
      <c r="R52" s="22">
        <f>SUM(R50:R51)</f>
        <v>86193</v>
      </c>
      <c r="S52" s="23">
        <f>SUM(S50:S51)</f>
        <v>16</v>
      </c>
      <c r="T52" s="24">
        <f t="shared" si="12"/>
        <v>86209</v>
      </c>
      <c r="U52" s="25">
        <f t="shared" ref="U52:W52" si="27">SUM(U50:U51)</f>
        <v>265829</v>
      </c>
      <c r="V52" s="25">
        <f t="shared" si="27"/>
        <v>2214</v>
      </c>
      <c r="W52" s="22">
        <f t="shared" si="27"/>
        <v>2934</v>
      </c>
      <c r="X52" s="24">
        <f t="shared" si="24"/>
        <v>354252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60824</v>
      </c>
      <c r="G53" s="23">
        <v>8</v>
      </c>
      <c r="H53" s="24">
        <f t="shared" si="25"/>
        <v>60832</v>
      </c>
      <c r="I53" s="25">
        <v>215613</v>
      </c>
      <c r="J53" s="25">
        <v>1711</v>
      </c>
      <c r="K53" s="22">
        <v>5544</v>
      </c>
      <c r="L53" s="24">
        <f t="shared" si="26"/>
        <v>278156</v>
      </c>
      <c r="M53" s="12"/>
      <c r="N53" s="158"/>
      <c r="O53" s="72" t="s">
        <v>104</v>
      </c>
      <c r="P53" s="73"/>
      <c r="Q53" s="74"/>
      <c r="R53" s="22">
        <v>117886</v>
      </c>
      <c r="S53" s="23">
        <v>22</v>
      </c>
      <c r="T53" s="24">
        <f t="shared" si="12"/>
        <v>117908</v>
      </c>
      <c r="U53" s="25">
        <v>274686</v>
      </c>
      <c r="V53" s="25">
        <v>2582</v>
      </c>
      <c r="W53" s="22">
        <v>1886</v>
      </c>
      <c r="X53" s="24">
        <f t="shared" si="1"/>
        <v>395176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17487</v>
      </c>
      <c r="G54" s="23">
        <v>3</v>
      </c>
      <c r="H54" s="24">
        <f t="shared" si="25"/>
        <v>17490</v>
      </c>
      <c r="I54" s="25">
        <v>49019</v>
      </c>
      <c r="J54" s="25">
        <v>573</v>
      </c>
      <c r="K54" s="22">
        <v>2502</v>
      </c>
      <c r="L54" s="24">
        <f t="shared" si="26"/>
        <v>67082</v>
      </c>
      <c r="M54" s="12"/>
      <c r="N54" s="158"/>
      <c r="O54" s="101" t="s">
        <v>106</v>
      </c>
      <c r="P54" s="79" t="s">
        <v>107</v>
      </c>
      <c r="Q54" s="74"/>
      <c r="R54" s="22">
        <v>169465</v>
      </c>
      <c r="S54" s="23">
        <v>44</v>
      </c>
      <c r="T54" s="24">
        <f t="shared" si="12"/>
        <v>169509</v>
      </c>
      <c r="U54" s="25">
        <v>442457</v>
      </c>
      <c r="V54" s="25">
        <v>4210</v>
      </c>
      <c r="W54" s="22">
        <v>9284</v>
      </c>
      <c r="X54" s="24">
        <f t="shared" si="1"/>
        <v>616176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78311</v>
      </c>
      <c r="G55" s="23">
        <f>SUM(G53:G54)</f>
        <v>11</v>
      </c>
      <c r="H55" s="24">
        <f t="shared" si="25"/>
        <v>78322</v>
      </c>
      <c r="I55" s="26">
        <f>SUM(I53:I54)</f>
        <v>264632</v>
      </c>
      <c r="J55" s="26">
        <f>SUM(J53:J54)</f>
        <v>2284</v>
      </c>
      <c r="K55" s="26">
        <f>SUM(K53:K54)</f>
        <v>8046</v>
      </c>
      <c r="L55" s="24">
        <f t="shared" si="26"/>
        <v>345238</v>
      </c>
      <c r="M55" s="12"/>
      <c r="N55" s="158"/>
      <c r="O55" s="103"/>
      <c r="P55" s="79" t="s">
        <v>108</v>
      </c>
      <c r="Q55" s="74"/>
      <c r="R55" s="22">
        <v>122147</v>
      </c>
      <c r="S55" s="23">
        <v>34</v>
      </c>
      <c r="T55" s="24">
        <f t="shared" si="12"/>
        <v>122181</v>
      </c>
      <c r="U55" s="25">
        <v>352307</v>
      </c>
      <c r="V55" s="25">
        <v>2587</v>
      </c>
      <c r="W55" s="22">
        <v>2600</v>
      </c>
      <c r="X55" s="24">
        <f t="shared" si="1"/>
        <v>477075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43309</v>
      </c>
      <c r="G56" s="23">
        <v>6</v>
      </c>
      <c r="H56" s="24">
        <f t="shared" si="25"/>
        <v>43315</v>
      </c>
      <c r="I56" s="25">
        <v>158930</v>
      </c>
      <c r="J56" s="25">
        <v>1204</v>
      </c>
      <c r="K56" s="22">
        <v>3777</v>
      </c>
      <c r="L56" s="24">
        <f t="shared" si="26"/>
        <v>203449</v>
      </c>
      <c r="M56" s="12"/>
      <c r="N56" s="162"/>
      <c r="O56" s="91" t="s">
        <v>30</v>
      </c>
      <c r="P56" s="92"/>
      <c r="Q56" s="93"/>
      <c r="R56" s="31">
        <f>SUM(R43:R46,R52:R55,R49)</f>
        <v>1086987</v>
      </c>
      <c r="S56" s="40">
        <f>SUM(S43:S46,S52:S55,S49)</f>
        <v>226</v>
      </c>
      <c r="T56" s="33">
        <f t="shared" si="12"/>
        <v>1087213</v>
      </c>
      <c r="U56" s="31">
        <f t="shared" ref="U56:W56" si="28">SUM(U43:U46,U52:U55,U49)</f>
        <v>2895730</v>
      </c>
      <c r="V56" s="31">
        <f t="shared" si="28"/>
        <v>28045</v>
      </c>
      <c r="W56" s="31">
        <f t="shared" si="28"/>
        <v>52199</v>
      </c>
      <c r="X56" s="33">
        <f t="shared" si="1"/>
        <v>4010988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10730</v>
      </c>
      <c r="G57" s="23">
        <v>3</v>
      </c>
      <c r="H57" s="24">
        <f t="shared" si="25"/>
        <v>10733</v>
      </c>
      <c r="I57" s="25">
        <v>37970</v>
      </c>
      <c r="J57" s="25">
        <v>379</v>
      </c>
      <c r="K57" s="22">
        <v>1381</v>
      </c>
      <c r="L57" s="24">
        <f t="shared" si="26"/>
        <v>49082</v>
      </c>
      <c r="M57" s="12"/>
      <c r="N57" s="157" t="s">
        <v>112</v>
      </c>
      <c r="O57" s="88" t="s">
        <v>113</v>
      </c>
      <c r="P57" s="89"/>
      <c r="Q57" s="90"/>
      <c r="R57" s="22">
        <v>74718</v>
      </c>
      <c r="S57" s="23">
        <v>4</v>
      </c>
      <c r="T57" s="24">
        <f t="shared" si="12"/>
        <v>74722</v>
      </c>
      <c r="U57" s="25">
        <v>166534</v>
      </c>
      <c r="V57" s="25">
        <v>955</v>
      </c>
      <c r="W57" s="22">
        <v>1064</v>
      </c>
      <c r="X57" s="24">
        <f t="shared" si="1"/>
        <v>242211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54039</v>
      </c>
      <c r="G58" s="23">
        <f>SUM(G56:G57)</f>
        <v>9</v>
      </c>
      <c r="H58" s="24">
        <f t="shared" si="25"/>
        <v>54048</v>
      </c>
      <c r="I58" s="26">
        <f>SUM(I56:I57)</f>
        <v>196900</v>
      </c>
      <c r="J58" s="26">
        <f>SUM(J56:J57)</f>
        <v>1583</v>
      </c>
      <c r="K58" s="26">
        <f>SUM(K56:K57)</f>
        <v>5158</v>
      </c>
      <c r="L58" s="24">
        <f t="shared" si="26"/>
        <v>252531</v>
      </c>
      <c r="M58" s="12"/>
      <c r="N58" s="158"/>
      <c r="O58" s="159" t="s">
        <v>207</v>
      </c>
      <c r="P58" s="79" t="s">
        <v>208</v>
      </c>
      <c r="Q58" s="74"/>
      <c r="R58" s="22">
        <v>64859</v>
      </c>
      <c r="S58" s="23">
        <v>3</v>
      </c>
      <c r="T58" s="24">
        <f t="shared" si="12"/>
        <v>64862</v>
      </c>
      <c r="U58" s="25">
        <v>140800</v>
      </c>
      <c r="V58" s="25">
        <v>1194</v>
      </c>
      <c r="W58" s="22">
        <v>1084</v>
      </c>
      <c r="X58" s="24">
        <f t="shared" si="1"/>
        <v>206856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54778</v>
      </c>
      <c r="G59" s="23">
        <v>18</v>
      </c>
      <c r="H59" s="24">
        <f t="shared" si="25"/>
        <v>54796</v>
      </c>
      <c r="I59" s="25">
        <v>186606</v>
      </c>
      <c r="J59" s="25">
        <v>1226</v>
      </c>
      <c r="K59" s="22">
        <v>5319</v>
      </c>
      <c r="L59" s="24">
        <f t="shared" si="26"/>
        <v>242628</v>
      </c>
      <c r="M59" s="12"/>
      <c r="N59" s="158"/>
      <c r="O59" s="102"/>
      <c r="P59" s="79" t="s">
        <v>209</v>
      </c>
      <c r="Q59" s="74"/>
      <c r="R59" s="28">
        <v>23805</v>
      </c>
      <c r="S59" s="29">
        <v>0</v>
      </c>
      <c r="T59" s="24">
        <f>SUM(R59:S59)</f>
        <v>23805</v>
      </c>
      <c r="U59" s="30">
        <v>59185</v>
      </c>
      <c r="V59" s="30">
        <v>398</v>
      </c>
      <c r="W59" s="28">
        <v>365</v>
      </c>
      <c r="X59" s="36">
        <f>SUM(T59:V59)</f>
        <v>83388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24860</v>
      </c>
      <c r="G60" s="23">
        <v>7</v>
      </c>
      <c r="H60" s="24">
        <f t="shared" si="25"/>
        <v>24867</v>
      </c>
      <c r="I60" s="25">
        <v>96064</v>
      </c>
      <c r="J60" s="25">
        <v>458</v>
      </c>
      <c r="K60" s="22">
        <v>1451</v>
      </c>
      <c r="L60" s="24">
        <f t="shared" si="26"/>
        <v>121389</v>
      </c>
      <c r="M60" s="12"/>
      <c r="N60" s="158"/>
      <c r="O60" s="103"/>
      <c r="P60" s="79" t="s">
        <v>10</v>
      </c>
      <c r="Q60" s="74"/>
      <c r="R60" s="28">
        <f>SUM(R58:R59)</f>
        <v>88664</v>
      </c>
      <c r="S60" s="29">
        <f>SUM(S58:S59)</f>
        <v>3</v>
      </c>
      <c r="T60" s="24">
        <f>SUM(R60:S60)</f>
        <v>88667</v>
      </c>
      <c r="U60" s="30">
        <f t="shared" ref="U60:W60" si="29">SUM(U58:U59)</f>
        <v>199985</v>
      </c>
      <c r="V60" s="30">
        <f t="shared" si="29"/>
        <v>1592</v>
      </c>
      <c r="W60" s="28">
        <f t="shared" si="29"/>
        <v>1449</v>
      </c>
      <c r="X60" s="36">
        <f>SUM(T60:V60)</f>
        <v>290244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79638</v>
      </c>
      <c r="G61" s="23">
        <f>SUM(G59:G60)</f>
        <v>25</v>
      </c>
      <c r="H61" s="24">
        <f t="shared" si="25"/>
        <v>79663</v>
      </c>
      <c r="I61" s="22">
        <f>SUM(I59:I60)</f>
        <v>282670</v>
      </c>
      <c r="J61" s="22">
        <f>SUM(J59:J60)</f>
        <v>1684</v>
      </c>
      <c r="K61" s="22">
        <f>SUM(K59:K60)</f>
        <v>6770</v>
      </c>
      <c r="L61" s="24">
        <f t="shared" si="26"/>
        <v>364017</v>
      </c>
      <c r="M61" s="12"/>
      <c r="N61" s="158"/>
      <c r="O61" s="101" t="s">
        <v>116</v>
      </c>
      <c r="P61" s="79" t="s">
        <v>117</v>
      </c>
      <c r="Q61" s="74"/>
      <c r="R61" s="28">
        <v>138179</v>
      </c>
      <c r="S61" s="29">
        <v>42</v>
      </c>
      <c r="T61" s="24">
        <f>SUM(R61:S61)</f>
        <v>138221</v>
      </c>
      <c r="U61" s="30">
        <v>342547</v>
      </c>
      <c r="V61" s="30">
        <v>2419</v>
      </c>
      <c r="W61" s="28">
        <v>3305</v>
      </c>
      <c r="X61" s="36">
        <f>SUM(T61:V61)</f>
        <v>483187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98770</v>
      </c>
      <c r="G62" s="23">
        <v>16</v>
      </c>
      <c r="H62" s="24">
        <f t="shared" si="25"/>
        <v>98786</v>
      </c>
      <c r="I62" s="25">
        <v>299799</v>
      </c>
      <c r="J62" s="25">
        <v>1567</v>
      </c>
      <c r="K62" s="22">
        <v>2523</v>
      </c>
      <c r="L62" s="24">
        <f t="shared" si="26"/>
        <v>400152</v>
      </c>
      <c r="M62" s="12"/>
      <c r="N62" s="158"/>
      <c r="O62" s="102"/>
      <c r="P62" s="79" t="s">
        <v>120</v>
      </c>
      <c r="Q62" s="74"/>
      <c r="R62" s="28">
        <v>57180</v>
      </c>
      <c r="S62" s="29">
        <v>12</v>
      </c>
      <c r="T62" s="24">
        <f>SUM(R62:S62)</f>
        <v>57192</v>
      </c>
      <c r="U62" s="30">
        <v>187370</v>
      </c>
      <c r="V62" s="30">
        <v>895</v>
      </c>
      <c r="W62" s="28">
        <v>1143</v>
      </c>
      <c r="X62" s="36">
        <f>SUM(T62:V62)</f>
        <v>245457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95295</v>
      </c>
      <c r="G63" s="23">
        <v>15</v>
      </c>
      <c r="H63" s="24">
        <f t="shared" si="25"/>
        <v>95310</v>
      </c>
      <c r="I63" s="25">
        <v>266965</v>
      </c>
      <c r="J63" s="25">
        <v>1596</v>
      </c>
      <c r="K63" s="22">
        <v>4566</v>
      </c>
      <c r="L63" s="24">
        <f t="shared" si="26"/>
        <v>363871</v>
      </c>
      <c r="M63" s="12"/>
      <c r="N63" s="158"/>
      <c r="O63" s="103"/>
      <c r="P63" s="79" t="s">
        <v>10</v>
      </c>
      <c r="Q63" s="74"/>
      <c r="R63" s="22">
        <f>SUM(R61:R62)</f>
        <v>195359</v>
      </c>
      <c r="S63" s="23">
        <f>SUM(S61:S62)</f>
        <v>54</v>
      </c>
      <c r="T63" s="24">
        <f t="shared" si="12"/>
        <v>195413</v>
      </c>
      <c r="U63" s="25">
        <f t="shared" ref="U63:W63" si="30">SUM(U61:U62)</f>
        <v>529917</v>
      </c>
      <c r="V63" s="25">
        <f t="shared" si="30"/>
        <v>3314</v>
      </c>
      <c r="W63" s="22">
        <f t="shared" si="30"/>
        <v>4448</v>
      </c>
      <c r="X63" s="24">
        <f t="shared" si="1"/>
        <v>728644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32508</v>
      </c>
      <c r="G64" s="23">
        <v>1</v>
      </c>
      <c r="H64" s="24">
        <f t="shared" si="25"/>
        <v>32509</v>
      </c>
      <c r="I64" s="25">
        <v>67999</v>
      </c>
      <c r="J64" s="25">
        <v>398</v>
      </c>
      <c r="K64" s="22">
        <v>1186</v>
      </c>
      <c r="L64" s="24">
        <f t="shared" si="26"/>
        <v>100906</v>
      </c>
      <c r="M64" s="12"/>
      <c r="N64" s="158"/>
      <c r="O64" s="101" t="s">
        <v>122</v>
      </c>
      <c r="P64" s="79" t="s">
        <v>112</v>
      </c>
      <c r="Q64" s="74"/>
      <c r="R64" s="22">
        <v>124076</v>
      </c>
      <c r="S64" s="23">
        <v>22</v>
      </c>
      <c r="T64" s="24">
        <f t="shared" si="12"/>
        <v>124098</v>
      </c>
      <c r="U64" s="25">
        <v>392671</v>
      </c>
      <c r="V64" s="25">
        <v>2401</v>
      </c>
      <c r="W64" s="22">
        <v>5330</v>
      </c>
      <c r="X64" s="36">
        <f t="shared" si="1"/>
        <v>519170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127803</v>
      </c>
      <c r="G65" s="23">
        <f>SUM(G63:G64)</f>
        <v>16</v>
      </c>
      <c r="H65" s="24">
        <f t="shared" si="25"/>
        <v>127819</v>
      </c>
      <c r="I65" s="22">
        <f>SUM(I63:I64)</f>
        <v>334964</v>
      </c>
      <c r="J65" s="22">
        <f>SUM(J63:J64)</f>
        <v>1994</v>
      </c>
      <c r="K65" s="22">
        <f>SUM(K63:K64)</f>
        <v>5752</v>
      </c>
      <c r="L65" s="24">
        <f t="shared" si="26"/>
        <v>464777</v>
      </c>
      <c r="M65" s="12"/>
      <c r="N65" s="158"/>
      <c r="O65" s="103"/>
      <c r="P65" s="79" t="s">
        <v>124</v>
      </c>
      <c r="Q65" s="74"/>
      <c r="R65" s="22">
        <v>75963</v>
      </c>
      <c r="S65" s="23">
        <v>14</v>
      </c>
      <c r="T65" s="24">
        <f t="shared" si="12"/>
        <v>75977</v>
      </c>
      <c r="U65" s="25">
        <v>227981</v>
      </c>
      <c r="V65" s="25">
        <v>1210</v>
      </c>
      <c r="W65" s="22">
        <v>1658</v>
      </c>
      <c r="X65" s="24">
        <f t="shared" si="1"/>
        <v>305168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23094</v>
      </c>
      <c r="G66" s="23">
        <v>3</v>
      </c>
      <c r="H66" s="24">
        <f t="shared" ref="H66:H72" si="31">SUM(F66:G66)</f>
        <v>23097</v>
      </c>
      <c r="I66" s="25">
        <v>81178</v>
      </c>
      <c r="J66" s="25">
        <v>515</v>
      </c>
      <c r="K66" s="22">
        <v>1935</v>
      </c>
      <c r="L66" s="24">
        <f t="shared" ref="L66:L72" si="32">SUM(H66:J66)</f>
        <v>104790</v>
      </c>
      <c r="M66" s="12"/>
      <c r="N66" s="158"/>
      <c r="O66" s="101" t="s">
        <v>126</v>
      </c>
      <c r="P66" s="79" t="s">
        <v>127</v>
      </c>
      <c r="Q66" s="74"/>
      <c r="R66" s="22">
        <v>108519</v>
      </c>
      <c r="S66" s="23">
        <v>11</v>
      </c>
      <c r="T66" s="24">
        <f t="shared" si="12"/>
        <v>108530</v>
      </c>
      <c r="U66" s="25">
        <v>298436</v>
      </c>
      <c r="V66" s="25">
        <v>1634</v>
      </c>
      <c r="W66" s="22">
        <v>1868</v>
      </c>
      <c r="X66" s="24">
        <f t="shared" si="1"/>
        <v>408600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9845</v>
      </c>
      <c r="G67" s="23">
        <v>0</v>
      </c>
      <c r="H67" s="24">
        <f t="shared" si="31"/>
        <v>9845</v>
      </c>
      <c r="I67" s="25">
        <v>25007</v>
      </c>
      <c r="J67" s="25">
        <v>237</v>
      </c>
      <c r="K67" s="22">
        <v>1520</v>
      </c>
      <c r="L67" s="24">
        <f t="shared" si="32"/>
        <v>35089</v>
      </c>
      <c r="M67" s="12"/>
      <c r="N67" s="158"/>
      <c r="O67" s="102"/>
      <c r="P67" s="79" t="s">
        <v>130</v>
      </c>
      <c r="Q67" s="74"/>
      <c r="R67" s="28">
        <v>20731</v>
      </c>
      <c r="S67" s="29">
        <v>0</v>
      </c>
      <c r="T67" s="24">
        <f t="shared" si="12"/>
        <v>20731</v>
      </c>
      <c r="U67" s="30">
        <v>67029</v>
      </c>
      <c r="V67" s="30">
        <v>371</v>
      </c>
      <c r="W67" s="28">
        <v>512</v>
      </c>
      <c r="X67" s="24">
        <f t="shared" si="1"/>
        <v>88131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14683</v>
      </c>
      <c r="G68" s="23">
        <v>0</v>
      </c>
      <c r="H68" s="24">
        <f t="shared" si="31"/>
        <v>14683</v>
      </c>
      <c r="I68" s="25">
        <v>48576</v>
      </c>
      <c r="J68" s="25">
        <v>411</v>
      </c>
      <c r="K68" s="22">
        <v>1886</v>
      </c>
      <c r="L68" s="24">
        <f t="shared" si="32"/>
        <v>63670</v>
      </c>
      <c r="M68" s="12"/>
      <c r="N68" s="158"/>
      <c r="O68" s="103"/>
      <c r="P68" s="79" t="s">
        <v>10</v>
      </c>
      <c r="Q68" s="74"/>
      <c r="R68" s="22">
        <f>SUM(R66:R67)</f>
        <v>129250</v>
      </c>
      <c r="S68" s="23">
        <f>SUM(S66:S67)</f>
        <v>11</v>
      </c>
      <c r="T68" s="24">
        <f t="shared" si="12"/>
        <v>129261</v>
      </c>
      <c r="U68" s="25">
        <f>SUM(U66:U67)</f>
        <v>365465</v>
      </c>
      <c r="V68" s="25">
        <f>SUM(V66:V67)</f>
        <v>2005</v>
      </c>
      <c r="W68" s="22">
        <f>SUM(W66:W67)</f>
        <v>2380</v>
      </c>
      <c r="X68" s="24">
        <f t="shared" si="1"/>
        <v>496731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47622</v>
      </c>
      <c r="G69" s="23">
        <f>SUM(G66:G68)</f>
        <v>3</v>
      </c>
      <c r="H69" s="24">
        <f t="shared" si="31"/>
        <v>47625</v>
      </c>
      <c r="I69" s="22">
        <f t="shared" ref="I69:K69" si="33">SUM(I66:I68)</f>
        <v>154761</v>
      </c>
      <c r="J69" s="22">
        <f t="shared" si="33"/>
        <v>1163</v>
      </c>
      <c r="K69" s="22">
        <f t="shared" si="33"/>
        <v>5341</v>
      </c>
      <c r="L69" s="24">
        <f t="shared" si="32"/>
        <v>203549</v>
      </c>
      <c r="M69" s="12"/>
      <c r="N69" s="162"/>
      <c r="O69" s="91" t="s">
        <v>30</v>
      </c>
      <c r="P69" s="92"/>
      <c r="Q69" s="93"/>
      <c r="R69" s="31">
        <f>SUM(R57,R63:R65,R68,R60)</f>
        <v>688030</v>
      </c>
      <c r="S69" s="40">
        <f>SUM(S57,S63:S65,S68,S60)</f>
        <v>108</v>
      </c>
      <c r="T69" s="33">
        <f t="shared" si="12"/>
        <v>688138</v>
      </c>
      <c r="U69" s="31">
        <f t="shared" ref="U69:W69" si="34">SUM(U57,U63:U65,U68,U60)</f>
        <v>1882553</v>
      </c>
      <c r="V69" s="31">
        <f t="shared" si="34"/>
        <v>11477</v>
      </c>
      <c r="W69" s="31">
        <f t="shared" si="34"/>
        <v>16329</v>
      </c>
      <c r="X69" s="33">
        <f t="shared" si="1"/>
        <v>2582168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76793</v>
      </c>
      <c r="G70" s="23">
        <v>7</v>
      </c>
      <c r="H70" s="24">
        <f t="shared" si="31"/>
        <v>76800</v>
      </c>
      <c r="I70" s="25">
        <v>175150</v>
      </c>
      <c r="J70" s="25">
        <v>1058</v>
      </c>
      <c r="K70" s="22">
        <v>1248</v>
      </c>
      <c r="L70" s="24">
        <f t="shared" si="32"/>
        <v>253008</v>
      </c>
      <c r="M70" s="12"/>
      <c r="N70" s="157" t="s">
        <v>135</v>
      </c>
      <c r="O70" s="88" t="s">
        <v>136</v>
      </c>
      <c r="P70" s="89"/>
      <c r="Q70" s="90"/>
      <c r="R70" s="28">
        <v>90215</v>
      </c>
      <c r="S70" s="29">
        <v>15</v>
      </c>
      <c r="T70" s="36">
        <f t="shared" si="12"/>
        <v>90230</v>
      </c>
      <c r="U70" s="30">
        <v>209326</v>
      </c>
      <c r="V70" s="30">
        <v>1077</v>
      </c>
      <c r="W70" s="28">
        <v>1572</v>
      </c>
      <c r="X70" s="36">
        <f t="shared" si="1"/>
        <v>300633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19898</v>
      </c>
      <c r="G71" s="23">
        <v>0</v>
      </c>
      <c r="H71" s="24">
        <f t="shared" si="31"/>
        <v>19898</v>
      </c>
      <c r="I71" s="25">
        <v>57368</v>
      </c>
      <c r="J71" s="25">
        <v>343</v>
      </c>
      <c r="K71" s="22">
        <v>653</v>
      </c>
      <c r="L71" s="24">
        <f t="shared" si="32"/>
        <v>77609</v>
      </c>
      <c r="M71" s="9"/>
      <c r="N71" s="158"/>
      <c r="O71" s="159" t="s">
        <v>218</v>
      </c>
      <c r="P71" s="79" t="s">
        <v>219</v>
      </c>
      <c r="Q71" s="74"/>
      <c r="R71" s="22">
        <v>71173</v>
      </c>
      <c r="S71" s="23">
        <v>18</v>
      </c>
      <c r="T71" s="24">
        <f t="shared" si="12"/>
        <v>71191</v>
      </c>
      <c r="U71" s="25">
        <v>173372</v>
      </c>
      <c r="V71" s="25">
        <v>1118</v>
      </c>
      <c r="W71" s="22">
        <v>1390</v>
      </c>
      <c r="X71" s="24">
        <f t="shared" si="1"/>
        <v>245681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96691</v>
      </c>
      <c r="G72" s="23">
        <f>SUM(G70:G71)</f>
        <v>7</v>
      </c>
      <c r="H72" s="24">
        <f t="shared" si="31"/>
        <v>96698</v>
      </c>
      <c r="I72" s="22">
        <f>SUM(I70:I71)</f>
        <v>232518</v>
      </c>
      <c r="J72" s="22">
        <f>SUM(J70:J71)</f>
        <v>1401</v>
      </c>
      <c r="K72" s="22">
        <f>SUM(K70:K71)</f>
        <v>1901</v>
      </c>
      <c r="L72" s="24">
        <f t="shared" si="32"/>
        <v>330617</v>
      </c>
      <c r="M72" s="9"/>
      <c r="N72" s="158"/>
      <c r="O72" s="102"/>
      <c r="P72" s="79" t="s">
        <v>220</v>
      </c>
      <c r="Q72" s="74"/>
      <c r="R72" s="28">
        <v>28877</v>
      </c>
      <c r="S72" s="29">
        <v>9</v>
      </c>
      <c r="T72" s="24">
        <f t="shared" si="12"/>
        <v>28886</v>
      </c>
      <c r="U72" s="30">
        <v>102705</v>
      </c>
      <c r="V72" s="30">
        <v>658</v>
      </c>
      <c r="W72" s="28">
        <v>1148</v>
      </c>
      <c r="X72" s="36">
        <f t="shared" ref="X72:X73" si="35">SUM(T72:V72)</f>
        <v>132249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13327</v>
      </c>
      <c r="G73" s="23">
        <v>1</v>
      </c>
      <c r="H73" s="24">
        <f t="shared" si="25"/>
        <v>13328</v>
      </c>
      <c r="I73" s="25">
        <v>50347</v>
      </c>
      <c r="J73" s="25">
        <v>287</v>
      </c>
      <c r="K73" s="22">
        <v>789</v>
      </c>
      <c r="L73" s="24">
        <f t="shared" si="26"/>
        <v>63962</v>
      </c>
      <c r="M73" s="9"/>
      <c r="N73" s="158"/>
      <c r="O73" s="103"/>
      <c r="P73" s="79" t="s">
        <v>10</v>
      </c>
      <c r="Q73" s="74"/>
      <c r="R73" s="28">
        <f>SUM(R71:R72)</f>
        <v>100050</v>
      </c>
      <c r="S73" s="29">
        <f>SUM(S71:S72)</f>
        <v>27</v>
      </c>
      <c r="T73" s="24">
        <f t="shared" si="12"/>
        <v>100077</v>
      </c>
      <c r="U73" s="30">
        <f t="shared" ref="U73:W73" si="36">SUM(U71:U72)</f>
        <v>276077</v>
      </c>
      <c r="V73" s="30">
        <f t="shared" si="36"/>
        <v>1776</v>
      </c>
      <c r="W73" s="28">
        <f t="shared" si="36"/>
        <v>2538</v>
      </c>
      <c r="X73" s="36">
        <f t="shared" si="35"/>
        <v>377930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16833</v>
      </c>
      <c r="G74" s="23">
        <v>1</v>
      </c>
      <c r="H74" s="24">
        <f t="shared" si="25"/>
        <v>16834</v>
      </c>
      <c r="I74" s="25">
        <v>60917</v>
      </c>
      <c r="J74" s="25">
        <v>426</v>
      </c>
      <c r="K74" s="22">
        <v>1557</v>
      </c>
      <c r="L74" s="24">
        <f t="shared" si="26"/>
        <v>78177</v>
      </c>
      <c r="M74" s="9"/>
      <c r="N74" s="158"/>
      <c r="O74" s="72" t="s">
        <v>139</v>
      </c>
      <c r="P74" s="73"/>
      <c r="Q74" s="74"/>
      <c r="R74" s="22">
        <v>150709</v>
      </c>
      <c r="S74" s="23">
        <v>21</v>
      </c>
      <c r="T74" s="24">
        <f t="shared" si="12"/>
        <v>150730</v>
      </c>
      <c r="U74" s="25">
        <v>367560</v>
      </c>
      <c r="V74" s="25">
        <v>2696</v>
      </c>
      <c r="W74" s="22">
        <v>3214</v>
      </c>
      <c r="X74" s="24">
        <f t="shared" si="1"/>
        <v>520986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12430</v>
      </c>
      <c r="G75" s="42">
        <v>3</v>
      </c>
      <c r="H75" s="24">
        <f t="shared" si="25"/>
        <v>12433</v>
      </c>
      <c r="I75" s="44">
        <v>39928</v>
      </c>
      <c r="J75" s="44">
        <v>419</v>
      </c>
      <c r="K75" s="41">
        <v>1600</v>
      </c>
      <c r="L75" s="24">
        <f t="shared" si="26"/>
        <v>52780</v>
      </c>
      <c r="M75" s="9"/>
      <c r="N75" s="158"/>
      <c r="O75" s="72" t="s">
        <v>142</v>
      </c>
      <c r="P75" s="73"/>
      <c r="Q75" s="74"/>
      <c r="R75" s="22">
        <v>97966</v>
      </c>
      <c r="S75" s="23">
        <v>27</v>
      </c>
      <c r="T75" s="24">
        <f t="shared" si="12"/>
        <v>97993</v>
      </c>
      <c r="U75" s="25">
        <v>203234</v>
      </c>
      <c r="V75" s="25">
        <v>1193</v>
      </c>
      <c r="W75" s="22">
        <v>1442</v>
      </c>
      <c r="X75" s="24">
        <f t="shared" si="1"/>
        <v>302420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42590</v>
      </c>
      <c r="G76" s="23">
        <f>SUM(G73:G75)</f>
        <v>5</v>
      </c>
      <c r="H76" s="24">
        <f t="shared" si="25"/>
        <v>42595</v>
      </c>
      <c r="I76" s="22">
        <f t="shared" ref="I76:K76" si="37">SUM(I73:I75)</f>
        <v>151192</v>
      </c>
      <c r="J76" s="22">
        <f t="shared" si="37"/>
        <v>1132</v>
      </c>
      <c r="K76" s="22">
        <f t="shared" si="37"/>
        <v>3946</v>
      </c>
      <c r="L76" s="24">
        <f t="shared" si="26"/>
        <v>194919</v>
      </c>
      <c r="M76" s="9"/>
      <c r="N76" s="162"/>
      <c r="O76" s="91" t="s">
        <v>30</v>
      </c>
      <c r="P76" s="92"/>
      <c r="Q76" s="93"/>
      <c r="R76" s="31">
        <f>SUM(R73:R75,R70)</f>
        <v>438940</v>
      </c>
      <c r="S76" s="32">
        <f>SUM(S73:S75,S70)</f>
        <v>90</v>
      </c>
      <c r="T76" s="33">
        <f t="shared" si="12"/>
        <v>439030</v>
      </c>
      <c r="U76" s="34">
        <f t="shared" ref="U76:W76" si="38">SUM(U73:U75,U70)</f>
        <v>1056197</v>
      </c>
      <c r="V76" s="34">
        <f t="shared" si="38"/>
        <v>6742</v>
      </c>
      <c r="W76" s="31">
        <f t="shared" si="38"/>
        <v>8766</v>
      </c>
      <c r="X76" s="33">
        <f t="shared" si="1"/>
        <v>1501969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41838</v>
      </c>
      <c r="G77" s="42">
        <v>17</v>
      </c>
      <c r="H77" s="43">
        <f>SUM(F77:G77)</f>
        <v>41855</v>
      </c>
      <c r="I77" s="44">
        <v>39233</v>
      </c>
      <c r="J77" s="44">
        <v>1498</v>
      </c>
      <c r="K77" s="41">
        <v>6351</v>
      </c>
      <c r="L77" s="43">
        <f>SUM(H77:J77)</f>
        <v>82586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102703</v>
      </c>
      <c r="S77" s="14">
        <v>4</v>
      </c>
      <c r="T77" s="15">
        <f t="shared" si="12"/>
        <v>102707</v>
      </c>
      <c r="U77" s="16">
        <v>373134</v>
      </c>
      <c r="V77" s="16">
        <v>2334</v>
      </c>
      <c r="W77" s="13">
        <v>7691</v>
      </c>
      <c r="X77" s="15">
        <f t="shared" si="1"/>
        <v>478175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12762</v>
      </c>
      <c r="G78" s="42">
        <v>5</v>
      </c>
      <c r="H78" s="43">
        <f>SUM(F78:G78)</f>
        <v>12767</v>
      </c>
      <c r="I78" s="44">
        <v>13952</v>
      </c>
      <c r="J78" s="44">
        <v>453</v>
      </c>
      <c r="K78" s="41">
        <v>1836</v>
      </c>
      <c r="L78" s="43">
        <f>SUM(H78:J78)</f>
        <v>27172</v>
      </c>
      <c r="M78" s="9"/>
      <c r="N78" s="158"/>
      <c r="O78" s="102"/>
      <c r="P78" s="79" t="s">
        <v>148</v>
      </c>
      <c r="Q78" s="74"/>
      <c r="R78" s="22">
        <v>79452</v>
      </c>
      <c r="S78" s="23">
        <v>7</v>
      </c>
      <c r="T78" s="24">
        <f t="shared" si="12"/>
        <v>79459</v>
      </c>
      <c r="U78" s="25">
        <v>284666</v>
      </c>
      <c r="V78" s="25">
        <v>1380</v>
      </c>
      <c r="W78" s="22">
        <v>2528</v>
      </c>
      <c r="X78" s="24">
        <f t="shared" ref="X78:X88" si="39">SUM(T78:V78)</f>
        <v>365505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54600</v>
      </c>
      <c r="G79" s="23">
        <f>SUM(G77:G78)</f>
        <v>22</v>
      </c>
      <c r="H79" s="24">
        <f>SUM(F79:G79)</f>
        <v>54622</v>
      </c>
      <c r="I79" s="26">
        <f>SUM(I77:I78)</f>
        <v>53185</v>
      </c>
      <c r="J79" s="26">
        <f>SUM(J77:J78)</f>
        <v>1951</v>
      </c>
      <c r="K79" s="26">
        <f>SUM(K77:K78)</f>
        <v>8187</v>
      </c>
      <c r="L79" s="43">
        <f>SUM(H79:J79)</f>
        <v>109758</v>
      </c>
      <c r="M79" s="9"/>
      <c r="N79" s="158"/>
      <c r="O79" s="102"/>
      <c r="P79" s="79" t="s">
        <v>150</v>
      </c>
      <c r="Q79" s="74"/>
      <c r="R79" s="22">
        <v>92126</v>
      </c>
      <c r="S79" s="23">
        <v>6</v>
      </c>
      <c r="T79" s="24">
        <f t="shared" si="12"/>
        <v>92132</v>
      </c>
      <c r="U79" s="25">
        <v>249274</v>
      </c>
      <c r="V79" s="25">
        <v>1192</v>
      </c>
      <c r="W79" s="22">
        <v>1762</v>
      </c>
      <c r="X79" s="24">
        <f t="shared" si="39"/>
        <v>342598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35413</v>
      </c>
      <c r="G80" s="23">
        <v>7</v>
      </c>
      <c r="H80" s="24">
        <f t="shared" si="25"/>
        <v>35420</v>
      </c>
      <c r="I80" s="25">
        <v>42349</v>
      </c>
      <c r="J80" s="25">
        <v>1098</v>
      </c>
      <c r="K80" s="22">
        <v>5208</v>
      </c>
      <c r="L80" s="24">
        <f t="shared" si="26"/>
        <v>78867</v>
      </c>
      <c r="M80" s="9"/>
      <c r="N80" s="158"/>
      <c r="O80" s="103"/>
      <c r="P80" s="79" t="s">
        <v>152</v>
      </c>
      <c r="Q80" s="74"/>
      <c r="R80" s="22">
        <v>43865</v>
      </c>
      <c r="S80" s="23">
        <v>3</v>
      </c>
      <c r="T80" s="24">
        <f t="shared" si="12"/>
        <v>43868</v>
      </c>
      <c r="U80" s="25">
        <v>127926</v>
      </c>
      <c r="V80" s="25">
        <v>522</v>
      </c>
      <c r="W80" s="22">
        <v>805</v>
      </c>
      <c r="X80" s="24">
        <f t="shared" si="39"/>
        <v>172316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7534</v>
      </c>
      <c r="G81" s="42">
        <v>2</v>
      </c>
      <c r="H81" s="43">
        <f>SUM(F81:G81)</f>
        <v>7536</v>
      </c>
      <c r="I81" s="44">
        <v>9064</v>
      </c>
      <c r="J81" s="44">
        <v>262</v>
      </c>
      <c r="K81" s="41">
        <v>976</v>
      </c>
      <c r="L81" s="43">
        <f>SUM(H81:J81)</f>
        <v>16862</v>
      </c>
      <c r="M81" s="9"/>
      <c r="N81" s="158"/>
      <c r="O81" s="72" t="s">
        <v>155</v>
      </c>
      <c r="P81" s="73"/>
      <c r="Q81" s="74"/>
      <c r="R81" s="22">
        <v>88994</v>
      </c>
      <c r="S81" s="23">
        <v>14</v>
      </c>
      <c r="T81" s="24">
        <f t="shared" si="12"/>
        <v>89008</v>
      </c>
      <c r="U81" s="25">
        <v>250299</v>
      </c>
      <c r="V81" s="25">
        <v>1387</v>
      </c>
      <c r="W81" s="22">
        <v>1404</v>
      </c>
      <c r="X81" s="24">
        <f t="shared" si="39"/>
        <v>340694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10099</v>
      </c>
      <c r="G82" s="42">
        <v>3</v>
      </c>
      <c r="H82" s="43">
        <f>SUM(F82:G82)</f>
        <v>10102</v>
      </c>
      <c r="I82" s="44">
        <v>13529</v>
      </c>
      <c r="J82" s="44">
        <v>318</v>
      </c>
      <c r="K82" s="41">
        <v>1717</v>
      </c>
      <c r="L82" s="43">
        <f>SUM(H82:J82)</f>
        <v>23949</v>
      </c>
      <c r="M82" s="9"/>
      <c r="N82" s="158"/>
      <c r="O82" s="101" t="s">
        <v>157</v>
      </c>
      <c r="P82" s="79" t="s">
        <v>158</v>
      </c>
      <c r="Q82" s="74"/>
      <c r="R82" s="22">
        <v>82701</v>
      </c>
      <c r="S82" s="23">
        <v>9</v>
      </c>
      <c r="T82" s="24">
        <f t="shared" si="12"/>
        <v>82710</v>
      </c>
      <c r="U82" s="25">
        <v>236854</v>
      </c>
      <c r="V82" s="25">
        <v>1277</v>
      </c>
      <c r="W82" s="22">
        <v>2081</v>
      </c>
      <c r="X82" s="24">
        <f t="shared" si="39"/>
        <v>320841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53046</v>
      </c>
      <c r="G83" s="23">
        <f>SUM(G80:G82)</f>
        <v>12</v>
      </c>
      <c r="H83" s="24">
        <f>SUM(F83:G83)</f>
        <v>53058</v>
      </c>
      <c r="I83" s="26">
        <f t="shared" ref="I83:K83" si="40">SUM(I80:I82)</f>
        <v>64942</v>
      </c>
      <c r="J83" s="26">
        <f t="shared" si="40"/>
        <v>1678</v>
      </c>
      <c r="K83" s="26">
        <f t="shared" si="40"/>
        <v>7901</v>
      </c>
      <c r="L83" s="43">
        <f>SUM(H83:J83)</f>
        <v>119678</v>
      </c>
      <c r="M83" s="9"/>
      <c r="N83" s="158"/>
      <c r="O83" s="102"/>
      <c r="P83" s="79" t="s">
        <v>159</v>
      </c>
      <c r="Q83" s="74"/>
      <c r="R83" s="22">
        <v>41725</v>
      </c>
      <c r="S83" s="23">
        <v>6</v>
      </c>
      <c r="T83" s="24">
        <f t="shared" si="12"/>
        <v>41731</v>
      </c>
      <c r="U83" s="25">
        <v>110035</v>
      </c>
      <c r="V83" s="25">
        <v>483</v>
      </c>
      <c r="W83" s="22">
        <v>797</v>
      </c>
      <c r="X83" s="24">
        <f t="shared" si="39"/>
        <v>152249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46286</v>
      </c>
      <c r="G84" s="42">
        <v>7</v>
      </c>
      <c r="H84" s="43">
        <f>SUM(F84:G84)</f>
        <v>46293</v>
      </c>
      <c r="I84" s="44">
        <v>67620</v>
      </c>
      <c r="J84" s="44">
        <v>1658</v>
      </c>
      <c r="K84" s="41">
        <v>7747</v>
      </c>
      <c r="L84" s="43">
        <f>SUM(H84:J84)</f>
        <v>115571</v>
      </c>
      <c r="M84" s="9"/>
      <c r="N84" s="158"/>
      <c r="O84" s="103"/>
      <c r="P84" s="79" t="s">
        <v>161</v>
      </c>
      <c r="Q84" s="74"/>
      <c r="R84" s="22">
        <v>12600</v>
      </c>
      <c r="S84" s="23">
        <v>0</v>
      </c>
      <c r="T84" s="24">
        <f t="shared" si="12"/>
        <v>12600</v>
      </c>
      <c r="U84" s="25">
        <v>21147</v>
      </c>
      <c r="V84" s="25">
        <v>182</v>
      </c>
      <c r="W84" s="22">
        <v>145</v>
      </c>
      <c r="X84" s="24">
        <f t="shared" si="39"/>
        <v>33929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7525</v>
      </c>
      <c r="G85" s="42">
        <v>0</v>
      </c>
      <c r="H85" s="43">
        <f>SUM(F85:G85)</f>
        <v>7525</v>
      </c>
      <c r="I85" s="44">
        <v>7389</v>
      </c>
      <c r="J85" s="44">
        <v>462</v>
      </c>
      <c r="K85" s="41">
        <v>1869</v>
      </c>
      <c r="L85" s="43">
        <f>SUM(H85:J85)</f>
        <v>15376</v>
      </c>
      <c r="M85" s="53"/>
      <c r="N85" s="158"/>
      <c r="O85" s="72" t="s">
        <v>163</v>
      </c>
      <c r="P85" s="73"/>
      <c r="Q85" s="74"/>
      <c r="R85" s="22">
        <v>182883</v>
      </c>
      <c r="S85" s="23">
        <v>13</v>
      </c>
      <c r="T85" s="24">
        <f t="shared" si="12"/>
        <v>182896</v>
      </c>
      <c r="U85" s="25">
        <v>479386</v>
      </c>
      <c r="V85" s="25">
        <v>3247</v>
      </c>
      <c r="W85" s="22">
        <v>3364</v>
      </c>
      <c r="X85" s="24">
        <f t="shared" si="39"/>
        <v>665529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9465</v>
      </c>
      <c r="G86" s="23">
        <v>4</v>
      </c>
      <c r="H86" s="24">
        <f t="shared" si="25"/>
        <v>9469</v>
      </c>
      <c r="I86" s="25">
        <v>17003</v>
      </c>
      <c r="J86" s="25">
        <v>290</v>
      </c>
      <c r="K86" s="22">
        <v>1700</v>
      </c>
      <c r="L86" s="24">
        <f t="shared" si="26"/>
        <v>26762</v>
      </c>
      <c r="M86" s="53"/>
      <c r="N86" s="158"/>
      <c r="O86" s="72" t="s">
        <v>166</v>
      </c>
      <c r="P86" s="73"/>
      <c r="Q86" s="74"/>
      <c r="R86" s="22">
        <v>123512</v>
      </c>
      <c r="S86" s="23">
        <v>14</v>
      </c>
      <c r="T86" s="24">
        <f t="shared" si="12"/>
        <v>123526</v>
      </c>
      <c r="U86" s="46">
        <v>321103</v>
      </c>
      <c r="V86" s="46">
        <v>1745</v>
      </c>
      <c r="W86" s="22">
        <v>2169</v>
      </c>
      <c r="X86" s="24">
        <f t="shared" si="39"/>
        <v>446374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63276</v>
      </c>
      <c r="G87" s="23">
        <f>SUM(G84:G86)</f>
        <v>11</v>
      </c>
      <c r="H87" s="24">
        <f t="shared" si="25"/>
        <v>63287</v>
      </c>
      <c r="I87" s="26">
        <f t="shared" ref="I87:K87" si="41">SUM(I84:I86)</f>
        <v>92012</v>
      </c>
      <c r="J87" s="26">
        <f t="shared" si="41"/>
        <v>2410</v>
      </c>
      <c r="K87" s="26">
        <f t="shared" si="41"/>
        <v>11316</v>
      </c>
      <c r="L87" s="24">
        <f t="shared" si="26"/>
        <v>157709</v>
      </c>
      <c r="M87" s="53"/>
      <c r="N87" s="158"/>
      <c r="O87" s="72" t="s">
        <v>168</v>
      </c>
      <c r="P87" s="73"/>
      <c r="Q87" s="74"/>
      <c r="R87" s="22">
        <v>145693</v>
      </c>
      <c r="S87" s="23">
        <v>10</v>
      </c>
      <c r="T87" s="24">
        <f t="shared" si="12"/>
        <v>145703</v>
      </c>
      <c r="U87" s="46">
        <v>329268</v>
      </c>
      <c r="V87" s="46">
        <v>1626</v>
      </c>
      <c r="W87" s="47">
        <v>1839</v>
      </c>
      <c r="X87" s="24">
        <f t="shared" si="39"/>
        <v>476597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46849</v>
      </c>
      <c r="G88" s="23">
        <v>15</v>
      </c>
      <c r="H88" s="24">
        <f t="shared" si="25"/>
        <v>46864</v>
      </c>
      <c r="I88" s="25">
        <v>141173</v>
      </c>
      <c r="J88" s="25">
        <v>1139</v>
      </c>
      <c r="K88" s="22">
        <v>3505</v>
      </c>
      <c r="L88" s="24">
        <f t="shared" si="26"/>
        <v>189176</v>
      </c>
      <c r="M88" s="53"/>
      <c r="N88" s="158"/>
      <c r="O88" s="77" t="s">
        <v>169</v>
      </c>
      <c r="P88" s="79" t="s">
        <v>170</v>
      </c>
      <c r="Q88" s="74"/>
      <c r="R88" s="22">
        <v>196832</v>
      </c>
      <c r="S88" s="23">
        <v>14</v>
      </c>
      <c r="T88" s="24">
        <f t="shared" si="12"/>
        <v>196846</v>
      </c>
      <c r="U88" s="46">
        <v>438872</v>
      </c>
      <c r="V88" s="46">
        <v>2227</v>
      </c>
      <c r="W88" s="47">
        <v>2973</v>
      </c>
      <c r="X88" s="24">
        <f t="shared" si="39"/>
        <v>637945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75322</v>
      </c>
      <c r="G89" s="23">
        <v>23</v>
      </c>
      <c r="H89" s="24">
        <f t="shared" si="25"/>
        <v>75345</v>
      </c>
      <c r="I89" s="25">
        <v>182433</v>
      </c>
      <c r="J89" s="25">
        <v>2105</v>
      </c>
      <c r="K89" s="22">
        <v>8032</v>
      </c>
      <c r="L89" s="24">
        <f t="shared" si="26"/>
        <v>259883</v>
      </c>
      <c r="N89" s="158"/>
      <c r="O89" s="78"/>
      <c r="P89" s="81" t="s">
        <v>171</v>
      </c>
      <c r="Q89" s="82"/>
      <c r="R89" s="22">
        <f t="shared" ref="R89:W89" si="42">SUM(R101:R102)</f>
        <v>24489</v>
      </c>
      <c r="S89" s="23">
        <f t="shared" si="42"/>
        <v>0</v>
      </c>
      <c r="T89" s="24">
        <f>SUM(T101:T102)</f>
        <v>24489</v>
      </c>
      <c r="U89" s="46">
        <f>SUM(U101:U102)</f>
        <v>35451</v>
      </c>
      <c r="V89" s="46">
        <f t="shared" si="42"/>
        <v>277</v>
      </c>
      <c r="W89" s="47">
        <f t="shared" si="42"/>
        <v>365</v>
      </c>
      <c r="X89" s="24">
        <f>SUM(T89:V89)</f>
        <v>60217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108669</v>
      </c>
      <c r="G90" s="23">
        <v>23</v>
      </c>
      <c r="H90" s="24">
        <f t="shared" si="25"/>
        <v>108692</v>
      </c>
      <c r="I90" s="25">
        <v>258396</v>
      </c>
      <c r="J90" s="25">
        <v>3529</v>
      </c>
      <c r="K90" s="22">
        <v>11776</v>
      </c>
      <c r="L90" s="24">
        <f t="shared" si="26"/>
        <v>370617</v>
      </c>
      <c r="N90" s="162"/>
      <c r="O90" s="91" t="s">
        <v>30</v>
      </c>
      <c r="P90" s="92"/>
      <c r="Q90" s="93"/>
      <c r="R90" s="31">
        <f>SUM(R77:R89)</f>
        <v>1217575</v>
      </c>
      <c r="S90" s="32">
        <f>SUM(S77:S89)</f>
        <v>100</v>
      </c>
      <c r="T90" s="33">
        <f t="shared" ref="T90:T95" si="43">SUM(R90:S90)</f>
        <v>1217675</v>
      </c>
      <c r="U90" s="37">
        <f>SUM(U77:U89)</f>
        <v>3257415</v>
      </c>
      <c r="V90" s="37">
        <f>SUM(V77:V89)</f>
        <v>17879</v>
      </c>
      <c r="W90" s="40">
        <f>SUM(W77:W89)</f>
        <v>27923</v>
      </c>
      <c r="X90" s="33">
        <f t="shared" ref="X90:X95" si="44">SUM(T90:V90)</f>
        <v>4492969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28194</v>
      </c>
      <c r="G91" s="23">
        <v>7</v>
      </c>
      <c r="H91" s="24">
        <f t="shared" si="25"/>
        <v>28201</v>
      </c>
      <c r="I91" s="25">
        <v>52155</v>
      </c>
      <c r="J91" s="25">
        <v>885</v>
      </c>
      <c r="K91" s="22">
        <v>4316</v>
      </c>
      <c r="L91" s="24">
        <f t="shared" si="26"/>
        <v>81241</v>
      </c>
      <c r="N91" s="157" t="s">
        <v>172</v>
      </c>
      <c r="O91" s="88" t="s">
        <v>173</v>
      </c>
      <c r="P91" s="89"/>
      <c r="Q91" s="90"/>
      <c r="R91" s="13">
        <v>117198</v>
      </c>
      <c r="S91" s="14">
        <v>1</v>
      </c>
      <c r="T91" s="15">
        <f t="shared" si="43"/>
        <v>117199</v>
      </c>
      <c r="U91" s="51">
        <v>428610</v>
      </c>
      <c r="V91" s="16">
        <v>2386</v>
      </c>
      <c r="W91" s="13">
        <v>1897</v>
      </c>
      <c r="X91" s="15">
        <f t="shared" si="44"/>
        <v>548195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136863</v>
      </c>
      <c r="G92" s="23">
        <f>SUM(G90:G91)</f>
        <v>30</v>
      </c>
      <c r="H92" s="24">
        <f t="shared" si="25"/>
        <v>136893</v>
      </c>
      <c r="I92" s="25">
        <f>SUM(I90:I91)</f>
        <v>310551</v>
      </c>
      <c r="J92" s="25">
        <f>SUM(J90:J91)</f>
        <v>4414</v>
      </c>
      <c r="K92" s="22">
        <f>SUM(K90:K91)</f>
        <v>16092</v>
      </c>
      <c r="L92" s="24">
        <f t="shared" si="26"/>
        <v>451858</v>
      </c>
      <c r="N92" s="158"/>
      <c r="O92" s="72" t="s">
        <v>174</v>
      </c>
      <c r="P92" s="73"/>
      <c r="Q92" s="74"/>
      <c r="R92" s="22">
        <v>11613</v>
      </c>
      <c r="S92" s="23">
        <v>0</v>
      </c>
      <c r="T92" s="24">
        <f t="shared" si="43"/>
        <v>11613</v>
      </c>
      <c r="U92" s="25">
        <v>21224</v>
      </c>
      <c r="V92" s="25">
        <v>216</v>
      </c>
      <c r="W92" s="22">
        <v>115</v>
      </c>
      <c r="X92" s="24">
        <f t="shared" si="44"/>
        <v>33053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72800</v>
      </c>
      <c r="G93" s="23">
        <v>11</v>
      </c>
      <c r="H93" s="24">
        <f t="shared" si="25"/>
        <v>72811</v>
      </c>
      <c r="I93" s="25">
        <v>216029</v>
      </c>
      <c r="J93" s="25">
        <v>1568</v>
      </c>
      <c r="K93" s="22">
        <v>3787</v>
      </c>
      <c r="L93" s="24">
        <f t="shared" si="26"/>
        <v>290408</v>
      </c>
      <c r="N93" s="158"/>
      <c r="O93" s="72" t="s">
        <v>175</v>
      </c>
      <c r="P93" s="73"/>
      <c r="Q93" s="74"/>
      <c r="R93" s="22">
        <v>10395</v>
      </c>
      <c r="S93" s="23">
        <v>0</v>
      </c>
      <c r="T93" s="24">
        <f t="shared" si="43"/>
        <v>10395</v>
      </c>
      <c r="U93" s="25">
        <v>19266</v>
      </c>
      <c r="V93" s="25">
        <v>172</v>
      </c>
      <c r="W93" s="22">
        <v>184</v>
      </c>
      <c r="X93" s="24">
        <f t="shared" si="44"/>
        <v>29833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64012</v>
      </c>
      <c r="G94" s="23">
        <v>21</v>
      </c>
      <c r="H94" s="24">
        <f t="shared" si="25"/>
        <v>64033</v>
      </c>
      <c r="I94" s="25">
        <v>193029</v>
      </c>
      <c r="J94" s="25">
        <v>1572</v>
      </c>
      <c r="K94" s="22">
        <v>5074</v>
      </c>
      <c r="L94" s="24">
        <f t="shared" si="26"/>
        <v>258634</v>
      </c>
      <c r="N94" s="162"/>
      <c r="O94" s="91" t="s">
        <v>30</v>
      </c>
      <c r="P94" s="92"/>
      <c r="Q94" s="93"/>
      <c r="R94" s="31">
        <f>SUM(R91:R93)</f>
        <v>139206</v>
      </c>
      <c r="S94" s="32">
        <f>SUM(S91:S93)</f>
        <v>1</v>
      </c>
      <c r="T94" s="33">
        <f t="shared" si="43"/>
        <v>139207</v>
      </c>
      <c r="U94" s="34">
        <f>SUM(U91:U93)</f>
        <v>469100</v>
      </c>
      <c r="V94" s="34">
        <f>SUM(V91:V93)</f>
        <v>2774</v>
      </c>
      <c r="W94" s="31">
        <f>SUM(W91:W93)</f>
        <v>2196</v>
      </c>
      <c r="X94" s="33">
        <f t="shared" si="44"/>
        <v>611081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97052</v>
      </c>
      <c r="G95" s="23">
        <v>25</v>
      </c>
      <c r="H95" s="24">
        <f t="shared" si="25"/>
        <v>97077</v>
      </c>
      <c r="I95" s="25">
        <v>202386</v>
      </c>
      <c r="J95" s="25">
        <v>1424</v>
      </c>
      <c r="K95" s="22">
        <v>1663</v>
      </c>
      <c r="L95" s="24">
        <f t="shared" si="26"/>
        <v>300887</v>
      </c>
      <c r="N95" s="166" t="s">
        <v>176</v>
      </c>
      <c r="O95" s="167"/>
      <c r="P95" s="167"/>
      <c r="Q95" s="168"/>
      <c r="R95" s="54">
        <f>SUM(F40,F19,F98,R16,R42,R56,R69,R76,R90,R94)</f>
        <v>8339926</v>
      </c>
      <c r="S95" s="54">
        <f>SUM(G40,G19,G98,S16,S42,S56,S69,S76,S90,S94)</f>
        <v>1222</v>
      </c>
      <c r="T95" s="55">
        <f t="shared" si="43"/>
        <v>8341148</v>
      </c>
      <c r="U95" s="56">
        <f t="shared" ref="U95:W95" si="45">SUM(I40,I19,I98,U16,U42,U56,U69,U76,U90,U94)</f>
        <v>22810961</v>
      </c>
      <c r="V95" s="56">
        <f t="shared" si="45"/>
        <v>160944</v>
      </c>
      <c r="W95" s="57">
        <f t="shared" si="45"/>
        <v>303290</v>
      </c>
      <c r="X95" s="55">
        <f t="shared" si="44"/>
        <v>31313053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11105</v>
      </c>
      <c r="G96" s="23">
        <v>3</v>
      </c>
      <c r="H96" s="24">
        <f t="shared" si="25"/>
        <v>11108</v>
      </c>
      <c r="I96" s="25">
        <v>26821</v>
      </c>
      <c r="J96" s="25">
        <v>195</v>
      </c>
      <c r="K96" s="22">
        <v>130</v>
      </c>
      <c r="L96" s="24">
        <f t="shared" si="26"/>
        <v>38124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108157</v>
      </c>
      <c r="G97" s="23">
        <f>SUM(G95:G96)</f>
        <v>28</v>
      </c>
      <c r="H97" s="24">
        <f t="shared" si="25"/>
        <v>108185</v>
      </c>
      <c r="I97" s="22">
        <f>SUM(I95:I96)</f>
        <v>229207</v>
      </c>
      <c r="J97" s="22">
        <f>SUM(J95:J96)</f>
        <v>1619</v>
      </c>
      <c r="K97" s="22">
        <f>SUM(K95:K96)</f>
        <v>1793</v>
      </c>
      <c r="L97" s="24">
        <f t="shared" si="26"/>
        <v>339011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1916854</v>
      </c>
      <c r="G98" s="32">
        <f>SUM(G41,G44,G47:G48,G52,G55,G58,G61:G62,G65,G69,G72,G76,G79,G83,G87:G89,G92:G94,G97)</f>
        <v>334</v>
      </c>
      <c r="H98" s="33">
        <f t="shared" si="25"/>
        <v>1917188</v>
      </c>
      <c r="I98" s="31">
        <f t="shared" ref="I98:K98" si="46">SUM(I41,I44,I47:I48,I52,I55,I58,I61:I62,I65,I69,I72,I76,I79,I83,I87:I89,I92:I94,I97)</f>
        <v>5051584</v>
      </c>
      <c r="J98" s="31">
        <f t="shared" si="46"/>
        <v>40517</v>
      </c>
      <c r="K98" s="31">
        <f t="shared" si="46"/>
        <v>117975</v>
      </c>
      <c r="L98" s="33">
        <f t="shared" si="26"/>
        <v>7009289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785</v>
      </c>
      <c r="S101" s="61">
        <v>0</v>
      </c>
      <c r="T101" s="61">
        <f>SUM(R101:S101)</f>
        <v>785</v>
      </c>
      <c r="U101" s="61">
        <v>410</v>
      </c>
      <c r="V101" s="61">
        <v>3</v>
      </c>
      <c r="W101" s="61">
        <v>15</v>
      </c>
      <c r="X101" s="61">
        <f t="shared" ref="X101:X102" si="47">SUM(T101:V101)</f>
        <v>1198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23704</v>
      </c>
      <c r="S102" s="61">
        <v>0</v>
      </c>
      <c r="T102" s="61">
        <f>SUM(R102:S102)</f>
        <v>23704</v>
      </c>
      <c r="U102" s="61">
        <v>35041</v>
      </c>
      <c r="V102" s="61">
        <v>274</v>
      </c>
      <c r="W102" s="61">
        <v>350</v>
      </c>
      <c r="X102" s="61">
        <f t="shared" si="47"/>
        <v>59019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238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112665</v>
      </c>
      <c r="S4" s="14">
        <v>5</v>
      </c>
      <c r="T4" s="15">
        <f t="shared" ref="T4:T15" si="0">SUM(R4:S4)</f>
        <v>112670</v>
      </c>
      <c r="U4" s="16">
        <v>376953</v>
      </c>
      <c r="V4" s="16">
        <v>2236</v>
      </c>
      <c r="W4" s="13">
        <v>2386</v>
      </c>
      <c r="X4" s="15">
        <f t="shared" ref="X4:X77" si="1">SUM(T4:V4)</f>
        <v>491859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64495</v>
      </c>
      <c r="S5" s="23">
        <v>5</v>
      </c>
      <c r="T5" s="24">
        <f t="shared" si="0"/>
        <v>64500</v>
      </c>
      <c r="U5" s="25">
        <v>168033</v>
      </c>
      <c r="V5" s="25">
        <v>1144</v>
      </c>
      <c r="W5" s="22">
        <v>1091</v>
      </c>
      <c r="X5" s="24">
        <f t="shared" si="1"/>
        <v>233677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87374</v>
      </c>
      <c r="G6" s="14">
        <v>10</v>
      </c>
      <c r="H6" s="15">
        <f t="shared" ref="H6:H51" si="2">SUM(F6:G6)</f>
        <v>87384</v>
      </c>
      <c r="I6" s="16">
        <v>395296</v>
      </c>
      <c r="J6" s="16">
        <v>3639</v>
      </c>
      <c r="K6" s="13">
        <v>8976</v>
      </c>
      <c r="L6" s="15">
        <f t="shared" ref="L6:L51" si="3">SUM(H6:J6)</f>
        <v>486319</v>
      </c>
      <c r="M6" s="12"/>
      <c r="N6" s="158"/>
      <c r="O6" s="102"/>
      <c r="P6" s="113"/>
      <c r="Q6" s="69" t="s">
        <v>184</v>
      </c>
      <c r="R6" s="22">
        <v>31248</v>
      </c>
      <c r="S6" s="23">
        <v>2</v>
      </c>
      <c r="T6" s="24">
        <f t="shared" si="0"/>
        <v>31250</v>
      </c>
      <c r="U6" s="25">
        <v>77551</v>
      </c>
      <c r="V6" s="25">
        <v>374</v>
      </c>
      <c r="W6" s="22">
        <v>522</v>
      </c>
      <c r="X6" s="24">
        <f t="shared" si="1"/>
        <v>109175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28209</v>
      </c>
      <c r="G7" s="23">
        <v>0</v>
      </c>
      <c r="H7" s="24">
        <f t="shared" si="2"/>
        <v>28209</v>
      </c>
      <c r="I7" s="25">
        <v>96249</v>
      </c>
      <c r="J7" s="25">
        <v>519</v>
      </c>
      <c r="K7" s="22">
        <v>944</v>
      </c>
      <c r="L7" s="24">
        <f t="shared" si="3"/>
        <v>124977</v>
      </c>
      <c r="M7" s="12"/>
      <c r="N7" s="158"/>
      <c r="O7" s="103"/>
      <c r="P7" s="114"/>
      <c r="Q7" s="69" t="s">
        <v>10</v>
      </c>
      <c r="R7" s="22">
        <f>SUM(R5:R6)</f>
        <v>95743</v>
      </c>
      <c r="S7" s="23">
        <f>SUM(S5:S6)</f>
        <v>7</v>
      </c>
      <c r="T7" s="24">
        <f t="shared" si="0"/>
        <v>95750</v>
      </c>
      <c r="U7" s="25">
        <f t="shared" ref="U7:W7" si="4">SUM(U5:U6)</f>
        <v>245584</v>
      </c>
      <c r="V7" s="25">
        <f t="shared" si="4"/>
        <v>1518</v>
      </c>
      <c r="W7" s="22">
        <f t="shared" si="4"/>
        <v>1613</v>
      </c>
      <c r="X7" s="24">
        <f t="shared" si="1"/>
        <v>342852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40979</v>
      </c>
      <c r="G8" s="23">
        <v>4</v>
      </c>
      <c r="H8" s="24">
        <f t="shared" si="2"/>
        <v>40983</v>
      </c>
      <c r="I8" s="25">
        <v>122809</v>
      </c>
      <c r="J8" s="25">
        <v>880</v>
      </c>
      <c r="K8" s="22">
        <v>1707</v>
      </c>
      <c r="L8" s="24">
        <f t="shared" si="3"/>
        <v>164672</v>
      </c>
      <c r="M8" s="12"/>
      <c r="N8" s="158"/>
      <c r="O8" s="137" t="s">
        <v>15</v>
      </c>
      <c r="P8" s="75"/>
      <c r="Q8" s="76"/>
      <c r="R8" s="22">
        <v>83319</v>
      </c>
      <c r="S8" s="23">
        <v>9</v>
      </c>
      <c r="T8" s="24">
        <f t="shared" si="0"/>
        <v>83328</v>
      </c>
      <c r="U8" s="25">
        <v>286909</v>
      </c>
      <c r="V8" s="25">
        <v>1267</v>
      </c>
      <c r="W8" s="22">
        <v>2019</v>
      </c>
      <c r="X8" s="24">
        <f t="shared" si="1"/>
        <v>371504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21857</v>
      </c>
      <c r="G9" s="23">
        <v>2</v>
      </c>
      <c r="H9" s="24">
        <f t="shared" si="2"/>
        <v>21859</v>
      </c>
      <c r="I9" s="25">
        <v>57374</v>
      </c>
      <c r="J9" s="25">
        <v>304</v>
      </c>
      <c r="K9" s="22">
        <v>641</v>
      </c>
      <c r="L9" s="24">
        <f t="shared" si="3"/>
        <v>79537</v>
      </c>
      <c r="M9" s="12"/>
      <c r="N9" s="158"/>
      <c r="O9" s="108" t="s">
        <v>17</v>
      </c>
      <c r="P9" s="75" t="s">
        <v>18</v>
      </c>
      <c r="Q9" s="76"/>
      <c r="R9" s="22">
        <v>55086</v>
      </c>
      <c r="S9" s="23">
        <v>4</v>
      </c>
      <c r="T9" s="24">
        <f t="shared" si="0"/>
        <v>55090</v>
      </c>
      <c r="U9" s="25">
        <v>150597</v>
      </c>
      <c r="V9" s="25">
        <v>771</v>
      </c>
      <c r="W9" s="22">
        <v>1049</v>
      </c>
      <c r="X9" s="24">
        <f t="shared" si="1"/>
        <v>206458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6046</v>
      </c>
      <c r="G10" s="23">
        <v>0</v>
      </c>
      <c r="H10" s="24">
        <f>SUM(F10:G10)</f>
        <v>6046</v>
      </c>
      <c r="I10" s="25">
        <v>36410</v>
      </c>
      <c r="J10" s="25">
        <v>206</v>
      </c>
      <c r="K10" s="22">
        <v>344</v>
      </c>
      <c r="L10" s="24">
        <f>SUM(H10:J10)</f>
        <v>42662</v>
      </c>
      <c r="M10" s="12"/>
      <c r="N10" s="158"/>
      <c r="O10" s="108"/>
      <c r="P10" s="75" t="s">
        <v>20</v>
      </c>
      <c r="Q10" s="76"/>
      <c r="R10" s="22">
        <v>27402</v>
      </c>
      <c r="S10" s="23">
        <v>14</v>
      </c>
      <c r="T10" s="24">
        <f t="shared" si="0"/>
        <v>27416</v>
      </c>
      <c r="U10" s="22">
        <v>124900</v>
      </c>
      <c r="V10" s="22">
        <v>818</v>
      </c>
      <c r="W10" s="22">
        <v>1318</v>
      </c>
      <c r="X10" s="24">
        <f t="shared" si="1"/>
        <v>153134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27903</v>
      </c>
      <c r="G11" s="23">
        <f>SUM(G9:G10)</f>
        <v>2</v>
      </c>
      <c r="H11" s="24">
        <f>SUM(F11:G11)</f>
        <v>27905</v>
      </c>
      <c r="I11" s="25">
        <f t="shared" ref="I11:K11" si="5">SUM(I9:I10)</f>
        <v>93784</v>
      </c>
      <c r="J11" s="25">
        <f t="shared" si="5"/>
        <v>510</v>
      </c>
      <c r="K11" s="22">
        <f t="shared" si="5"/>
        <v>985</v>
      </c>
      <c r="L11" s="24">
        <f>SUM(H11:J11)</f>
        <v>122199</v>
      </c>
      <c r="M11" s="12"/>
      <c r="N11" s="158"/>
      <c r="O11" s="108"/>
      <c r="P11" s="75" t="s">
        <v>10</v>
      </c>
      <c r="Q11" s="76"/>
      <c r="R11" s="22">
        <f>SUM(R9:R10)</f>
        <v>82488</v>
      </c>
      <c r="S11" s="23">
        <f>SUM(S9:S10)</f>
        <v>18</v>
      </c>
      <c r="T11" s="24">
        <f t="shared" si="0"/>
        <v>82506</v>
      </c>
      <c r="U11" s="25">
        <f t="shared" ref="U11:W11" si="6">SUM(U9:U10)</f>
        <v>275497</v>
      </c>
      <c r="V11" s="25">
        <f t="shared" si="6"/>
        <v>1589</v>
      </c>
      <c r="W11" s="22">
        <f t="shared" si="6"/>
        <v>2367</v>
      </c>
      <c r="X11" s="24">
        <f t="shared" si="1"/>
        <v>359592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16204</v>
      </c>
      <c r="G12" s="23">
        <v>0</v>
      </c>
      <c r="H12" s="24">
        <f t="shared" si="2"/>
        <v>16204</v>
      </c>
      <c r="I12" s="25">
        <v>58704</v>
      </c>
      <c r="J12" s="25">
        <v>318</v>
      </c>
      <c r="K12" s="22">
        <v>641</v>
      </c>
      <c r="L12" s="24">
        <f t="shared" si="3"/>
        <v>75226</v>
      </c>
      <c r="M12" s="12"/>
      <c r="N12" s="158"/>
      <c r="O12" s="108" t="s">
        <v>23</v>
      </c>
      <c r="P12" s="75" t="s">
        <v>24</v>
      </c>
      <c r="Q12" s="76"/>
      <c r="R12" s="22">
        <v>151100</v>
      </c>
      <c r="S12" s="23">
        <v>32</v>
      </c>
      <c r="T12" s="24">
        <f t="shared" si="0"/>
        <v>151132</v>
      </c>
      <c r="U12" s="25">
        <v>288096</v>
      </c>
      <c r="V12" s="25">
        <v>2090</v>
      </c>
      <c r="W12" s="22">
        <v>2520</v>
      </c>
      <c r="X12" s="24">
        <f t="shared" si="1"/>
        <v>441318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5593</v>
      </c>
      <c r="G13" s="23">
        <v>0</v>
      </c>
      <c r="H13" s="24">
        <f t="shared" si="2"/>
        <v>5593</v>
      </c>
      <c r="I13" s="25">
        <v>10281</v>
      </c>
      <c r="J13" s="25">
        <v>76</v>
      </c>
      <c r="K13" s="22">
        <v>139</v>
      </c>
      <c r="L13" s="24">
        <f t="shared" si="3"/>
        <v>15950</v>
      </c>
      <c r="M13" s="12"/>
      <c r="N13" s="158"/>
      <c r="O13" s="108"/>
      <c r="P13" s="109" t="s">
        <v>26</v>
      </c>
      <c r="Q13" s="69" t="s">
        <v>27</v>
      </c>
      <c r="R13" s="28">
        <v>124982</v>
      </c>
      <c r="S13" s="29">
        <v>22</v>
      </c>
      <c r="T13" s="24">
        <f t="shared" si="0"/>
        <v>125004</v>
      </c>
      <c r="U13" s="30">
        <v>239190</v>
      </c>
      <c r="V13" s="30">
        <v>1725</v>
      </c>
      <c r="W13" s="28">
        <v>2342</v>
      </c>
      <c r="X13" s="24">
        <f t="shared" si="1"/>
        <v>365919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21797</v>
      </c>
      <c r="G14" s="23">
        <f>SUM(G12:G13)</f>
        <v>0</v>
      </c>
      <c r="H14" s="24">
        <f t="shared" si="2"/>
        <v>21797</v>
      </c>
      <c r="I14" s="25">
        <f t="shared" ref="I14:K14" si="7">SUM(I12:I13)</f>
        <v>68985</v>
      </c>
      <c r="J14" s="25">
        <f t="shared" si="7"/>
        <v>394</v>
      </c>
      <c r="K14" s="22">
        <f t="shared" si="7"/>
        <v>780</v>
      </c>
      <c r="L14" s="24">
        <f t="shared" si="3"/>
        <v>91176</v>
      </c>
      <c r="M14" s="12"/>
      <c r="N14" s="158"/>
      <c r="O14" s="108"/>
      <c r="P14" s="133"/>
      <c r="Q14" s="69" t="s">
        <v>29</v>
      </c>
      <c r="R14" s="28">
        <v>25497</v>
      </c>
      <c r="S14" s="29">
        <v>5</v>
      </c>
      <c r="T14" s="24">
        <f t="shared" si="0"/>
        <v>25502</v>
      </c>
      <c r="U14" s="30">
        <v>57283</v>
      </c>
      <c r="V14" s="30">
        <v>380</v>
      </c>
      <c r="W14" s="28">
        <v>520</v>
      </c>
      <c r="X14" s="24">
        <f t="shared" si="1"/>
        <v>83165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26639</v>
      </c>
      <c r="G15" s="23">
        <v>2</v>
      </c>
      <c r="H15" s="24">
        <f t="shared" si="2"/>
        <v>26641</v>
      </c>
      <c r="I15" s="25">
        <v>78317</v>
      </c>
      <c r="J15" s="25">
        <v>387</v>
      </c>
      <c r="K15" s="22">
        <v>884</v>
      </c>
      <c r="L15" s="24">
        <f t="shared" si="3"/>
        <v>105345</v>
      </c>
      <c r="M15" s="12"/>
      <c r="N15" s="158"/>
      <c r="O15" s="108"/>
      <c r="P15" s="133"/>
      <c r="Q15" s="69" t="s">
        <v>10</v>
      </c>
      <c r="R15" s="22">
        <f>SUM(R13:R14)</f>
        <v>150479</v>
      </c>
      <c r="S15" s="23">
        <f>SUM(S13:S14)</f>
        <v>27</v>
      </c>
      <c r="T15" s="24">
        <f t="shared" si="0"/>
        <v>150506</v>
      </c>
      <c r="U15" s="25">
        <f>SUM(U13:U14)</f>
        <v>296473</v>
      </c>
      <c r="V15" s="25">
        <f t="shared" ref="V15:W15" si="8">SUM(V13:V14)</f>
        <v>2105</v>
      </c>
      <c r="W15" s="22">
        <f t="shared" si="8"/>
        <v>2862</v>
      </c>
      <c r="X15" s="24">
        <f t="shared" si="1"/>
        <v>449084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21836</v>
      </c>
      <c r="G16" s="23">
        <v>3</v>
      </c>
      <c r="H16" s="24">
        <f t="shared" si="2"/>
        <v>21839</v>
      </c>
      <c r="I16" s="25">
        <v>59334</v>
      </c>
      <c r="J16" s="25">
        <v>365</v>
      </c>
      <c r="K16" s="22">
        <v>700</v>
      </c>
      <c r="L16" s="24">
        <f t="shared" si="3"/>
        <v>81538</v>
      </c>
      <c r="M16" s="12"/>
      <c r="N16" s="162"/>
      <c r="O16" s="91" t="s">
        <v>30</v>
      </c>
      <c r="P16" s="92"/>
      <c r="Q16" s="93"/>
      <c r="R16" s="31">
        <f>SUM(R4,R11:R12,R15,R7:R8)</f>
        <v>675794</v>
      </c>
      <c r="S16" s="40">
        <f>SUM(S4,S11:S12,S15,S7:S8)</f>
        <v>98</v>
      </c>
      <c r="T16" s="33">
        <f t="shared" ref="T16" si="9">SUM(R16:S16)</f>
        <v>675892</v>
      </c>
      <c r="U16" s="31">
        <f t="shared" ref="U16:W16" si="10">SUM(U4,U11:U12,U15,U7:U8)</f>
        <v>1769512</v>
      </c>
      <c r="V16" s="31">
        <f t="shared" si="10"/>
        <v>10805</v>
      </c>
      <c r="W16" s="31">
        <f t="shared" si="10"/>
        <v>13767</v>
      </c>
      <c r="X16" s="33">
        <f t="shared" ref="X16" si="11">SUM(T16:V16)</f>
        <v>2456209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2779</v>
      </c>
      <c r="G17" s="23">
        <v>0</v>
      </c>
      <c r="H17" s="24">
        <f t="shared" si="2"/>
        <v>2779</v>
      </c>
      <c r="I17" s="25">
        <v>4413</v>
      </c>
      <c r="J17" s="25">
        <v>42</v>
      </c>
      <c r="K17" s="22">
        <v>63</v>
      </c>
      <c r="L17" s="24">
        <f t="shared" si="3"/>
        <v>7234</v>
      </c>
      <c r="M17" s="12"/>
      <c r="N17" s="157" t="s">
        <v>35</v>
      </c>
      <c r="O17" s="88" t="s">
        <v>36</v>
      </c>
      <c r="P17" s="89"/>
      <c r="Q17" s="90"/>
      <c r="R17" s="22">
        <v>78293</v>
      </c>
      <c r="S17" s="23">
        <v>4</v>
      </c>
      <c r="T17" s="24">
        <f t="shared" ref="T17:T88" si="12">SUM(R17:S17)</f>
        <v>78297</v>
      </c>
      <c r="U17" s="25">
        <v>209117</v>
      </c>
      <c r="V17" s="25">
        <v>1200</v>
      </c>
      <c r="W17" s="22">
        <v>1286</v>
      </c>
      <c r="X17" s="24">
        <f t="shared" si="1"/>
        <v>288614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24615</v>
      </c>
      <c r="G18" s="23">
        <f>SUM(G16:G17)</f>
        <v>3</v>
      </c>
      <c r="H18" s="24">
        <f t="shared" si="2"/>
        <v>24618</v>
      </c>
      <c r="I18" s="25">
        <f t="shared" ref="I18:K18" si="13">SUM(I16:I17)</f>
        <v>63747</v>
      </c>
      <c r="J18" s="25">
        <f t="shared" si="13"/>
        <v>407</v>
      </c>
      <c r="K18" s="22">
        <f t="shared" si="13"/>
        <v>763</v>
      </c>
      <c r="L18" s="24">
        <f t="shared" si="3"/>
        <v>88772</v>
      </c>
      <c r="M18" s="12"/>
      <c r="N18" s="158"/>
      <c r="O18" s="101" t="s">
        <v>39</v>
      </c>
      <c r="P18" s="79" t="s">
        <v>40</v>
      </c>
      <c r="Q18" s="74"/>
      <c r="R18" s="22">
        <v>147410</v>
      </c>
      <c r="S18" s="23">
        <v>27</v>
      </c>
      <c r="T18" s="24">
        <f t="shared" si="12"/>
        <v>147437</v>
      </c>
      <c r="U18" s="25">
        <v>465690</v>
      </c>
      <c r="V18" s="25">
        <v>2579</v>
      </c>
      <c r="W18" s="22">
        <v>3345</v>
      </c>
      <c r="X18" s="24">
        <f t="shared" si="1"/>
        <v>615706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257516</v>
      </c>
      <c r="G19" s="32">
        <f>SUM(G6:G8,G11,G14:G15,G18)</f>
        <v>21</v>
      </c>
      <c r="H19" s="33">
        <f t="shared" si="2"/>
        <v>257537</v>
      </c>
      <c r="I19" s="34">
        <f t="shared" ref="I19:K19" si="14">SUM(I6:I8,I11,I14:I15,I18)</f>
        <v>919187</v>
      </c>
      <c r="J19" s="34">
        <f t="shared" si="14"/>
        <v>6736</v>
      </c>
      <c r="K19" s="31">
        <f t="shared" si="14"/>
        <v>15039</v>
      </c>
      <c r="L19" s="33">
        <f t="shared" si="3"/>
        <v>1183460</v>
      </c>
      <c r="M19" s="12"/>
      <c r="N19" s="158"/>
      <c r="O19" s="102"/>
      <c r="P19" s="79" t="s">
        <v>42</v>
      </c>
      <c r="Q19" s="74"/>
      <c r="R19" s="22">
        <v>22261</v>
      </c>
      <c r="S19" s="23">
        <v>6</v>
      </c>
      <c r="T19" s="24">
        <f t="shared" si="12"/>
        <v>22267</v>
      </c>
      <c r="U19" s="25">
        <v>39408</v>
      </c>
      <c r="V19" s="25">
        <v>297</v>
      </c>
      <c r="W19" s="22">
        <v>303</v>
      </c>
      <c r="X19" s="24">
        <f t="shared" si="1"/>
        <v>61972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65620</v>
      </c>
      <c r="G20" s="23">
        <v>3</v>
      </c>
      <c r="H20" s="24">
        <f t="shared" si="2"/>
        <v>65623</v>
      </c>
      <c r="I20" s="25">
        <v>161338</v>
      </c>
      <c r="J20" s="25">
        <v>1256</v>
      </c>
      <c r="K20" s="22">
        <v>1261</v>
      </c>
      <c r="L20" s="24">
        <f t="shared" si="3"/>
        <v>228217</v>
      </c>
      <c r="M20" s="12"/>
      <c r="N20" s="158"/>
      <c r="O20" s="103"/>
      <c r="P20" s="79" t="s">
        <v>10</v>
      </c>
      <c r="Q20" s="74"/>
      <c r="R20" s="22">
        <f>SUM(R18:R19)</f>
        <v>169671</v>
      </c>
      <c r="S20" s="23">
        <f>SUM(S18:S19)</f>
        <v>33</v>
      </c>
      <c r="T20" s="24">
        <f t="shared" si="12"/>
        <v>169704</v>
      </c>
      <c r="U20" s="25">
        <f t="shared" ref="U20:W20" si="15">SUM(U18:U19)</f>
        <v>505098</v>
      </c>
      <c r="V20" s="25">
        <f t="shared" si="15"/>
        <v>2876</v>
      </c>
      <c r="W20" s="22">
        <f t="shared" si="15"/>
        <v>3648</v>
      </c>
      <c r="X20" s="24">
        <f t="shared" si="1"/>
        <v>677678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17094</v>
      </c>
      <c r="G21" s="23">
        <v>0</v>
      </c>
      <c r="H21" s="24">
        <f t="shared" si="2"/>
        <v>17094</v>
      </c>
      <c r="I21" s="25">
        <v>44923</v>
      </c>
      <c r="J21" s="25">
        <v>324</v>
      </c>
      <c r="K21" s="22">
        <v>253</v>
      </c>
      <c r="L21" s="24">
        <f t="shared" si="3"/>
        <v>62341</v>
      </c>
      <c r="M21" s="12"/>
      <c r="N21" s="158"/>
      <c r="O21" s="101" t="s">
        <v>44</v>
      </c>
      <c r="P21" s="79" t="s">
        <v>45</v>
      </c>
      <c r="Q21" s="74"/>
      <c r="R21" s="22">
        <v>74893</v>
      </c>
      <c r="S21" s="23">
        <v>15</v>
      </c>
      <c r="T21" s="24">
        <f t="shared" si="12"/>
        <v>74908</v>
      </c>
      <c r="U21" s="25">
        <v>261209</v>
      </c>
      <c r="V21" s="25">
        <v>1282</v>
      </c>
      <c r="W21" s="22">
        <v>2123</v>
      </c>
      <c r="X21" s="24">
        <f t="shared" si="1"/>
        <v>337399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82714</v>
      </c>
      <c r="G22" s="23">
        <f>SUM(G20:G21)</f>
        <v>3</v>
      </c>
      <c r="H22" s="24">
        <f t="shared" si="2"/>
        <v>82717</v>
      </c>
      <c r="I22" s="25">
        <f t="shared" ref="I22:K22" si="16">SUM(I20:I21)</f>
        <v>206261</v>
      </c>
      <c r="J22" s="25">
        <f t="shared" si="16"/>
        <v>1580</v>
      </c>
      <c r="K22" s="22">
        <f t="shared" si="16"/>
        <v>1514</v>
      </c>
      <c r="L22" s="24">
        <f t="shared" si="3"/>
        <v>290558</v>
      </c>
      <c r="M22" s="12"/>
      <c r="N22" s="158"/>
      <c r="O22" s="102"/>
      <c r="P22" s="79" t="s">
        <v>47</v>
      </c>
      <c r="Q22" s="74"/>
      <c r="R22" s="28">
        <v>100386</v>
      </c>
      <c r="S22" s="29">
        <v>15</v>
      </c>
      <c r="T22" s="36">
        <f t="shared" si="12"/>
        <v>100401</v>
      </c>
      <c r="U22" s="30">
        <v>355351</v>
      </c>
      <c r="V22" s="30">
        <v>1362</v>
      </c>
      <c r="W22" s="28">
        <v>2832</v>
      </c>
      <c r="X22" s="36">
        <f t="shared" si="1"/>
        <v>457114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50946</v>
      </c>
      <c r="G23" s="23">
        <v>0</v>
      </c>
      <c r="H23" s="24">
        <f t="shared" si="2"/>
        <v>50946</v>
      </c>
      <c r="I23" s="25">
        <v>118864</v>
      </c>
      <c r="J23" s="25">
        <v>836</v>
      </c>
      <c r="K23" s="22">
        <v>812</v>
      </c>
      <c r="L23" s="24">
        <f t="shared" si="3"/>
        <v>170646</v>
      </c>
      <c r="M23" s="12"/>
      <c r="N23" s="158"/>
      <c r="O23" s="102"/>
      <c r="P23" s="112" t="s">
        <v>49</v>
      </c>
      <c r="Q23" s="69" t="s">
        <v>49</v>
      </c>
      <c r="R23" s="28">
        <v>17281</v>
      </c>
      <c r="S23" s="29">
        <v>1</v>
      </c>
      <c r="T23" s="36">
        <f t="shared" si="12"/>
        <v>17282</v>
      </c>
      <c r="U23" s="30">
        <v>58916</v>
      </c>
      <c r="V23" s="30">
        <v>330</v>
      </c>
      <c r="W23" s="28">
        <v>707</v>
      </c>
      <c r="X23" s="36">
        <f t="shared" si="1"/>
        <v>76528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78581</v>
      </c>
      <c r="G24" s="23">
        <v>9</v>
      </c>
      <c r="H24" s="24">
        <f t="shared" si="2"/>
        <v>78590</v>
      </c>
      <c r="I24" s="25">
        <v>149333</v>
      </c>
      <c r="J24" s="25">
        <v>1004</v>
      </c>
      <c r="K24" s="22">
        <v>1198</v>
      </c>
      <c r="L24" s="24">
        <f t="shared" si="3"/>
        <v>228927</v>
      </c>
      <c r="M24" s="12"/>
      <c r="N24" s="158"/>
      <c r="O24" s="102"/>
      <c r="P24" s="113"/>
      <c r="Q24" s="69" t="s">
        <v>50</v>
      </c>
      <c r="R24" s="28">
        <v>36750</v>
      </c>
      <c r="S24" s="29">
        <v>3</v>
      </c>
      <c r="T24" s="36">
        <f t="shared" si="12"/>
        <v>36753</v>
      </c>
      <c r="U24" s="30">
        <v>90851</v>
      </c>
      <c r="V24" s="30">
        <v>594</v>
      </c>
      <c r="W24" s="28">
        <v>722</v>
      </c>
      <c r="X24" s="36">
        <f t="shared" si="1"/>
        <v>128198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30238</v>
      </c>
      <c r="G25" s="23">
        <v>1</v>
      </c>
      <c r="H25" s="24">
        <f t="shared" si="2"/>
        <v>30239</v>
      </c>
      <c r="I25" s="25">
        <v>95903</v>
      </c>
      <c r="J25" s="25">
        <v>604</v>
      </c>
      <c r="K25" s="22">
        <v>903</v>
      </c>
      <c r="L25" s="24">
        <f t="shared" si="3"/>
        <v>126746</v>
      </c>
      <c r="M25" s="12"/>
      <c r="N25" s="158"/>
      <c r="O25" s="102"/>
      <c r="P25" s="113"/>
      <c r="Q25" s="69" t="s">
        <v>52</v>
      </c>
      <c r="R25" s="28">
        <v>41621</v>
      </c>
      <c r="S25" s="23">
        <v>9</v>
      </c>
      <c r="T25" s="24">
        <f t="shared" si="12"/>
        <v>41630</v>
      </c>
      <c r="U25" s="25">
        <v>139329</v>
      </c>
      <c r="V25" s="25">
        <v>745</v>
      </c>
      <c r="W25" s="22">
        <v>1027</v>
      </c>
      <c r="X25" s="24">
        <f t="shared" si="1"/>
        <v>181704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34822</v>
      </c>
      <c r="G26" s="23">
        <v>1</v>
      </c>
      <c r="H26" s="24">
        <f t="shared" si="2"/>
        <v>34823</v>
      </c>
      <c r="I26" s="25">
        <v>72134</v>
      </c>
      <c r="J26" s="25">
        <v>389</v>
      </c>
      <c r="K26" s="22">
        <v>484</v>
      </c>
      <c r="L26" s="24">
        <f t="shared" si="3"/>
        <v>107346</v>
      </c>
      <c r="M26" s="12"/>
      <c r="N26" s="158"/>
      <c r="O26" s="103"/>
      <c r="P26" s="114"/>
      <c r="Q26" s="69" t="s">
        <v>10</v>
      </c>
      <c r="R26" s="22">
        <f>SUM(R23:R25)</f>
        <v>95652</v>
      </c>
      <c r="S26" s="23">
        <f>SUM(S23:S25)</f>
        <v>13</v>
      </c>
      <c r="T26" s="36">
        <f t="shared" si="12"/>
        <v>95665</v>
      </c>
      <c r="U26" s="25">
        <f t="shared" ref="U26:W26" si="17">SUM(U23:U25)</f>
        <v>289096</v>
      </c>
      <c r="V26" s="25">
        <f t="shared" si="17"/>
        <v>1669</v>
      </c>
      <c r="W26" s="22">
        <f t="shared" si="17"/>
        <v>2456</v>
      </c>
      <c r="X26" s="36">
        <f t="shared" si="1"/>
        <v>386430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143641</v>
      </c>
      <c r="G27" s="23">
        <f>SUM(G24:G26)</f>
        <v>11</v>
      </c>
      <c r="H27" s="24">
        <f t="shared" si="2"/>
        <v>143652</v>
      </c>
      <c r="I27" s="25">
        <f>SUM(I24:I26)</f>
        <v>317370</v>
      </c>
      <c r="J27" s="25">
        <f>SUM(J24:J26)</f>
        <v>1997</v>
      </c>
      <c r="K27" s="22">
        <f>SUM(K24:K26)</f>
        <v>2585</v>
      </c>
      <c r="L27" s="24">
        <f>SUM(H27:J27)</f>
        <v>463019</v>
      </c>
      <c r="M27" s="12"/>
      <c r="N27" s="158"/>
      <c r="O27" s="101" t="s">
        <v>56</v>
      </c>
      <c r="P27" s="79" t="s">
        <v>57</v>
      </c>
      <c r="Q27" s="74"/>
      <c r="R27" s="22">
        <v>126214</v>
      </c>
      <c r="S27" s="23">
        <v>32</v>
      </c>
      <c r="T27" s="24">
        <f t="shared" si="12"/>
        <v>126246</v>
      </c>
      <c r="U27" s="25">
        <v>483482</v>
      </c>
      <c r="V27" s="25">
        <v>3670</v>
      </c>
      <c r="W27" s="22">
        <v>8520</v>
      </c>
      <c r="X27" s="36">
        <f t="shared" si="1"/>
        <v>613398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125036</v>
      </c>
      <c r="G28" s="23">
        <v>10</v>
      </c>
      <c r="H28" s="24">
        <f t="shared" si="2"/>
        <v>125046</v>
      </c>
      <c r="I28" s="25">
        <v>322253</v>
      </c>
      <c r="J28" s="25">
        <v>2691</v>
      </c>
      <c r="K28" s="22">
        <v>2428</v>
      </c>
      <c r="L28" s="24">
        <f t="shared" si="3"/>
        <v>449990</v>
      </c>
      <c r="M28" s="12"/>
      <c r="N28" s="158"/>
      <c r="O28" s="102"/>
      <c r="P28" s="79" t="s">
        <v>61</v>
      </c>
      <c r="Q28" s="74"/>
      <c r="R28" s="22">
        <v>64742</v>
      </c>
      <c r="S28" s="23">
        <v>8</v>
      </c>
      <c r="T28" s="24">
        <f t="shared" si="12"/>
        <v>64750</v>
      </c>
      <c r="U28" s="25">
        <v>181557</v>
      </c>
      <c r="V28" s="25">
        <v>772</v>
      </c>
      <c r="W28" s="22">
        <v>1447</v>
      </c>
      <c r="X28" s="36">
        <f t="shared" si="1"/>
        <v>247079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33067</v>
      </c>
      <c r="G29" s="23">
        <v>3</v>
      </c>
      <c r="H29" s="24">
        <f t="shared" si="2"/>
        <v>33070</v>
      </c>
      <c r="I29" s="25">
        <v>148595</v>
      </c>
      <c r="J29" s="25">
        <v>988</v>
      </c>
      <c r="K29" s="22">
        <v>2737</v>
      </c>
      <c r="L29" s="24">
        <f t="shared" si="3"/>
        <v>182653</v>
      </c>
      <c r="M29" s="12"/>
      <c r="N29" s="158"/>
      <c r="O29" s="102"/>
      <c r="P29" s="112" t="s">
        <v>63</v>
      </c>
      <c r="Q29" s="69" t="s">
        <v>63</v>
      </c>
      <c r="R29" s="22">
        <v>45370</v>
      </c>
      <c r="S29" s="23">
        <v>11</v>
      </c>
      <c r="T29" s="24">
        <f t="shared" si="12"/>
        <v>45381</v>
      </c>
      <c r="U29" s="25">
        <v>160346</v>
      </c>
      <c r="V29" s="25">
        <v>863</v>
      </c>
      <c r="W29" s="22">
        <v>1672</v>
      </c>
      <c r="X29" s="36">
        <f t="shared" si="1"/>
        <v>206590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158103</v>
      </c>
      <c r="G30" s="23">
        <f>SUM(G28:G29)</f>
        <v>13</v>
      </c>
      <c r="H30" s="24">
        <f t="shared" si="2"/>
        <v>158116</v>
      </c>
      <c r="I30" s="22">
        <f>SUM(I28:I29)</f>
        <v>470848</v>
      </c>
      <c r="J30" s="22">
        <f>SUM(J28:J29)</f>
        <v>3679</v>
      </c>
      <c r="K30" s="22">
        <f>SUM(K28:K29)</f>
        <v>5165</v>
      </c>
      <c r="L30" s="24">
        <f t="shared" si="3"/>
        <v>632643</v>
      </c>
      <c r="M30" s="12"/>
      <c r="N30" s="158"/>
      <c r="O30" s="102"/>
      <c r="P30" s="113"/>
      <c r="Q30" s="69" t="s">
        <v>65</v>
      </c>
      <c r="R30" s="22">
        <v>22609</v>
      </c>
      <c r="S30" s="23">
        <v>6</v>
      </c>
      <c r="T30" s="24">
        <f t="shared" si="12"/>
        <v>22615</v>
      </c>
      <c r="U30" s="25">
        <v>88315</v>
      </c>
      <c r="V30" s="25">
        <v>368</v>
      </c>
      <c r="W30" s="22">
        <v>993</v>
      </c>
      <c r="X30" s="36">
        <f t="shared" si="1"/>
        <v>111298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121322</v>
      </c>
      <c r="G31" s="23">
        <v>6</v>
      </c>
      <c r="H31" s="24">
        <f t="shared" si="2"/>
        <v>121328</v>
      </c>
      <c r="I31" s="25">
        <v>250035</v>
      </c>
      <c r="J31" s="25">
        <v>1925</v>
      </c>
      <c r="K31" s="22">
        <v>1981</v>
      </c>
      <c r="L31" s="24">
        <f t="shared" si="3"/>
        <v>373288</v>
      </c>
      <c r="M31" s="12"/>
      <c r="N31" s="158"/>
      <c r="O31" s="102"/>
      <c r="P31" s="113"/>
      <c r="Q31" s="69" t="s">
        <v>66</v>
      </c>
      <c r="R31" s="26">
        <v>24776</v>
      </c>
      <c r="S31" s="23">
        <v>10</v>
      </c>
      <c r="T31" s="24">
        <f t="shared" si="12"/>
        <v>24786</v>
      </c>
      <c r="U31" s="22">
        <v>80740</v>
      </c>
      <c r="V31" s="22">
        <v>458</v>
      </c>
      <c r="W31" s="22">
        <v>830</v>
      </c>
      <c r="X31" s="24">
        <f t="shared" si="1"/>
        <v>105984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91840</v>
      </c>
      <c r="G32" s="23">
        <v>7</v>
      </c>
      <c r="H32" s="24">
        <f t="shared" si="2"/>
        <v>91847</v>
      </c>
      <c r="I32" s="25">
        <v>211033</v>
      </c>
      <c r="J32" s="25">
        <v>1606</v>
      </c>
      <c r="K32" s="22">
        <v>1715</v>
      </c>
      <c r="L32" s="24">
        <f t="shared" si="3"/>
        <v>304486</v>
      </c>
      <c r="M32" s="12"/>
      <c r="N32" s="158"/>
      <c r="O32" s="102"/>
      <c r="P32" s="114"/>
      <c r="Q32" s="69" t="s">
        <v>10</v>
      </c>
      <c r="R32" s="22">
        <f>SUM(R29:R31)</f>
        <v>92755</v>
      </c>
      <c r="S32" s="23">
        <f>SUM(S29:S31)</f>
        <v>27</v>
      </c>
      <c r="T32" s="24">
        <f t="shared" si="12"/>
        <v>92782</v>
      </c>
      <c r="U32" s="25">
        <f t="shared" ref="U32:W32" si="18">SUM(U29:U31)</f>
        <v>329401</v>
      </c>
      <c r="V32" s="25">
        <f t="shared" si="18"/>
        <v>1689</v>
      </c>
      <c r="W32" s="22">
        <f t="shared" si="18"/>
        <v>3495</v>
      </c>
      <c r="X32" s="36">
        <f t="shared" si="1"/>
        <v>423872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32740</v>
      </c>
      <c r="G33" s="23">
        <v>1</v>
      </c>
      <c r="H33" s="24">
        <f t="shared" si="2"/>
        <v>32741</v>
      </c>
      <c r="I33" s="25">
        <v>76766</v>
      </c>
      <c r="J33" s="25">
        <v>730</v>
      </c>
      <c r="K33" s="22">
        <v>432</v>
      </c>
      <c r="L33" s="24">
        <f t="shared" si="3"/>
        <v>110237</v>
      </c>
      <c r="M33" s="12"/>
      <c r="N33" s="158"/>
      <c r="O33" s="102"/>
      <c r="P33" s="112" t="s">
        <v>68</v>
      </c>
      <c r="Q33" s="69" t="s">
        <v>69</v>
      </c>
      <c r="R33" s="22">
        <v>41246</v>
      </c>
      <c r="S33" s="23">
        <v>10</v>
      </c>
      <c r="T33" s="24">
        <f t="shared" si="12"/>
        <v>41256</v>
      </c>
      <c r="U33" s="25">
        <v>182249</v>
      </c>
      <c r="V33" s="25">
        <v>1120</v>
      </c>
      <c r="W33" s="22">
        <v>2449</v>
      </c>
      <c r="X33" s="36">
        <f t="shared" si="1"/>
        <v>224625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83028</v>
      </c>
      <c r="G34" s="23">
        <v>4</v>
      </c>
      <c r="H34" s="24">
        <f t="shared" si="2"/>
        <v>83032</v>
      </c>
      <c r="I34" s="25">
        <v>191669</v>
      </c>
      <c r="J34" s="25">
        <v>1324</v>
      </c>
      <c r="K34" s="22">
        <v>1382</v>
      </c>
      <c r="L34" s="24">
        <f t="shared" si="3"/>
        <v>276025</v>
      </c>
      <c r="M34" s="12"/>
      <c r="N34" s="158"/>
      <c r="O34" s="102"/>
      <c r="P34" s="113"/>
      <c r="Q34" s="69" t="s">
        <v>73</v>
      </c>
      <c r="R34" s="22">
        <v>13736</v>
      </c>
      <c r="S34" s="23">
        <v>6</v>
      </c>
      <c r="T34" s="24">
        <f t="shared" si="12"/>
        <v>13742</v>
      </c>
      <c r="U34" s="25">
        <v>78348</v>
      </c>
      <c r="V34" s="25">
        <v>539</v>
      </c>
      <c r="W34" s="22">
        <v>987</v>
      </c>
      <c r="X34" s="36">
        <f t="shared" si="1"/>
        <v>92629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34651</v>
      </c>
      <c r="G35" s="23">
        <v>2</v>
      </c>
      <c r="H35" s="24">
        <f t="shared" si="2"/>
        <v>34653</v>
      </c>
      <c r="I35" s="25">
        <v>61883</v>
      </c>
      <c r="J35" s="25">
        <v>780</v>
      </c>
      <c r="K35" s="22">
        <v>580</v>
      </c>
      <c r="L35" s="24">
        <f t="shared" si="3"/>
        <v>97316</v>
      </c>
      <c r="M35" s="12"/>
      <c r="N35" s="158"/>
      <c r="O35" s="102"/>
      <c r="P35" s="113"/>
      <c r="Q35" s="69" t="s">
        <v>76</v>
      </c>
      <c r="R35" s="22">
        <v>10466</v>
      </c>
      <c r="S35" s="23">
        <v>3</v>
      </c>
      <c r="T35" s="24">
        <f t="shared" si="12"/>
        <v>10469</v>
      </c>
      <c r="U35" s="25">
        <v>53287</v>
      </c>
      <c r="V35" s="25">
        <v>262</v>
      </c>
      <c r="W35" s="22">
        <v>601</v>
      </c>
      <c r="X35" s="24">
        <f t="shared" si="1"/>
        <v>64018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22381</v>
      </c>
      <c r="G36" s="23">
        <v>1</v>
      </c>
      <c r="H36" s="24">
        <f t="shared" si="2"/>
        <v>22382</v>
      </c>
      <c r="I36" s="25">
        <v>71775</v>
      </c>
      <c r="J36" s="25">
        <v>516</v>
      </c>
      <c r="K36" s="22">
        <v>790</v>
      </c>
      <c r="L36" s="24">
        <f t="shared" si="3"/>
        <v>94673</v>
      </c>
      <c r="M36" s="12"/>
      <c r="N36" s="158"/>
      <c r="O36" s="103"/>
      <c r="P36" s="114"/>
      <c r="Q36" s="69" t="s">
        <v>10</v>
      </c>
      <c r="R36" s="22">
        <f>SUM(R33:R35)</f>
        <v>65448</v>
      </c>
      <c r="S36" s="23">
        <f>SUM(S33:S35)</f>
        <v>19</v>
      </c>
      <c r="T36" s="24">
        <f t="shared" si="12"/>
        <v>65467</v>
      </c>
      <c r="U36" s="25">
        <f t="shared" ref="U36:W36" si="19">SUM(U33:U35)</f>
        <v>313884</v>
      </c>
      <c r="V36" s="25">
        <f t="shared" si="19"/>
        <v>1921</v>
      </c>
      <c r="W36" s="22">
        <f t="shared" si="19"/>
        <v>4037</v>
      </c>
      <c r="X36" s="36">
        <f t="shared" si="1"/>
        <v>381272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11872</v>
      </c>
      <c r="G37" s="23">
        <v>0</v>
      </c>
      <c r="H37" s="24">
        <f t="shared" si="2"/>
        <v>11872</v>
      </c>
      <c r="I37" s="26">
        <v>26961</v>
      </c>
      <c r="J37" s="26">
        <v>223</v>
      </c>
      <c r="K37" s="22">
        <v>216</v>
      </c>
      <c r="L37" s="24">
        <f t="shared" si="3"/>
        <v>39056</v>
      </c>
      <c r="M37" s="12"/>
      <c r="N37" s="158"/>
      <c r="O37" s="101" t="s">
        <v>198</v>
      </c>
      <c r="P37" s="79" t="s">
        <v>79</v>
      </c>
      <c r="Q37" s="74"/>
      <c r="R37" s="22">
        <v>101330</v>
      </c>
      <c r="S37" s="23">
        <v>9</v>
      </c>
      <c r="T37" s="24">
        <f t="shared" ref="T37:T39" si="20">SUM(R37:S37)</f>
        <v>101339</v>
      </c>
      <c r="U37" s="25">
        <v>264361</v>
      </c>
      <c r="V37" s="25">
        <v>2108</v>
      </c>
      <c r="W37" s="22">
        <v>2015</v>
      </c>
      <c r="X37" s="36">
        <f t="shared" si="1"/>
        <v>367808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151932</v>
      </c>
      <c r="G38" s="23">
        <f>SUM(G34:G37)</f>
        <v>7</v>
      </c>
      <c r="H38" s="24">
        <f t="shared" si="2"/>
        <v>151939</v>
      </c>
      <c r="I38" s="22">
        <f>SUM(I34:I37)</f>
        <v>352288</v>
      </c>
      <c r="J38" s="22">
        <f>SUM(J34:J37)</f>
        <v>2843</v>
      </c>
      <c r="K38" s="22">
        <f>SUM(K34:K37)</f>
        <v>2968</v>
      </c>
      <c r="L38" s="24">
        <f t="shared" si="3"/>
        <v>507070</v>
      </c>
      <c r="M38" s="12"/>
      <c r="N38" s="158"/>
      <c r="O38" s="102"/>
      <c r="P38" s="79" t="s">
        <v>82</v>
      </c>
      <c r="Q38" s="74"/>
      <c r="R38" s="22">
        <v>22829</v>
      </c>
      <c r="S38" s="23">
        <v>7</v>
      </c>
      <c r="T38" s="24">
        <f t="shared" si="20"/>
        <v>22836</v>
      </c>
      <c r="U38" s="25">
        <v>69176</v>
      </c>
      <c r="V38" s="25">
        <v>393</v>
      </c>
      <c r="W38" s="22">
        <v>517</v>
      </c>
      <c r="X38" s="36">
        <f t="shared" si="1"/>
        <v>92405</v>
      </c>
    </row>
    <row r="39" spans="1:24" s="17" customFormat="1" ht="7.5" customHeight="1" x14ac:dyDescent="0.15">
      <c r="A39" s="39"/>
      <c r="B39" s="158"/>
      <c r="C39" s="103"/>
      <c r="D39" s="79" t="s">
        <v>67</v>
      </c>
      <c r="E39" s="74"/>
      <c r="F39" s="22">
        <v>46145</v>
      </c>
      <c r="G39" s="23">
        <v>1</v>
      </c>
      <c r="H39" s="24">
        <f t="shared" si="2"/>
        <v>46146</v>
      </c>
      <c r="I39" s="25">
        <v>110468</v>
      </c>
      <c r="J39" s="25">
        <v>670</v>
      </c>
      <c r="K39" s="22">
        <v>812</v>
      </c>
      <c r="L39" s="24">
        <f t="shared" si="3"/>
        <v>157284</v>
      </c>
      <c r="M39" s="12"/>
      <c r="N39" s="158"/>
      <c r="O39" s="102"/>
      <c r="P39" s="79" t="s">
        <v>200</v>
      </c>
      <c r="Q39" s="74"/>
      <c r="R39" s="22">
        <v>28762</v>
      </c>
      <c r="S39" s="23">
        <v>2</v>
      </c>
      <c r="T39" s="24">
        <f t="shared" si="20"/>
        <v>28764</v>
      </c>
      <c r="U39" s="25">
        <v>71465</v>
      </c>
      <c r="V39" s="25">
        <v>623</v>
      </c>
      <c r="W39" s="22">
        <v>397</v>
      </c>
      <c r="X39" s="36">
        <f t="shared" si="1"/>
        <v>100852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879383</v>
      </c>
      <c r="G40" s="32">
        <f>SUM(G22:G23,G27,G30:G33,G38:G39)</f>
        <v>49</v>
      </c>
      <c r="H40" s="33">
        <f t="shared" si="2"/>
        <v>879432</v>
      </c>
      <c r="I40" s="31">
        <f t="shared" ref="I40:K40" si="21">SUM(I22:I23,I27,I30:I33,I38:I39)</f>
        <v>2113933</v>
      </c>
      <c r="J40" s="31">
        <f t="shared" si="21"/>
        <v>15866</v>
      </c>
      <c r="K40" s="31">
        <f t="shared" si="21"/>
        <v>17984</v>
      </c>
      <c r="L40" s="37">
        <f t="shared" si="3"/>
        <v>3009231</v>
      </c>
      <c r="M40" s="12"/>
      <c r="N40" s="158"/>
      <c r="O40" s="102"/>
      <c r="P40" s="79" t="s">
        <v>201</v>
      </c>
      <c r="Q40" s="74"/>
      <c r="R40" s="28">
        <v>22440</v>
      </c>
      <c r="S40" s="29">
        <v>14</v>
      </c>
      <c r="T40" s="24">
        <f t="shared" si="12"/>
        <v>22454</v>
      </c>
      <c r="U40" s="30">
        <v>72430</v>
      </c>
      <c r="V40" s="30">
        <v>586</v>
      </c>
      <c r="W40" s="28">
        <v>772</v>
      </c>
      <c r="X40" s="36">
        <f t="shared" si="1"/>
        <v>95470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132947</v>
      </c>
      <c r="G41" s="23">
        <v>11</v>
      </c>
      <c r="H41" s="24">
        <f t="shared" si="2"/>
        <v>132958</v>
      </c>
      <c r="I41" s="25">
        <v>328601</v>
      </c>
      <c r="J41" s="25">
        <v>1767</v>
      </c>
      <c r="K41" s="22">
        <v>2443</v>
      </c>
      <c r="L41" s="24">
        <f t="shared" si="3"/>
        <v>463326</v>
      </c>
      <c r="M41" s="12"/>
      <c r="N41" s="158"/>
      <c r="O41" s="103"/>
      <c r="P41" s="79" t="s">
        <v>10</v>
      </c>
      <c r="Q41" s="74"/>
      <c r="R41" s="22">
        <f>SUM(R37:R40)</f>
        <v>175361</v>
      </c>
      <c r="S41" s="23">
        <f>SUM(S37:S40)</f>
        <v>32</v>
      </c>
      <c r="T41" s="24">
        <f t="shared" si="12"/>
        <v>175393</v>
      </c>
      <c r="U41" s="25">
        <f t="shared" ref="U41:W41" si="22">SUM(U37:U40)</f>
        <v>477432</v>
      </c>
      <c r="V41" s="25">
        <f t="shared" si="22"/>
        <v>3710</v>
      </c>
      <c r="W41" s="22">
        <f t="shared" si="22"/>
        <v>3701</v>
      </c>
      <c r="X41" s="24">
        <f t="shared" si="1"/>
        <v>656535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52436</v>
      </c>
      <c r="G42" s="23">
        <v>5</v>
      </c>
      <c r="H42" s="24">
        <f t="shared" si="2"/>
        <v>52441</v>
      </c>
      <c r="I42" s="25">
        <v>146432</v>
      </c>
      <c r="J42" s="25">
        <v>780</v>
      </c>
      <c r="K42" s="22">
        <v>1356</v>
      </c>
      <c r="L42" s="24">
        <f t="shared" si="3"/>
        <v>199653</v>
      </c>
      <c r="M42" s="12"/>
      <c r="N42" s="162"/>
      <c r="O42" s="91" t="s">
        <v>30</v>
      </c>
      <c r="P42" s="92"/>
      <c r="Q42" s="93"/>
      <c r="R42" s="31">
        <f>SUM(R17,R20:R22,R26:R28,R32,R36,R41)</f>
        <v>1043415</v>
      </c>
      <c r="S42" s="40">
        <f>SUM(S17,S20:S22,S26:S28,S32,S36,S41)</f>
        <v>198</v>
      </c>
      <c r="T42" s="33">
        <f t="shared" si="12"/>
        <v>1043613</v>
      </c>
      <c r="U42" s="31">
        <f t="shared" ref="U42:W42" si="23">SUM(U17,U20:U22,U26:U28,U32,U36,U41)</f>
        <v>3405627</v>
      </c>
      <c r="V42" s="31">
        <f t="shared" si="23"/>
        <v>20151</v>
      </c>
      <c r="W42" s="31">
        <f t="shared" si="23"/>
        <v>33545</v>
      </c>
      <c r="X42" s="33">
        <f t="shared" si="1"/>
        <v>4469391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82718</v>
      </c>
      <c r="G43" s="23">
        <v>7</v>
      </c>
      <c r="H43" s="24">
        <f t="shared" si="2"/>
        <v>82725</v>
      </c>
      <c r="I43" s="25">
        <v>204883</v>
      </c>
      <c r="J43" s="25">
        <v>922</v>
      </c>
      <c r="K43" s="22">
        <v>1821</v>
      </c>
      <c r="L43" s="24">
        <f t="shared" si="3"/>
        <v>288530</v>
      </c>
      <c r="M43" s="12"/>
      <c r="N43" s="157" t="s">
        <v>85</v>
      </c>
      <c r="O43" s="88" t="s">
        <v>86</v>
      </c>
      <c r="P43" s="89"/>
      <c r="Q43" s="90"/>
      <c r="R43" s="22">
        <v>113939</v>
      </c>
      <c r="S43" s="23">
        <v>16</v>
      </c>
      <c r="T43" s="24">
        <f t="shared" si="12"/>
        <v>113955</v>
      </c>
      <c r="U43" s="25">
        <v>350372</v>
      </c>
      <c r="V43" s="25">
        <v>2341</v>
      </c>
      <c r="W43" s="22">
        <v>2918</v>
      </c>
      <c r="X43" s="24">
        <f t="shared" si="1"/>
        <v>466668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135154</v>
      </c>
      <c r="G44" s="23">
        <f>SUM(G42:G43)</f>
        <v>12</v>
      </c>
      <c r="H44" s="24">
        <f t="shared" si="2"/>
        <v>135166</v>
      </c>
      <c r="I44" s="22">
        <f>SUM(I42:I43)</f>
        <v>351315</v>
      </c>
      <c r="J44" s="22">
        <f>SUM(J42:J43)</f>
        <v>1702</v>
      </c>
      <c r="K44" s="22">
        <f>SUM(K42:K43)</f>
        <v>3177</v>
      </c>
      <c r="L44" s="24">
        <f t="shared" si="3"/>
        <v>488183</v>
      </c>
      <c r="M44" s="12"/>
      <c r="N44" s="158"/>
      <c r="O44" s="72" t="s">
        <v>89</v>
      </c>
      <c r="P44" s="73"/>
      <c r="Q44" s="74"/>
      <c r="R44" s="22">
        <v>145350</v>
      </c>
      <c r="S44" s="23">
        <v>24</v>
      </c>
      <c r="T44" s="24">
        <f t="shared" si="12"/>
        <v>145374</v>
      </c>
      <c r="U44" s="25">
        <v>368423</v>
      </c>
      <c r="V44" s="25">
        <v>3549</v>
      </c>
      <c r="W44" s="22">
        <v>6909</v>
      </c>
      <c r="X44" s="24">
        <f t="shared" si="1"/>
        <v>517346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92008</v>
      </c>
      <c r="G45" s="23">
        <v>16</v>
      </c>
      <c r="H45" s="24">
        <f t="shared" si="2"/>
        <v>92024</v>
      </c>
      <c r="I45" s="25">
        <v>249427</v>
      </c>
      <c r="J45" s="25">
        <v>1429</v>
      </c>
      <c r="K45" s="22">
        <v>2287</v>
      </c>
      <c r="L45" s="24">
        <f t="shared" si="3"/>
        <v>342880</v>
      </c>
      <c r="M45" s="12"/>
      <c r="N45" s="158"/>
      <c r="O45" s="101" t="s">
        <v>91</v>
      </c>
      <c r="P45" s="79" t="s">
        <v>202</v>
      </c>
      <c r="Q45" s="74"/>
      <c r="R45" s="41">
        <v>84176</v>
      </c>
      <c r="S45" s="42">
        <v>16</v>
      </c>
      <c r="T45" s="43">
        <f t="shared" si="12"/>
        <v>84192</v>
      </c>
      <c r="U45" s="44">
        <v>132458</v>
      </c>
      <c r="V45" s="44">
        <v>3254</v>
      </c>
      <c r="W45" s="41">
        <v>8633</v>
      </c>
      <c r="X45" s="43">
        <f t="shared" si="1"/>
        <v>219904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24550</v>
      </c>
      <c r="G46" s="23">
        <v>4</v>
      </c>
      <c r="H46" s="24">
        <f t="shared" si="2"/>
        <v>24554</v>
      </c>
      <c r="I46" s="25">
        <v>57508</v>
      </c>
      <c r="J46" s="25">
        <v>316</v>
      </c>
      <c r="K46" s="22">
        <v>314</v>
      </c>
      <c r="L46" s="24">
        <f t="shared" si="3"/>
        <v>82378</v>
      </c>
      <c r="M46" s="12"/>
      <c r="N46" s="158"/>
      <c r="O46" s="102"/>
      <c r="P46" s="79" t="s">
        <v>94</v>
      </c>
      <c r="Q46" s="74"/>
      <c r="R46" s="22">
        <v>128223</v>
      </c>
      <c r="S46" s="23">
        <v>23</v>
      </c>
      <c r="T46" s="24">
        <f t="shared" si="12"/>
        <v>128246</v>
      </c>
      <c r="U46" s="25">
        <v>326373</v>
      </c>
      <c r="V46" s="25">
        <v>3999</v>
      </c>
      <c r="W46" s="22">
        <v>11857</v>
      </c>
      <c r="X46" s="24">
        <f t="shared" si="1"/>
        <v>458618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116558</v>
      </c>
      <c r="G47" s="23">
        <f>SUM(G45:G46)</f>
        <v>20</v>
      </c>
      <c r="H47" s="24">
        <f t="shared" si="2"/>
        <v>116578</v>
      </c>
      <c r="I47" s="22">
        <f>SUM(I45:I46)</f>
        <v>306935</v>
      </c>
      <c r="J47" s="22">
        <f>SUM(J45:J46)</f>
        <v>1745</v>
      </c>
      <c r="K47" s="22">
        <f>SUM(K45:K46)</f>
        <v>2601</v>
      </c>
      <c r="L47" s="24">
        <f t="shared" si="3"/>
        <v>425258</v>
      </c>
      <c r="M47" s="12"/>
      <c r="N47" s="158"/>
      <c r="O47" s="102"/>
      <c r="P47" s="112" t="s">
        <v>95</v>
      </c>
      <c r="Q47" s="69" t="s">
        <v>96</v>
      </c>
      <c r="R47" s="22">
        <v>84067</v>
      </c>
      <c r="S47" s="23">
        <v>19</v>
      </c>
      <c r="T47" s="24">
        <f t="shared" si="12"/>
        <v>84086</v>
      </c>
      <c r="U47" s="25">
        <v>278526</v>
      </c>
      <c r="V47" s="25">
        <v>2299</v>
      </c>
      <c r="W47" s="22">
        <v>3864</v>
      </c>
      <c r="X47" s="24">
        <f t="shared" si="1"/>
        <v>364911</v>
      </c>
    </row>
    <row r="48" spans="1:24" s="17" customFormat="1" ht="7.5" customHeight="1" x14ac:dyDescent="0.15">
      <c r="A48" s="39"/>
      <c r="B48" s="86"/>
      <c r="C48" s="108"/>
      <c r="D48" s="75" t="s">
        <v>203</v>
      </c>
      <c r="E48" s="76"/>
      <c r="F48" s="22">
        <v>44395</v>
      </c>
      <c r="G48" s="23">
        <v>1</v>
      </c>
      <c r="H48" s="24">
        <f t="shared" si="2"/>
        <v>44396</v>
      </c>
      <c r="I48" s="25">
        <v>151433</v>
      </c>
      <c r="J48" s="25">
        <v>775</v>
      </c>
      <c r="K48" s="22">
        <v>1199</v>
      </c>
      <c r="L48" s="24">
        <f t="shared" si="3"/>
        <v>196604</v>
      </c>
      <c r="M48" s="12"/>
      <c r="N48" s="158"/>
      <c r="O48" s="102"/>
      <c r="P48" s="113"/>
      <c r="Q48" s="69" t="s">
        <v>100</v>
      </c>
      <c r="R48" s="22">
        <v>36405</v>
      </c>
      <c r="S48" s="23">
        <v>11</v>
      </c>
      <c r="T48" s="24">
        <f t="shared" si="12"/>
        <v>36416</v>
      </c>
      <c r="U48" s="25">
        <v>107000</v>
      </c>
      <c r="V48" s="25">
        <v>1000</v>
      </c>
      <c r="W48" s="22">
        <v>2123</v>
      </c>
      <c r="X48" s="24">
        <f t="shared" si="1"/>
        <v>144416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125312</v>
      </c>
      <c r="G49" s="23">
        <v>15</v>
      </c>
      <c r="H49" s="24">
        <f t="shared" si="2"/>
        <v>125327</v>
      </c>
      <c r="I49" s="25">
        <v>330681</v>
      </c>
      <c r="J49" s="25">
        <v>2010</v>
      </c>
      <c r="K49" s="22">
        <v>2204</v>
      </c>
      <c r="L49" s="24">
        <f t="shared" si="3"/>
        <v>458018</v>
      </c>
      <c r="M49" s="12"/>
      <c r="N49" s="158"/>
      <c r="O49" s="103"/>
      <c r="P49" s="114"/>
      <c r="Q49" s="69" t="s">
        <v>10</v>
      </c>
      <c r="R49" s="22">
        <f>SUM(R47:R48)</f>
        <v>120472</v>
      </c>
      <c r="S49" s="23">
        <f>SUM(S47:S48)</f>
        <v>30</v>
      </c>
      <c r="T49" s="24">
        <f t="shared" si="12"/>
        <v>120502</v>
      </c>
      <c r="U49" s="25">
        <f>SUM(U47:U48)</f>
        <v>385526</v>
      </c>
      <c r="V49" s="25">
        <f>SUM(V47:V48)</f>
        <v>3299</v>
      </c>
      <c r="W49" s="22">
        <f>SUM(W47:W48)</f>
        <v>5987</v>
      </c>
      <c r="X49" s="24">
        <f t="shared" si="1"/>
        <v>509327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34989</v>
      </c>
      <c r="G50" s="23">
        <v>8</v>
      </c>
      <c r="H50" s="24">
        <f t="shared" si="2"/>
        <v>34997</v>
      </c>
      <c r="I50" s="25">
        <v>100034</v>
      </c>
      <c r="J50" s="25">
        <v>635</v>
      </c>
      <c r="K50" s="22">
        <v>830</v>
      </c>
      <c r="L50" s="24">
        <f t="shared" si="3"/>
        <v>135666</v>
      </c>
      <c r="M50" s="12"/>
      <c r="N50" s="158"/>
      <c r="O50" s="163" t="s">
        <v>204</v>
      </c>
      <c r="P50" s="79" t="s">
        <v>205</v>
      </c>
      <c r="Q50" s="74"/>
      <c r="R50" s="22">
        <v>75324</v>
      </c>
      <c r="S50" s="23">
        <v>14</v>
      </c>
      <c r="T50" s="24">
        <f t="shared" si="12"/>
        <v>75338</v>
      </c>
      <c r="U50" s="25">
        <v>227125</v>
      </c>
      <c r="V50" s="25">
        <v>1980</v>
      </c>
      <c r="W50" s="22">
        <v>2558</v>
      </c>
      <c r="X50" s="24">
        <f t="shared" si="1"/>
        <v>304443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27945</v>
      </c>
      <c r="G51" s="23">
        <v>2</v>
      </c>
      <c r="H51" s="24">
        <f t="shared" si="2"/>
        <v>27947</v>
      </c>
      <c r="I51" s="26">
        <v>85469</v>
      </c>
      <c r="J51" s="26">
        <v>620</v>
      </c>
      <c r="K51" s="22">
        <v>770</v>
      </c>
      <c r="L51" s="24">
        <f t="shared" si="3"/>
        <v>114036</v>
      </c>
      <c r="M51" s="12"/>
      <c r="N51" s="158"/>
      <c r="O51" s="113"/>
      <c r="P51" s="79" t="s">
        <v>206</v>
      </c>
      <c r="Q51" s="74"/>
      <c r="R51" s="22">
        <v>10998</v>
      </c>
      <c r="S51" s="23">
        <v>3</v>
      </c>
      <c r="T51" s="24">
        <f t="shared" si="12"/>
        <v>11001</v>
      </c>
      <c r="U51" s="25">
        <v>39091</v>
      </c>
      <c r="V51" s="25">
        <v>226</v>
      </c>
      <c r="W51" s="22">
        <v>430</v>
      </c>
      <c r="X51" s="24">
        <f t="shared" ref="X51:X52" si="24">SUM(T51:V51)</f>
        <v>50318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188246</v>
      </c>
      <c r="G52" s="23">
        <f>SUM(G49:G51)</f>
        <v>25</v>
      </c>
      <c r="H52" s="24">
        <f t="shared" ref="H52:H98" si="25">SUM(F52:G52)</f>
        <v>188271</v>
      </c>
      <c r="I52" s="26">
        <f>SUM(I49:I51)</f>
        <v>516184</v>
      </c>
      <c r="J52" s="26">
        <f>SUM(J49:J51)</f>
        <v>3265</v>
      </c>
      <c r="K52" s="26">
        <f>SUM(K49:K51)</f>
        <v>3804</v>
      </c>
      <c r="L52" s="24">
        <f t="shared" ref="L52:L98" si="26">SUM(H52:J52)</f>
        <v>707720</v>
      </c>
      <c r="M52" s="12"/>
      <c r="N52" s="158"/>
      <c r="O52" s="114"/>
      <c r="P52" s="79" t="s">
        <v>10</v>
      </c>
      <c r="Q52" s="74"/>
      <c r="R52" s="22">
        <f>SUM(R50:R51)</f>
        <v>86322</v>
      </c>
      <c r="S52" s="23">
        <f>SUM(S50:S51)</f>
        <v>17</v>
      </c>
      <c r="T52" s="24">
        <f t="shared" si="12"/>
        <v>86339</v>
      </c>
      <c r="U52" s="25">
        <f t="shared" ref="U52:W52" si="27">SUM(U50:U51)</f>
        <v>266216</v>
      </c>
      <c r="V52" s="25">
        <f t="shared" si="27"/>
        <v>2206</v>
      </c>
      <c r="W52" s="22">
        <f t="shared" si="27"/>
        <v>2988</v>
      </c>
      <c r="X52" s="24">
        <f t="shared" si="24"/>
        <v>354761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60983</v>
      </c>
      <c r="G53" s="23">
        <v>9</v>
      </c>
      <c r="H53" s="24">
        <f t="shared" si="25"/>
        <v>60992</v>
      </c>
      <c r="I53" s="25">
        <v>216120</v>
      </c>
      <c r="J53" s="25">
        <v>1706</v>
      </c>
      <c r="K53" s="22">
        <v>5649</v>
      </c>
      <c r="L53" s="24">
        <f t="shared" si="26"/>
        <v>278818</v>
      </c>
      <c r="M53" s="12"/>
      <c r="N53" s="158"/>
      <c r="O53" s="72" t="s">
        <v>104</v>
      </c>
      <c r="P53" s="73"/>
      <c r="Q53" s="74"/>
      <c r="R53" s="22">
        <v>118117</v>
      </c>
      <c r="S53" s="23">
        <v>22</v>
      </c>
      <c r="T53" s="24">
        <f t="shared" si="12"/>
        <v>118139</v>
      </c>
      <c r="U53" s="25">
        <v>274954</v>
      </c>
      <c r="V53" s="25">
        <v>2585</v>
      </c>
      <c r="W53" s="22">
        <v>1983</v>
      </c>
      <c r="X53" s="24">
        <f t="shared" si="1"/>
        <v>395678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17550</v>
      </c>
      <c r="G54" s="23">
        <v>3</v>
      </c>
      <c r="H54" s="24">
        <f t="shared" si="25"/>
        <v>17553</v>
      </c>
      <c r="I54" s="25">
        <v>49133</v>
      </c>
      <c r="J54" s="25">
        <v>576</v>
      </c>
      <c r="K54" s="22">
        <v>2555</v>
      </c>
      <c r="L54" s="24">
        <f t="shared" si="26"/>
        <v>67262</v>
      </c>
      <c r="M54" s="12"/>
      <c r="N54" s="158"/>
      <c r="O54" s="101" t="s">
        <v>106</v>
      </c>
      <c r="P54" s="79" t="s">
        <v>107</v>
      </c>
      <c r="Q54" s="74"/>
      <c r="R54" s="22">
        <v>169885</v>
      </c>
      <c r="S54" s="23">
        <v>44</v>
      </c>
      <c r="T54" s="24">
        <f t="shared" si="12"/>
        <v>169929</v>
      </c>
      <c r="U54" s="25">
        <v>443569</v>
      </c>
      <c r="V54" s="25">
        <v>4222</v>
      </c>
      <c r="W54" s="22">
        <v>9553</v>
      </c>
      <c r="X54" s="24">
        <f t="shared" si="1"/>
        <v>617720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78533</v>
      </c>
      <c r="G55" s="23">
        <f>SUM(G53:G54)</f>
        <v>12</v>
      </c>
      <c r="H55" s="24">
        <f t="shared" si="25"/>
        <v>78545</v>
      </c>
      <c r="I55" s="26">
        <f>SUM(I53:I54)</f>
        <v>265253</v>
      </c>
      <c r="J55" s="26">
        <f>SUM(J53:J54)</f>
        <v>2282</v>
      </c>
      <c r="K55" s="26">
        <f>SUM(K53:K54)</f>
        <v>8204</v>
      </c>
      <c r="L55" s="24">
        <f t="shared" si="26"/>
        <v>346080</v>
      </c>
      <c r="M55" s="12"/>
      <c r="N55" s="158"/>
      <c r="O55" s="103"/>
      <c r="P55" s="79" t="s">
        <v>108</v>
      </c>
      <c r="Q55" s="74"/>
      <c r="R55" s="22">
        <v>122219</v>
      </c>
      <c r="S55" s="23">
        <v>34</v>
      </c>
      <c r="T55" s="24">
        <f t="shared" si="12"/>
        <v>122253</v>
      </c>
      <c r="U55" s="25">
        <v>352710</v>
      </c>
      <c r="V55" s="25">
        <v>2591</v>
      </c>
      <c r="W55" s="22">
        <v>2681</v>
      </c>
      <c r="X55" s="24">
        <f t="shared" si="1"/>
        <v>477554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43451</v>
      </c>
      <c r="G56" s="23">
        <v>6</v>
      </c>
      <c r="H56" s="24">
        <f t="shared" si="25"/>
        <v>43457</v>
      </c>
      <c r="I56" s="25">
        <v>159235</v>
      </c>
      <c r="J56" s="25">
        <v>1203</v>
      </c>
      <c r="K56" s="22">
        <v>3837</v>
      </c>
      <c r="L56" s="24">
        <f t="shared" si="26"/>
        <v>203895</v>
      </c>
      <c r="M56" s="12"/>
      <c r="N56" s="162"/>
      <c r="O56" s="91" t="s">
        <v>30</v>
      </c>
      <c r="P56" s="92"/>
      <c r="Q56" s="93"/>
      <c r="R56" s="31">
        <f>SUM(R43:R46,R52:R55,R49)</f>
        <v>1088703</v>
      </c>
      <c r="S56" s="40">
        <f>SUM(S43:S46,S52:S55,S49)</f>
        <v>226</v>
      </c>
      <c r="T56" s="33">
        <f t="shared" si="12"/>
        <v>1088929</v>
      </c>
      <c r="U56" s="31">
        <f t="shared" ref="U56:W56" si="28">SUM(U43:U46,U52:U55,U49)</f>
        <v>2900601</v>
      </c>
      <c r="V56" s="31">
        <f t="shared" si="28"/>
        <v>28046</v>
      </c>
      <c r="W56" s="31">
        <f t="shared" si="28"/>
        <v>53509</v>
      </c>
      <c r="X56" s="33">
        <f t="shared" si="1"/>
        <v>4017576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10757</v>
      </c>
      <c r="G57" s="23">
        <v>3</v>
      </c>
      <c r="H57" s="24">
        <f t="shared" si="25"/>
        <v>10760</v>
      </c>
      <c r="I57" s="25">
        <v>38075</v>
      </c>
      <c r="J57" s="25">
        <v>385</v>
      </c>
      <c r="K57" s="22">
        <v>1422</v>
      </c>
      <c r="L57" s="24">
        <f t="shared" si="26"/>
        <v>49220</v>
      </c>
      <c r="M57" s="12"/>
      <c r="N57" s="157" t="s">
        <v>112</v>
      </c>
      <c r="O57" s="88" t="s">
        <v>113</v>
      </c>
      <c r="P57" s="89"/>
      <c r="Q57" s="90"/>
      <c r="R57" s="22">
        <v>74788</v>
      </c>
      <c r="S57" s="23">
        <v>4</v>
      </c>
      <c r="T57" s="24">
        <f t="shared" si="12"/>
        <v>74792</v>
      </c>
      <c r="U57" s="25">
        <v>166657</v>
      </c>
      <c r="V57" s="25">
        <v>953</v>
      </c>
      <c r="W57" s="22">
        <v>1124</v>
      </c>
      <c r="X57" s="24">
        <f t="shared" si="1"/>
        <v>242402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54208</v>
      </c>
      <c r="G58" s="23">
        <f>SUM(G56:G57)</f>
        <v>9</v>
      </c>
      <c r="H58" s="24">
        <f t="shared" si="25"/>
        <v>54217</v>
      </c>
      <c r="I58" s="26">
        <f>SUM(I56:I57)</f>
        <v>197310</v>
      </c>
      <c r="J58" s="26">
        <f>SUM(J56:J57)</f>
        <v>1588</v>
      </c>
      <c r="K58" s="26">
        <f>SUM(K56:K57)</f>
        <v>5259</v>
      </c>
      <c r="L58" s="24">
        <f t="shared" si="26"/>
        <v>253115</v>
      </c>
      <c r="M58" s="12"/>
      <c r="N58" s="158"/>
      <c r="O58" s="159" t="s">
        <v>207</v>
      </c>
      <c r="P58" s="79" t="s">
        <v>208</v>
      </c>
      <c r="Q58" s="74"/>
      <c r="R58" s="22">
        <v>64958</v>
      </c>
      <c r="S58" s="23">
        <v>3</v>
      </c>
      <c r="T58" s="24">
        <f t="shared" si="12"/>
        <v>64961</v>
      </c>
      <c r="U58" s="25">
        <v>140913</v>
      </c>
      <c r="V58" s="25">
        <v>1193</v>
      </c>
      <c r="W58" s="22">
        <v>1170</v>
      </c>
      <c r="X58" s="24">
        <f t="shared" si="1"/>
        <v>207067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54967</v>
      </c>
      <c r="G59" s="23">
        <v>18</v>
      </c>
      <c r="H59" s="24">
        <f t="shared" si="25"/>
        <v>54985</v>
      </c>
      <c r="I59" s="25">
        <v>187053</v>
      </c>
      <c r="J59" s="25">
        <v>1224</v>
      </c>
      <c r="K59" s="22">
        <v>5405</v>
      </c>
      <c r="L59" s="24">
        <f t="shared" si="26"/>
        <v>243262</v>
      </c>
      <c r="M59" s="12"/>
      <c r="N59" s="158"/>
      <c r="O59" s="102"/>
      <c r="P59" s="79" t="s">
        <v>209</v>
      </c>
      <c r="Q59" s="74"/>
      <c r="R59" s="28">
        <v>23851</v>
      </c>
      <c r="S59" s="29">
        <v>0</v>
      </c>
      <c r="T59" s="24">
        <f>SUM(R59:S59)</f>
        <v>23851</v>
      </c>
      <c r="U59" s="30">
        <v>59195</v>
      </c>
      <c r="V59" s="30">
        <v>398</v>
      </c>
      <c r="W59" s="28">
        <v>388</v>
      </c>
      <c r="X59" s="36">
        <f>SUM(T59:V59)</f>
        <v>83444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24902</v>
      </c>
      <c r="G60" s="23">
        <v>7</v>
      </c>
      <c r="H60" s="24">
        <f t="shared" si="25"/>
        <v>24909</v>
      </c>
      <c r="I60" s="25">
        <v>96300</v>
      </c>
      <c r="J60" s="25">
        <v>456</v>
      </c>
      <c r="K60" s="22">
        <v>1463</v>
      </c>
      <c r="L60" s="24">
        <f t="shared" si="26"/>
        <v>121665</v>
      </c>
      <c r="M60" s="12"/>
      <c r="N60" s="158"/>
      <c r="O60" s="103"/>
      <c r="P60" s="79" t="s">
        <v>10</v>
      </c>
      <c r="Q60" s="74"/>
      <c r="R60" s="28">
        <f>SUM(R58:R59)</f>
        <v>88809</v>
      </c>
      <c r="S60" s="29">
        <f>SUM(S58:S59)</f>
        <v>3</v>
      </c>
      <c r="T60" s="24">
        <f>SUM(R60:S60)</f>
        <v>88812</v>
      </c>
      <c r="U60" s="30">
        <f t="shared" ref="U60:W60" si="29">SUM(U58:U59)</f>
        <v>200108</v>
      </c>
      <c r="V60" s="30">
        <f t="shared" si="29"/>
        <v>1591</v>
      </c>
      <c r="W60" s="28">
        <f t="shared" si="29"/>
        <v>1558</v>
      </c>
      <c r="X60" s="36">
        <f>SUM(T60:V60)</f>
        <v>290511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79869</v>
      </c>
      <c r="G61" s="23">
        <f>SUM(G59:G60)</f>
        <v>25</v>
      </c>
      <c r="H61" s="24">
        <f t="shared" si="25"/>
        <v>79894</v>
      </c>
      <c r="I61" s="22">
        <f>SUM(I59:I60)</f>
        <v>283353</v>
      </c>
      <c r="J61" s="22">
        <f>SUM(J59:J60)</f>
        <v>1680</v>
      </c>
      <c r="K61" s="22">
        <f>SUM(K59:K60)</f>
        <v>6868</v>
      </c>
      <c r="L61" s="24">
        <f t="shared" si="26"/>
        <v>364927</v>
      </c>
      <c r="M61" s="12"/>
      <c r="N61" s="158"/>
      <c r="O61" s="101" t="s">
        <v>116</v>
      </c>
      <c r="P61" s="79" t="s">
        <v>117</v>
      </c>
      <c r="Q61" s="74"/>
      <c r="R61" s="28">
        <v>138421</v>
      </c>
      <c r="S61" s="29">
        <v>40</v>
      </c>
      <c r="T61" s="24">
        <f>SUM(R61:S61)</f>
        <v>138461</v>
      </c>
      <c r="U61" s="30">
        <v>343118</v>
      </c>
      <c r="V61" s="30">
        <v>2423</v>
      </c>
      <c r="W61" s="28">
        <v>3425</v>
      </c>
      <c r="X61" s="36">
        <f>SUM(T61:V61)</f>
        <v>484002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98948</v>
      </c>
      <c r="G62" s="23">
        <v>16</v>
      </c>
      <c r="H62" s="24">
        <f t="shared" si="25"/>
        <v>98964</v>
      </c>
      <c r="I62" s="25">
        <v>300297</v>
      </c>
      <c r="J62" s="25">
        <v>1569</v>
      </c>
      <c r="K62" s="22">
        <v>2554</v>
      </c>
      <c r="L62" s="24">
        <f t="shared" si="26"/>
        <v>400830</v>
      </c>
      <c r="M62" s="12"/>
      <c r="N62" s="158"/>
      <c r="O62" s="102"/>
      <c r="P62" s="79" t="s">
        <v>120</v>
      </c>
      <c r="Q62" s="74"/>
      <c r="R62" s="28">
        <v>57246</v>
      </c>
      <c r="S62" s="29">
        <v>12</v>
      </c>
      <c r="T62" s="24">
        <f>SUM(R62:S62)</f>
        <v>57258</v>
      </c>
      <c r="U62" s="30">
        <v>187757</v>
      </c>
      <c r="V62" s="30">
        <v>894</v>
      </c>
      <c r="W62" s="28">
        <v>1191</v>
      </c>
      <c r="X62" s="36">
        <f>SUM(T62:V62)</f>
        <v>245909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95442</v>
      </c>
      <c r="G63" s="23">
        <v>15</v>
      </c>
      <c r="H63" s="24">
        <f t="shared" si="25"/>
        <v>95457</v>
      </c>
      <c r="I63" s="25">
        <v>267570</v>
      </c>
      <c r="J63" s="25">
        <v>1593</v>
      </c>
      <c r="K63" s="22">
        <v>4637</v>
      </c>
      <c r="L63" s="24">
        <f t="shared" si="26"/>
        <v>364620</v>
      </c>
      <c r="M63" s="12"/>
      <c r="N63" s="158"/>
      <c r="O63" s="103"/>
      <c r="P63" s="79" t="s">
        <v>10</v>
      </c>
      <c r="Q63" s="74"/>
      <c r="R63" s="22">
        <f>SUM(R61:R62)</f>
        <v>195667</v>
      </c>
      <c r="S63" s="23">
        <f>SUM(S61:S62)</f>
        <v>52</v>
      </c>
      <c r="T63" s="24">
        <f t="shared" si="12"/>
        <v>195719</v>
      </c>
      <c r="U63" s="25">
        <f t="shared" ref="U63:W63" si="30">SUM(U61:U62)</f>
        <v>530875</v>
      </c>
      <c r="V63" s="25">
        <f t="shared" si="30"/>
        <v>3317</v>
      </c>
      <c r="W63" s="22">
        <f t="shared" si="30"/>
        <v>4616</v>
      </c>
      <c r="X63" s="24">
        <f t="shared" si="1"/>
        <v>729911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32529</v>
      </c>
      <c r="G64" s="23">
        <v>1</v>
      </c>
      <c r="H64" s="24">
        <f t="shared" si="25"/>
        <v>32530</v>
      </c>
      <c r="I64" s="25">
        <v>68157</v>
      </c>
      <c r="J64" s="25">
        <v>396</v>
      </c>
      <c r="K64" s="22">
        <v>1201</v>
      </c>
      <c r="L64" s="24">
        <f t="shared" si="26"/>
        <v>101083</v>
      </c>
      <c r="M64" s="12"/>
      <c r="N64" s="158"/>
      <c r="O64" s="101" t="s">
        <v>122</v>
      </c>
      <c r="P64" s="79" t="s">
        <v>112</v>
      </c>
      <c r="Q64" s="74"/>
      <c r="R64" s="22">
        <v>124308</v>
      </c>
      <c r="S64" s="23">
        <v>22</v>
      </c>
      <c r="T64" s="24">
        <f t="shared" si="12"/>
        <v>124330</v>
      </c>
      <c r="U64" s="25">
        <v>393363</v>
      </c>
      <c r="V64" s="25">
        <v>2403</v>
      </c>
      <c r="W64" s="22">
        <v>5560</v>
      </c>
      <c r="X64" s="36">
        <f t="shared" si="1"/>
        <v>520096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127971</v>
      </c>
      <c r="G65" s="23">
        <f>SUM(G63:G64)</f>
        <v>16</v>
      </c>
      <c r="H65" s="24">
        <f t="shared" si="25"/>
        <v>127987</v>
      </c>
      <c r="I65" s="22">
        <f>SUM(I63:I64)</f>
        <v>335727</v>
      </c>
      <c r="J65" s="22">
        <f>SUM(J63:J64)</f>
        <v>1989</v>
      </c>
      <c r="K65" s="22">
        <f>SUM(K63:K64)</f>
        <v>5838</v>
      </c>
      <c r="L65" s="24">
        <f t="shared" si="26"/>
        <v>465703</v>
      </c>
      <c r="M65" s="12"/>
      <c r="N65" s="158"/>
      <c r="O65" s="103"/>
      <c r="P65" s="79" t="s">
        <v>124</v>
      </c>
      <c r="Q65" s="74"/>
      <c r="R65" s="22">
        <v>76074</v>
      </c>
      <c r="S65" s="23">
        <v>14</v>
      </c>
      <c r="T65" s="24">
        <f t="shared" si="12"/>
        <v>76088</v>
      </c>
      <c r="U65" s="25">
        <v>228256</v>
      </c>
      <c r="V65" s="25">
        <v>1213</v>
      </c>
      <c r="W65" s="22">
        <v>1736</v>
      </c>
      <c r="X65" s="24">
        <f t="shared" si="1"/>
        <v>305557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23112</v>
      </c>
      <c r="G66" s="23">
        <v>3</v>
      </c>
      <c r="H66" s="24">
        <f t="shared" ref="H66:H72" si="31">SUM(F66:G66)</f>
        <v>23115</v>
      </c>
      <c r="I66" s="25">
        <v>81329</v>
      </c>
      <c r="J66" s="25">
        <v>514</v>
      </c>
      <c r="K66" s="22">
        <v>1938</v>
      </c>
      <c r="L66" s="24">
        <f t="shared" ref="L66:L72" si="32">SUM(H66:J66)</f>
        <v>104958</v>
      </c>
      <c r="M66" s="12"/>
      <c r="N66" s="158"/>
      <c r="O66" s="101" t="s">
        <v>126</v>
      </c>
      <c r="P66" s="79" t="s">
        <v>127</v>
      </c>
      <c r="Q66" s="74"/>
      <c r="R66" s="22">
        <v>108671</v>
      </c>
      <c r="S66" s="23">
        <v>11</v>
      </c>
      <c r="T66" s="24">
        <f t="shared" si="12"/>
        <v>108682</v>
      </c>
      <c r="U66" s="25">
        <v>298704</v>
      </c>
      <c r="V66" s="25">
        <v>1643</v>
      </c>
      <c r="W66" s="22">
        <v>1989</v>
      </c>
      <c r="X66" s="24">
        <f t="shared" si="1"/>
        <v>409029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9877</v>
      </c>
      <c r="G67" s="23">
        <v>0</v>
      </c>
      <c r="H67" s="24">
        <f t="shared" si="31"/>
        <v>9877</v>
      </c>
      <c r="I67" s="25">
        <v>25069</v>
      </c>
      <c r="J67" s="25">
        <v>236</v>
      </c>
      <c r="K67" s="22">
        <v>1544</v>
      </c>
      <c r="L67" s="24">
        <f t="shared" si="32"/>
        <v>35182</v>
      </c>
      <c r="M67" s="12"/>
      <c r="N67" s="158"/>
      <c r="O67" s="102"/>
      <c r="P67" s="79" t="s">
        <v>130</v>
      </c>
      <c r="Q67" s="74"/>
      <c r="R67" s="28">
        <v>20786</v>
      </c>
      <c r="S67" s="29">
        <v>0</v>
      </c>
      <c r="T67" s="24">
        <f t="shared" si="12"/>
        <v>20786</v>
      </c>
      <c r="U67" s="30">
        <v>67099</v>
      </c>
      <c r="V67" s="30">
        <v>372</v>
      </c>
      <c r="W67" s="28">
        <v>542</v>
      </c>
      <c r="X67" s="24">
        <f t="shared" si="1"/>
        <v>88257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14759</v>
      </c>
      <c r="G68" s="23">
        <v>0</v>
      </c>
      <c r="H68" s="24">
        <f t="shared" si="31"/>
        <v>14759</v>
      </c>
      <c r="I68" s="25">
        <v>48741</v>
      </c>
      <c r="J68" s="25">
        <v>414</v>
      </c>
      <c r="K68" s="22">
        <v>1923</v>
      </c>
      <c r="L68" s="24">
        <f t="shared" si="32"/>
        <v>63914</v>
      </c>
      <c r="M68" s="12"/>
      <c r="N68" s="158"/>
      <c r="O68" s="103"/>
      <c r="P68" s="79" t="s">
        <v>10</v>
      </c>
      <c r="Q68" s="74"/>
      <c r="R68" s="22">
        <f>SUM(R66:R67)</f>
        <v>129457</v>
      </c>
      <c r="S68" s="23">
        <f>SUM(S66:S67)</f>
        <v>11</v>
      </c>
      <c r="T68" s="24">
        <f t="shared" si="12"/>
        <v>129468</v>
      </c>
      <c r="U68" s="25">
        <f>SUM(U66:U67)</f>
        <v>365803</v>
      </c>
      <c r="V68" s="25">
        <f>SUM(V66:V67)</f>
        <v>2015</v>
      </c>
      <c r="W68" s="22">
        <f>SUM(W66:W67)</f>
        <v>2531</v>
      </c>
      <c r="X68" s="24">
        <f t="shared" si="1"/>
        <v>497286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47748</v>
      </c>
      <c r="G69" s="23">
        <f>SUM(G66:G68)</f>
        <v>3</v>
      </c>
      <c r="H69" s="24">
        <f t="shared" si="31"/>
        <v>47751</v>
      </c>
      <c r="I69" s="22">
        <f t="shared" ref="I69:K69" si="33">SUM(I66:I68)</f>
        <v>155139</v>
      </c>
      <c r="J69" s="22">
        <f t="shared" si="33"/>
        <v>1164</v>
      </c>
      <c r="K69" s="22">
        <f t="shared" si="33"/>
        <v>5405</v>
      </c>
      <c r="L69" s="24">
        <f t="shared" si="32"/>
        <v>204054</v>
      </c>
      <c r="M69" s="12"/>
      <c r="N69" s="162"/>
      <c r="O69" s="91" t="s">
        <v>30</v>
      </c>
      <c r="P69" s="92"/>
      <c r="Q69" s="93"/>
      <c r="R69" s="31">
        <f>SUM(R57,R63:R65,R68,R60)</f>
        <v>689103</v>
      </c>
      <c r="S69" s="40">
        <f>SUM(S57,S63:S65,S68,S60)</f>
        <v>106</v>
      </c>
      <c r="T69" s="33">
        <f t="shared" si="12"/>
        <v>689209</v>
      </c>
      <c r="U69" s="31">
        <f t="shared" ref="U69:W69" si="34">SUM(U57,U63:U65,U68,U60)</f>
        <v>1885062</v>
      </c>
      <c r="V69" s="31">
        <f t="shared" si="34"/>
        <v>11492</v>
      </c>
      <c r="W69" s="31">
        <f t="shared" si="34"/>
        <v>17125</v>
      </c>
      <c r="X69" s="33">
        <f t="shared" si="1"/>
        <v>2585763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76901</v>
      </c>
      <c r="G70" s="23">
        <v>7</v>
      </c>
      <c r="H70" s="24">
        <f t="shared" si="31"/>
        <v>76908</v>
      </c>
      <c r="I70" s="25">
        <v>175373</v>
      </c>
      <c r="J70" s="25">
        <v>1061</v>
      </c>
      <c r="K70" s="22">
        <v>1301</v>
      </c>
      <c r="L70" s="24">
        <f t="shared" si="32"/>
        <v>253342</v>
      </c>
      <c r="M70" s="12"/>
      <c r="N70" s="157" t="s">
        <v>135</v>
      </c>
      <c r="O70" s="88" t="s">
        <v>136</v>
      </c>
      <c r="P70" s="89"/>
      <c r="Q70" s="90"/>
      <c r="R70" s="28">
        <v>90381</v>
      </c>
      <c r="S70" s="29">
        <v>15</v>
      </c>
      <c r="T70" s="36">
        <f t="shared" si="12"/>
        <v>90396</v>
      </c>
      <c r="U70" s="30">
        <v>209463</v>
      </c>
      <c r="V70" s="30">
        <v>1075</v>
      </c>
      <c r="W70" s="28">
        <v>1680</v>
      </c>
      <c r="X70" s="36">
        <f t="shared" si="1"/>
        <v>300934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19907</v>
      </c>
      <c r="G71" s="23">
        <v>0</v>
      </c>
      <c r="H71" s="24">
        <f t="shared" si="31"/>
        <v>19907</v>
      </c>
      <c r="I71" s="25">
        <v>57441</v>
      </c>
      <c r="J71" s="25">
        <v>343</v>
      </c>
      <c r="K71" s="22">
        <v>657</v>
      </c>
      <c r="L71" s="24">
        <f t="shared" si="32"/>
        <v>77691</v>
      </c>
      <c r="M71" s="9"/>
      <c r="N71" s="158"/>
      <c r="O71" s="159" t="s">
        <v>218</v>
      </c>
      <c r="P71" s="79" t="s">
        <v>219</v>
      </c>
      <c r="Q71" s="74"/>
      <c r="R71" s="22">
        <v>71268</v>
      </c>
      <c r="S71" s="23">
        <v>18</v>
      </c>
      <c r="T71" s="24">
        <f t="shared" si="12"/>
        <v>71286</v>
      </c>
      <c r="U71" s="25">
        <v>173512</v>
      </c>
      <c r="V71" s="25">
        <v>1123</v>
      </c>
      <c r="W71" s="22">
        <v>1447</v>
      </c>
      <c r="X71" s="24">
        <f t="shared" si="1"/>
        <v>245921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96808</v>
      </c>
      <c r="G72" s="23">
        <f>SUM(G70:G71)</f>
        <v>7</v>
      </c>
      <c r="H72" s="24">
        <f t="shared" si="31"/>
        <v>96815</v>
      </c>
      <c r="I72" s="22">
        <f>SUM(I70:I71)</f>
        <v>232814</v>
      </c>
      <c r="J72" s="22">
        <f>SUM(J70:J71)</f>
        <v>1404</v>
      </c>
      <c r="K72" s="22">
        <f>SUM(K70:K71)</f>
        <v>1958</v>
      </c>
      <c r="L72" s="24">
        <f t="shared" si="32"/>
        <v>331033</v>
      </c>
      <c r="M72" s="9"/>
      <c r="N72" s="158"/>
      <c r="O72" s="102"/>
      <c r="P72" s="79" t="s">
        <v>220</v>
      </c>
      <c r="Q72" s="74"/>
      <c r="R72" s="28">
        <v>28968</v>
      </c>
      <c r="S72" s="29">
        <v>9</v>
      </c>
      <c r="T72" s="24">
        <f t="shared" si="12"/>
        <v>28977</v>
      </c>
      <c r="U72" s="30">
        <v>102962</v>
      </c>
      <c r="V72" s="30">
        <v>664</v>
      </c>
      <c r="W72" s="28">
        <v>1188</v>
      </c>
      <c r="X72" s="36">
        <f t="shared" ref="X72:X73" si="35">SUM(T72:V72)</f>
        <v>132603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13389</v>
      </c>
      <c r="G73" s="23">
        <v>1</v>
      </c>
      <c r="H73" s="24">
        <f t="shared" si="25"/>
        <v>13390</v>
      </c>
      <c r="I73" s="25">
        <v>50513</v>
      </c>
      <c r="J73" s="25">
        <v>293</v>
      </c>
      <c r="K73" s="22">
        <v>807</v>
      </c>
      <c r="L73" s="24">
        <f t="shared" si="26"/>
        <v>64196</v>
      </c>
      <c r="M73" s="9"/>
      <c r="N73" s="158"/>
      <c r="O73" s="103"/>
      <c r="P73" s="79" t="s">
        <v>10</v>
      </c>
      <c r="Q73" s="74"/>
      <c r="R73" s="28">
        <f>SUM(R71:R72)</f>
        <v>100236</v>
      </c>
      <c r="S73" s="29">
        <f>SUM(S71:S72)</f>
        <v>27</v>
      </c>
      <c r="T73" s="24">
        <f t="shared" si="12"/>
        <v>100263</v>
      </c>
      <c r="U73" s="30">
        <f t="shared" ref="U73:W73" si="36">SUM(U71:U72)</f>
        <v>276474</v>
      </c>
      <c r="V73" s="30">
        <f t="shared" si="36"/>
        <v>1787</v>
      </c>
      <c r="W73" s="28">
        <f t="shared" si="36"/>
        <v>2635</v>
      </c>
      <c r="X73" s="36">
        <f t="shared" si="35"/>
        <v>378524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16887</v>
      </c>
      <c r="G74" s="23">
        <v>1</v>
      </c>
      <c r="H74" s="24">
        <f t="shared" si="25"/>
        <v>16888</v>
      </c>
      <c r="I74" s="25">
        <v>61034</v>
      </c>
      <c r="J74" s="25">
        <v>430</v>
      </c>
      <c r="K74" s="22">
        <v>1598</v>
      </c>
      <c r="L74" s="24">
        <f t="shared" si="26"/>
        <v>78352</v>
      </c>
      <c r="M74" s="9"/>
      <c r="N74" s="158"/>
      <c r="O74" s="72" t="s">
        <v>139</v>
      </c>
      <c r="P74" s="73"/>
      <c r="Q74" s="74"/>
      <c r="R74" s="22">
        <v>151004</v>
      </c>
      <c r="S74" s="23">
        <v>21</v>
      </c>
      <c r="T74" s="24">
        <f t="shared" si="12"/>
        <v>151025</v>
      </c>
      <c r="U74" s="25">
        <v>368046</v>
      </c>
      <c r="V74" s="25">
        <v>2708</v>
      </c>
      <c r="W74" s="22">
        <v>3410</v>
      </c>
      <c r="X74" s="24">
        <f t="shared" si="1"/>
        <v>521779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12433</v>
      </c>
      <c r="G75" s="42">
        <v>3</v>
      </c>
      <c r="H75" s="24">
        <f t="shared" si="25"/>
        <v>12436</v>
      </c>
      <c r="I75" s="44">
        <v>40075</v>
      </c>
      <c r="J75" s="44">
        <v>416</v>
      </c>
      <c r="K75" s="41">
        <v>1626</v>
      </c>
      <c r="L75" s="24">
        <f t="shared" si="26"/>
        <v>52927</v>
      </c>
      <c r="M75" s="9"/>
      <c r="N75" s="158"/>
      <c r="O75" s="72" t="s">
        <v>142</v>
      </c>
      <c r="P75" s="73"/>
      <c r="Q75" s="74"/>
      <c r="R75" s="22">
        <v>98082</v>
      </c>
      <c r="S75" s="23">
        <v>27</v>
      </c>
      <c r="T75" s="24">
        <f t="shared" si="12"/>
        <v>98109</v>
      </c>
      <c r="U75" s="25">
        <v>203471</v>
      </c>
      <c r="V75" s="25">
        <v>1189</v>
      </c>
      <c r="W75" s="22">
        <v>1505</v>
      </c>
      <c r="X75" s="24">
        <f t="shared" si="1"/>
        <v>302769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42709</v>
      </c>
      <c r="G76" s="23">
        <f>SUM(G73:G75)</f>
        <v>5</v>
      </c>
      <c r="H76" s="24">
        <f t="shared" si="25"/>
        <v>42714</v>
      </c>
      <c r="I76" s="22">
        <f t="shared" ref="I76:K76" si="37">SUM(I73:I75)</f>
        <v>151622</v>
      </c>
      <c r="J76" s="22">
        <f t="shared" si="37"/>
        <v>1139</v>
      </c>
      <c r="K76" s="22">
        <f t="shared" si="37"/>
        <v>4031</v>
      </c>
      <c r="L76" s="24">
        <f t="shared" si="26"/>
        <v>195475</v>
      </c>
      <c r="M76" s="9"/>
      <c r="N76" s="162"/>
      <c r="O76" s="91" t="s">
        <v>30</v>
      </c>
      <c r="P76" s="92"/>
      <c r="Q76" s="93"/>
      <c r="R76" s="31">
        <f>SUM(R73:R75,R70)</f>
        <v>439703</v>
      </c>
      <c r="S76" s="32">
        <f>SUM(S73:S75,S70)</f>
        <v>90</v>
      </c>
      <c r="T76" s="33">
        <f t="shared" si="12"/>
        <v>439793</v>
      </c>
      <c r="U76" s="34">
        <f t="shared" ref="U76:W76" si="38">SUM(U73:U75,U70)</f>
        <v>1057454</v>
      </c>
      <c r="V76" s="34">
        <f t="shared" si="38"/>
        <v>6759</v>
      </c>
      <c r="W76" s="31">
        <f t="shared" si="38"/>
        <v>9230</v>
      </c>
      <c r="X76" s="33">
        <f t="shared" si="1"/>
        <v>1504006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41839</v>
      </c>
      <c r="G77" s="42">
        <v>17</v>
      </c>
      <c r="H77" s="43">
        <f>SUM(F77:G77)</f>
        <v>41856</v>
      </c>
      <c r="I77" s="44">
        <v>39341</v>
      </c>
      <c r="J77" s="44">
        <v>1498</v>
      </c>
      <c r="K77" s="41">
        <v>6405</v>
      </c>
      <c r="L77" s="43">
        <f>SUM(H77:J77)</f>
        <v>82695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102906</v>
      </c>
      <c r="S77" s="14">
        <v>4</v>
      </c>
      <c r="T77" s="15">
        <f t="shared" si="12"/>
        <v>102910</v>
      </c>
      <c r="U77" s="16">
        <v>373913</v>
      </c>
      <c r="V77" s="16">
        <v>2352</v>
      </c>
      <c r="W77" s="13">
        <v>7801</v>
      </c>
      <c r="X77" s="15">
        <f t="shared" si="1"/>
        <v>479175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12804</v>
      </c>
      <c r="G78" s="42">
        <v>5</v>
      </c>
      <c r="H78" s="43">
        <f>SUM(F78:G78)</f>
        <v>12809</v>
      </c>
      <c r="I78" s="44">
        <v>13998</v>
      </c>
      <c r="J78" s="44">
        <v>449</v>
      </c>
      <c r="K78" s="41">
        <v>1874</v>
      </c>
      <c r="L78" s="43">
        <f>SUM(H78:J78)</f>
        <v>27256</v>
      </c>
      <c r="M78" s="9"/>
      <c r="N78" s="158"/>
      <c r="O78" s="102"/>
      <c r="P78" s="79" t="s">
        <v>148</v>
      </c>
      <c r="Q78" s="74"/>
      <c r="R78" s="22">
        <v>79531</v>
      </c>
      <c r="S78" s="23">
        <v>7</v>
      </c>
      <c r="T78" s="24">
        <f t="shared" si="12"/>
        <v>79538</v>
      </c>
      <c r="U78" s="25">
        <v>284928</v>
      </c>
      <c r="V78" s="25">
        <v>1388</v>
      </c>
      <c r="W78" s="22">
        <v>2582</v>
      </c>
      <c r="X78" s="24">
        <f t="shared" ref="X78:X88" si="39">SUM(T78:V78)</f>
        <v>365854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54643</v>
      </c>
      <c r="G79" s="23">
        <f>SUM(G77:G78)</f>
        <v>22</v>
      </c>
      <c r="H79" s="24">
        <f>SUM(F79:G79)</f>
        <v>54665</v>
      </c>
      <c r="I79" s="26">
        <f>SUM(I77:I78)</f>
        <v>53339</v>
      </c>
      <c r="J79" s="26">
        <f>SUM(J77:J78)</f>
        <v>1947</v>
      </c>
      <c r="K79" s="26">
        <f>SUM(K77:K78)</f>
        <v>8279</v>
      </c>
      <c r="L79" s="43">
        <f>SUM(H79:J79)</f>
        <v>109951</v>
      </c>
      <c r="M79" s="9"/>
      <c r="N79" s="158"/>
      <c r="O79" s="102"/>
      <c r="P79" s="79" t="s">
        <v>150</v>
      </c>
      <c r="Q79" s="74"/>
      <c r="R79" s="22">
        <v>92167</v>
      </c>
      <c r="S79" s="23">
        <v>6</v>
      </c>
      <c r="T79" s="24">
        <f t="shared" si="12"/>
        <v>92173</v>
      </c>
      <c r="U79" s="25">
        <v>249565</v>
      </c>
      <c r="V79" s="25">
        <v>1199</v>
      </c>
      <c r="W79" s="22">
        <v>1801</v>
      </c>
      <c r="X79" s="24">
        <f t="shared" si="39"/>
        <v>342937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35470</v>
      </c>
      <c r="G80" s="23">
        <v>7</v>
      </c>
      <c r="H80" s="24">
        <f t="shared" si="25"/>
        <v>35477</v>
      </c>
      <c r="I80" s="25">
        <v>42418</v>
      </c>
      <c r="J80" s="25">
        <v>1100</v>
      </c>
      <c r="K80" s="22">
        <v>5261</v>
      </c>
      <c r="L80" s="24">
        <f t="shared" si="26"/>
        <v>78995</v>
      </c>
      <c r="M80" s="9"/>
      <c r="N80" s="158"/>
      <c r="O80" s="103"/>
      <c r="P80" s="79" t="s">
        <v>152</v>
      </c>
      <c r="Q80" s="74"/>
      <c r="R80" s="22">
        <v>43848</v>
      </c>
      <c r="S80" s="23">
        <v>3</v>
      </c>
      <c r="T80" s="24">
        <f t="shared" si="12"/>
        <v>43851</v>
      </c>
      <c r="U80" s="25">
        <v>127995</v>
      </c>
      <c r="V80" s="25">
        <v>519</v>
      </c>
      <c r="W80" s="22">
        <v>814</v>
      </c>
      <c r="X80" s="24">
        <f t="shared" si="39"/>
        <v>172365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7602</v>
      </c>
      <c r="G81" s="42">
        <v>2</v>
      </c>
      <c r="H81" s="43">
        <f>SUM(F81:G81)</f>
        <v>7604</v>
      </c>
      <c r="I81" s="44">
        <v>9068</v>
      </c>
      <c r="J81" s="44">
        <v>263</v>
      </c>
      <c r="K81" s="41">
        <v>1035</v>
      </c>
      <c r="L81" s="43">
        <f>SUM(H81:J81)</f>
        <v>16935</v>
      </c>
      <c r="M81" s="9"/>
      <c r="N81" s="158"/>
      <c r="O81" s="72" t="s">
        <v>155</v>
      </c>
      <c r="P81" s="73"/>
      <c r="Q81" s="74"/>
      <c r="R81" s="22">
        <v>89078</v>
      </c>
      <c r="S81" s="23">
        <v>14</v>
      </c>
      <c r="T81" s="24">
        <f t="shared" si="12"/>
        <v>89092</v>
      </c>
      <c r="U81" s="25">
        <v>250520</v>
      </c>
      <c r="V81" s="25">
        <v>1391</v>
      </c>
      <c r="W81" s="22">
        <v>1451</v>
      </c>
      <c r="X81" s="24">
        <f t="shared" si="39"/>
        <v>341003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10133</v>
      </c>
      <c r="G82" s="42">
        <v>3</v>
      </c>
      <c r="H82" s="43">
        <f>SUM(F82:G82)</f>
        <v>10136</v>
      </c>
      <c r="I82" s="44">
        <v>13531</v>
      </c>
      <c r="J82" s="44">
        <v>321</v>
      </c>
      <c r="K82" s="41">
        <v>1772</v>
      </c>
      <c r="L82" s="43">
        <f>SUM(H82:J82)</f>
        <v>23988</v>
      </c>
      <c r="M82" s="9"/>
      <c r="N82" s="158"/>
      <c r="O82" s="101" t="s">
        <v>157</v>
      </c>
      <c r="P82" s="79" t="s">
        <v>158</v>
      </c>
      <c r="Q82" s="74"/>
      <c r="R82" s="22">
        <v>82873</v>
      </c>
      <c r="S82" s="23">
        <v>9</v>
      </c>
      <c r="T82" s="24">
        <f t="shared" si="12"/>
        <v>82882</v>
      </c>
      <c r="U82" s="25">
        <v>237149</v>
      </c>
      <c r="V82" s="25">
        <v>1277</v>
      </c>
      <c r="W82" s="22">
        <v>2142</v>
      </c>
      <c r="X82" s="24">
        <f t="shared" si="39"/>
        <v>321308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53205</v>
      </c>
      <c r="G83" s="23">
        <f>SUM(G80:G82)</f>
        <v>12</v>
      </c>
      <c r="H83" s="24">
        <f>SUM(F83:G83)</f>
        <v>53217</v>
      </c>
      <c r="I83" s="26">
        <f t="shared" ref="I83:K83" si="40">SUM(I80:I82)</f>
        <v>65017</v>
      </c>
      <c r="J83" s="26">
        <f t="shared" si="40"/>
        <v>1684</v>
      </c>
      <c r="K83" s="26">
        <f t="shared" si="40"/>
        <v>8068</v>
      </c>
      <c r="L83" s="43">
        <f>SUM(H83:J83)</f>
        <v>119918</v>
      </c>
      <c r="M83" s="9"/>
      <c r="N83" s="158"/>
      <c r="O83" s="102"/>
      <c r="P83" s="79" t="s">
        <v>159</v>
      </c>
      <c r="Q83" s="74"/>
      <c r="R83" s="22">
        <v>41829</v>
      </c>
      <c r="S83" s="23">
        <v>6</v>
      </c>
      <c r="T83" s="24">
        <f t="shared" si="12"/>
        <v>41835</v>
      </c>
      <c r="U83" s="25">
        <v>110122</v>
      </c>
      <c r="V83" s="25">
        <v>487</v>
      </c>
      <c r="W83" s="22">
        <v>825</v>
      </c>
      <c r="X83" s="24">
        <f t="shared" si="39"/>
        <v>152444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46408</v>
      </c>
      <c r="G84" s="42">
        <v>7</v>
      </c>
      <c r="H84" s="43">
        <f>SUM(F84:G84)</f>
        <v>46415</v>
      </c>
      <c r="I84" s="44">
        <v>67755</v>
      </c>
      <c r="J84" s="44">
        <v>1664</v>
      </c>
      <c r="K84" s="41">
        <v>7826</v>
      </c>
      <c r="L84" s="43">
        <f>SUM(H84:J84)</f>
        <v>115834</v>
      </c>
      <c r="M84" s="9"/>
      <c r="N84" s="158"/>
      <c r="O84" s="103"/>
      <c r="P84" s="79" t="s">
        <v>161</v>
      </c>
      <c r="Q84" s="74"/>
      <c r="R84" s="22">
        <v>12602</v>
      </c>
      <c r="S84" s="23">
        <v>0</v>
      </c>
      <c r="T84" s="24">
        <f t="shared" si="12"/>
        <v>12602</v>
      </c>
      <c r="U84" s="25">
        <v>21205</v>
      </c>
      <c r="V84" s="25">
        <v>182</v>
      </c>
      <c r="W84" s="22">
        <v>145</v>
      </c>
      <c r="X84" s="24">
        <f t="shared" si="39"/>
        <v>33989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7557</v>
      </c>
      <c r="G85" s="42">
        <v>0</v>
      </c>
      <c r="H85" s="43">
        <f>SUM(F85:G85)</f>
        <v>7557</v>
      </c>
      <c r="I85" s="44">
        <v>7416</v>
      </c>
      <c r="J85" s="44">
        <v>461</v>
      </c>
      <c r="K85" s="41">
        <v>1903</v>
      </c>
      <c r="L85" s="43">
        <f>SUM(H85:J85)</f>
        <v>15434</v>
      </c>
      <c r="M85" s="53"/>
      <c r="N85" s="158"/>
      <c r="O85" s="72" t="s">
        <v>163</v>
      </c>
      <c r="P85" s="73"/>
      <c r="Q85" s="74"/>
      <c r="R85" s="22">
        <v>183281</v>
      </c>
      <c r="S85" s="23">
        <v>13</v>
      </c>
      <c r="T85" s="24">
        <f t="shared" si="12"/>
        <v>183294</v>
      </c>
      <c r="U85" s="25">
        <v>479876</v>
      </c>
      <c r="V85" s="25">
        <v>3259</v>
      </c>
      <c r="W85" s="22">
        <v>3486</v>
      </c>
      <c r="X85" s="24">
        <f t="shared" si="39"/>
        <v>666429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9505</v>
      </c>
      <c r="G86" s="23">
        <v>4</v>
      </c>
      <c r="H86" s="24">
        <f t="shared" si="25"/>
        <v>9509</v>
      </c>
      <c r="I86" s="25">
        <v>17101</v>
      </c>
      <c r="J86" s="25">
        <v>291</v>
      </c>
      <c r="K86" s="22">
        <v>1722</v>
      </c>
      <c r="L86" s="24">
        <f t="shared" si="26"/>
        <v>26901</v>
      </c>
      <c r="M86" s="53"/>
      <c r="N86" s="158"/>
      <c r="O86" s="72" t="s">
        <v>166</v>
      </c>
      <c r="P86" s="73"/>
      <c r="Q86" s="74"/>
      <c r="R86" s="22">
        <v>123696</v>
      </c>
      <c r="S86" s="23">
        <v>14</v>
      </c>
      <c r="T86" s="24">
        <f t="shared" si="12"/>
        <v>123710</v>
      </c>
      <c r="U86" s="46">
        <v>321561</v>
      </c>
      <c r="V86" s="46">
        <v>1754</v>
      </c>
      <c r="W86" s="22">
        <v>2218</v>
      </c>
      <c r="X86" s="24">
        <f t="shared" si="39"/>
        <v>447025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63470</v>
      </c>
      <c r="G87" s="23">
        <f>SUM(G84:G86)</f>
        <v>11</v>
      </c>
      <c r="H87" s="24">
        <f t="shared" si="25"/>
        <v>63481</v>
      </c>
      <c r="I87" s="26">
        <f t="shared" ref="I87:K87" si="41">SUM(I84:I86)</f>
        <v>92272</v>
      </c>
      <c r="J87" s="26">
        <f t="shared" si="41"/>
        <v>2416</v>
      </c>
      <c r="K87" s="26">
        <f t="shared" si="41"/>
        <v>11451</v>
      </c>
      <c r="L87" s="24">
        <f t="shared" si="26"/>
        <v>158169</v>
      </c>
      <c r="M87" s="53"/>
      <c r="N87" s="158"/>
      <c r="O87" s="72" t="s">
        <v>168</v>
      </c>
      <c r="P87" s="73"/>
      <c r="Q87" s="74"/>
      <c r="R87" s="22">
        <v>145921</v>
      </c>
      <c r="S87" s="23">
        <v>10</v>
      </c>
      <c r="T87" s="24">
        <f t="shared" si="12"/>
        <v>145931</v>
      </c>
      <c r="U87" s="46">
        <v>329515</v>
      </c>
      <c r="V87" s="46">
        <v>1629</v>
      </c>
      <c r="W87" s="47">
        <v>1918</v>
      </c>
      <c r="X87" s="24">
        <f t="shared" si="39"/>
        <v>477075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46926</v>
      </c>
      <c r="G88" s="23">
        <v>15</v>
      </c>
      <c r="H88" s="24">
        <f t="shared" si="25"/>
        <v>46941</v>
      </c>
      <c r="I88" s="25">
        <v>141531</v>
      </c>
      <c r="J88" s="25">
        <v>1140</v>
      </c>
      <c r="K88" s="22">
        <v>3586</v>
      </c>
      <c r="L88" s="24">
        <f t="shared" si="26"/>
        <v>189612</v>
      </c>
      <c r="M88" s="53"/>
      <c r="N88" s="158"/>
      <c r="O88" s="77" t="s">
        <v>169</v>
      </c>
      <c r="P88" s="79" t="s">
        <v>170</v>
      </c>
      <c r="Q88" s="74"/>
      <c r="R88" s="22">
        <v>197087</v>
      </c>
      <c r="S88" s="23">
        <v>14</v>
      </c>
      <c r="T88" s="24">
        <f t="shared" si="12"/>
        <v>197101</v>
      </c>
      <c r="U88" s="46">
        <v>439371</v>
      </c>
      <c r="V88" s="46">
        <v>2237</v>
      </c>
      <c r="W88" s="47">
        <v>3068</v>
      </c>
      <c r="X88" s="24">
        <f t="shared" si="39"/>
        <v>638709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75546</v>
      </c>
      <c r="G89" s="23">
        <v>23</v>
      </c>
      <c r="H89" s="24">
        <f t="shared" si="25"/>
        <v>75569</v>
      </c>
      <c r="I89" s="25">
        <v>183146</v>
      </c>
      <c r="J89" s="25">
        <v>2108</v>
      </c>
      <c r="K89" s="22">
        <v>8247</v>
      </c>
      <c r="L89" s="24">
        <f t="shared" si="26"/>
        <v>260823</v>
      </c>
      <c r="N89" s="158"/>
      <c r="O89" s="78"/>
      <c r="P89" s="81" t="s">
        <v>171</v>
      </c>
      <c r="Q89" s="82"/>
      <c r="R89" s="22">
        <f t="shared" ref="R89:W89" si="42">SUM(R101:R102)</f>
        <v>24485</v>
      </c>
      <c r="S89" s="23">
        <f t="shared" si="42"/>
        <v>0</v>
      </c>
      <c r="T89" s="24">
        <f>SUM(T101:T102)</f>
        <v>24485</v>
      </c>
      <c r="U89" s="46">
        <f>SUM(U101:U102)</f>
        <v>35492</v>
      </c>
      <c r="V89" s="46">
        <f t="shared" si="42"/>
        <v>278</v>
      </c>
      <c r="W89" s="47">
        <f t="shared" si="42"/>
        <v>371</v>
      </c>
      <c r="X89" s="24">
        <f>SUM(T89:V89)</f>
        <v>60255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108716</v>
      </c>
      <c r="G90" s="23">
        <v>23</v>
      </c>
      <c r="H90" s="24">
        <f t="shared" si="25"/>
        <v>108739</v>
      </c>
      <c r="I90" s="25">
        <v>258942</v>
      </c>
      <c r="J90" s="25">
        <v>3507</v>
      </c>
      <c r="K90" s="22">
        <v>11919</v>
      </c>
      <c r="L90" s="24">
        <f t="shared" si="26"/>
        <v>371188</v>
      </c>
      <c r="N90" s="162"/>
      <c r="O90" s="91" t="s">
        <v>30</v>
      </c>
      <c r="P90" s="92"/>
      <c r="Q90" s="93"/>
      <c r="R90" s="31">
        <f>SUM(R77:R89)</f>
        <v>1219304</v>
      </c>
      <c r="S90" s="32">
        <f>SUM(S77:S89)</f>
        <v>100</v>
      </c>
      <c r="T90" s="33">
        <f t="shared" ref="T90:T95" si="43">SUM(R90:S90)</f>
        <v>1219404</v>
      </c>
      <c r="U90" s="37">
        <f>SUM(U77:U89)</f>
        <v>3261212</v>
      </c>
      <c r="V90" s="37">
        <f>SUM(V77:V89)</f>
        <v>17952</v>
      </c>
      <c r="W90" s="40">
        <f>SUM(W77:W89)</f>
        <v>28622</v>
      </c>
      <c r="X90" s="33">
        <f t="shared" ref="X90:X95" si="44">SUM(T90:V90)</f>
        <v>4498568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28250</v>
      </c>
      <c r="G91" s="23">
        <v>7</v>
      </c>
      <c r="H91" s="24">
        <f t="shared" si="25"/>
        <v>28257</v>
      </c>
      <c r="I91" s="25">
        <v>52276</v>
      </c>
      <c r="J91" s="25">
        <v>886</v>
      </c>
      <c r="K91" s="22">
        <v>4367</v>
      </c>
      <c r="L91" s="24">
        <f t="shared" si="26"/>
        <v>81419</v>
      </c>
      <c r="N91" s="157" t="s">
        <v>172</v>
      </c>
      <c r="O91" s="88" t="s">
        <v>173</v>
      </c>
      <c r="P91" s="89"/>
      <c r="Q91" s="90"/>
      <c r="R91" s="13">
        <v>117473</v>
      </c>
      <c r="S91" s="14">
        <v>1</v>
      </c>
      <c r="T91" s="15">
        <f t="shared" si="43"/>
        <v>117474</v>
      </c>
      <c r="U91" s="51">
        <v>429400</v>
      </c>
      <c r="V91" s="16">
        <v>2398</v>
      </c>
      <c r="W91" s="13">
        <v>1908</v>
      </c>
      <c r="X91" s="15">
        <f t="shared" si="44"/>
        <v>549272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136966</v>
      </c>
      <c r="G92" s="23">
        <f>SUM(G90:G91)</f>
        <v>30</v>
      </c>
      <c r="H92" s="24">
        <f t="shared" si="25"/>
        <v>136996</v>
      </c>
      <c r="I92" s="25">
        <f>SUM(I90:I91)</f>
        <v>311218</v>
      </c>
      <c r="J92" s="25">
        <f>SUM(J90:J91)</f>
        <v>4393</v>
      </c>
      <c r="K92" s="22">
        <f>SUM(K90:K91)</f>
        <v>16286</v>
      </c>
      <c r="L92" s="24">
        <f t="shared" si="26"/>
        <v>452607</v>
      </c>
      <c r="N92" s="158"/>
      <c r="O92" s="72" t="s">
        <v>174</v>
      </c>
      <c r="P92" s="73"/>
      <c r="Q92" s="74"/>
      <c r="R92" s="22">
        <v>11646</v>
      </c>
      <c r="S92" s="23">
        <v>0</v>
      </c>
      <c r="T92" s="24">
        <f t="shared" si="43"/>
        <v>11646</v>
      </c>
      <c r="U92" s="25">
        <v>21246</v>
      </c>
      <c r="V92" s="25">
        <v>216</v>
      </c>
      <c r="W92" s="22">
        <v>117</v>
      </c>
      <c r="X92" s="24">
        <f t="shared" si="44"/>
        <v>33108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72931</v>
      </c>
      <c r="G93" s="23">
        <v>11</v>
      </c>
      <c r="H93" s="24">
        <f t="shared" si="25"/>
        <v>72942</v>
      </c>
      <c r="I93" s="25">
        <v>216515</v>
      </c>
      <c r="J93" s="25">
        <v>1576</v>
      </c>
      <c r="K93" s="22">
        <v>3867</v>
      </c>
      <c r="L93" s="24">
        <f t="shared" si="26"/>
        <v>291033</v>
      </c>
      <c r="N93" s="158"/>
      <c r="O93" s="72" t="s">
        <v>175</v>
      </c>
      <c r="P93" s="73"/>
      <c r="Q93" s="74"/>
      <c r="R93" s="22">
        <v>10425</v>
      </c>
      <c r="S93" s="23">
        <v>0</v>
      </c>
      <c r="T93" s="24">
        <f t="shared" si="43"/>
        <v>10425</v>
      </c>
      <c r="U93" s="25">
        <v>19338</v>
      </c>
      <c r="V93" s="25">
        <v>172</v>
      </c>
      <c r="W93" s="22">
        <v>183</v>
      </c>
      <c r="X93" s="24">
        <f t="shared" si="44"/>
        <v>29935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64166</v>
      </c>
      <c r="G94" s="23">
        <v>21</v>
      </c>
      <c r="H94" s="24">
        <f t="shared" si="25"/>
        <v>64187</v>
      </c>
      <c r="I94" s="25">
        <v>193456</v>
      </c>
      <c r="J94" s="25">
        <v>1567</v>
      </c>
      <c r="K94" s="22">
        <v>5172</v>
      </c>
      <c r="L94" s="24">
        <f t="shared" si="26"/>
        <v>259210</v>
      </c>
      <c r="N94" s="162"/>
      <c r="O94" s="91" t="s">
        <v>30</v>
      </c>
      <c r="P94" s="92"/>
      <c r="Q94" s="93"/>
      <c r="R94" s="31">
        <f>SUM(R91:R93)</f>
        <v>139544</v>
      </c>
      <c r="S94" s="32">
        <f>SUM(S91:S93)</f>
        <v>1</v>
      </c>
      <c r="T94" s="33">
        <f t="shared" si="43"/>
        <v>139545</v>
      </c>
      <c r="U94" s="34">
        <f>SUM(U91:U93)</f>
        <v>469984</v>
      </c>
      <c r="V94" s="34">
        <f>SUM(V91:V93)</f>
        <v>2786</v>
      </c>
      <c r="W94" s="31">
        <f>SUM(W91:W93)</f>
        <v>2208</v>
      </c>
      <c r="X94" s="33">
        <f t="shared" si="44"/>
        <v>612315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97140</v>
      </c>
      <c r="G95" s="23">
        <v>25</v>
      </c>
      <c r="H95" s="24">
        <f t="shared" si="25"/>
        <v>97165</v>
      </c>
      <c r="I95" s="25">
        <v>202629</v>
      </c>
      <c r="J95" s="25">
        <v>1430</v>
      </c>
      <c r="K95" s="22">
        <v>1671</v>
      </c>
      <c r="L95" s="24">
        <f t="shared" si="26"/>
        <v>301224</v>
      </c>
      <c r="N95" s="166" t="s">
        <v>176</v>
      </c>
      <c r="O95" s="167"/>
      <c r="P95" s="167"/>
      <c r="Q95" s="168"/>
      <c r="R95" s="54">
        <f>SUM(F40,F19,F98,R16,R42,R56,R69,R76,R90,R94)</f>
        <v>8352670</v>
      </c>
      <c r="S95" s="54">
        <f>SUM(G40,G19,G98,S16,S42,S56,S69,S76,S90,S94)</f>
        <v>1224</v>
      </c>
      <c r="T95" s="55">
        <f t="shared" si="43"/>
        <v>8353894</v>
      </c>
      <c r="U95" s="56">
        <f t="shared" ref="U95:W95" si="45">SUM(I40,I19,I98,U16,U42,U56,U69,U76,U90,U94)</f>
        <v>22844557</v>
      </c>
      <c r="V95" s="56">
        <f t="shared" si="45"/>
        <v>161120</v>
      </c>
      <c r="W95" s="57">
        <f t="shared" si="45"/>
        <v>311127</v>
      </c>
      <c r="X95" s="55">
        <f t="shared" si="44"/>
        <v>31359571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11118</v>
      </c>
      <c r="G96" s="23">
        <v>3</v>
      </c>
      <c r="H96" s="24">
        <f t="shared" si="25"/>
        <v>11121</v>
      </c>
      <c r="I96" s="25">
        <v>26879</v>
      </c>
      <c r="J96" s="25">
        <v>197</v>
      </c>
      <c r="K96" s="22">
        <v>130</v>
      </c>
      <c r="L96" s="24">
        <f t="shared" si="26"/>
        <v>38197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108258</v>
      </c>
      <c r="G97" s="23">
        <f>SUM(G95:G96)</f>
        <v>28</v>
      </c>
      <c r="H97" s="24">
        <f t="shared" si="25"/>
        <v>108286</v>
      </c>
      <c r="I97" s="22">
        <f>SUM(I95:I96)</f>
        <v>229508</v>
      </c>
      <c r="J97" s="22">
        <f>SUM(J95:J96)</f>
        <v>1627</v>
      </c>
      <c r="K97" s="22">
        <f>SUM(K95:K96)</f>
        <v>1801</v>
      </c>
      <c r="L97" s="24">
        <f t="shared" si="26"/>
        <v>339421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1920205</v>
      </c>
      <c r="G98" s="32">
        <f>SUM(G41,G44,G47:G48,G52,G55,G58,G61:G62,G65,G69,G72,G76,G79,G83,G87:G89,G92:G94,G97)</f>
        <v>335</v>
      </c>
      <c r="H98" s="33">
        <f t="shared" si="25"/>
        <v>1920540</v>
      </c>
      <c r="I98" s="31">
        <f t="shared" ref="I98:K98" si="46">SUM(I41,I44,I47:I48,I52,I55,I58,I61:I62,I65,I69,I72,I76,I79,I83,I87:I89,I92:I94,I97)</f>
        <v>5061985</v>
      </c>
      <c r="J98" s="31">
        <f t="shared" si="46"/>
        <v>40527</v>
      </c>
      <c r="K98" s="31">
        <f t="shared" si="46"/>
        <v>120098</v>
      </c>
      <c r="L98" s="33">
        <f t="shared" si="26"/>
        <v>7023052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782</v>
      </c>
      <c r="S101" s="61">
        <v>0</v>
      </c>
      <c r="T101" s="61">
        <f>SUM(R101:S101)</f>
        <v>782</v>
      </c>
      <c r="U101" s="61">
        <v>406</v>
      </c>
      <c r="V101" s="61">
        <v>3</v>
      </c>
      <c r="W101" s="61">
        <v>15</v>
      </c>
      <c r="X101" s="61">
        <f t="shared" ref="X101:X102" si="47">SUM(T101:V101)</f>
        <v>1191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23703</v>
      </c>
      <c r="S102" s="61">
        <v>0</v>
      </c>
      <c r="T102" s="61">
        <f>SUM(R102:S102)</f>
        <v>23703</v>
      </c>
      <c r="U102" s="61">
        <v>35086</v>
      </c>
      <c r="V102" s="61">
        <v>275</v>
      </c>
      <c r="W102" s="61">
        <v>356</v>
      </c>
      <c r="X102" s="61">
        <f t="shared" si="47"/>
        <v>59064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239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112589</v>
      </c>
      <c r="S4" s="14">
        <v>5</v>
      </c>
      <c r="T4" s="15">
        <f t="shared" ref="T4:T15" si="0">SUM(R4:S4)</f>
        <v>112594</v>
      </c>
      <c r="U4" s="16">
        <v>376963</v>
      </c>
      <c r="V4" s="16">
        <v>2247</v>
      </c>
      <c r="W4" s="13">
        <v>2390</v>
      </c>
      <c r="X4" s="15">
        <f t="shared" ref="X4:X77" si="1">SUM(T4:V4)</f>
        <v>491804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64358</v>
      </c>
      <c r="S5" s="23">
        <v>5</v>
      </c>
      <c r="T5" s="24">
        <f t="shared" si="0"/>
        <v>64363</v>
      </c>
      <c r="U5" s="25">
        <v>167877</v>
      </c>
      <c r="V5" s="25">
        <v>1144</v>
      </c>
      <c r="W5" s="22">
        <v>1109</v>
      </c>
      <c r="X5" s="24">
        <f t="shared" si="1"/>
        <v>233384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87375</v>
      </c>
      <c r="G6" s="14">
        <v>10</v>
      </c>
      <c r="H6" s="15">
        <f t="shared" ref="H6:H51" si="2">SUM(F6:G6)</f>
        <v>87385</v>
      </c>
      <c r="I6" s="16">
        <v>394931</v>
      </c>
      <c r="J6" s="16">
        <v>3626</v>
      </c>
      <c r="K6" s="13">
        <v>9060</v>
      </c>
      <c r="L6" s="15">
        <f t="shared" ref="L6:L51" si="3">SUM(H6:J6)</f>
        <v>485942</v>
      </c>
      <c r="M6" s="12"/>
      <c r="N6" s="158"/>
      <c r="O6" s="102"/>
      <c r="P6" s="113"/>
      <c r="Q6" s="69" t="s">
        <v>184</v>
      </c>
      <c r="R6" s="22">
        <v>31220</v>
      </c>
      <c r="S6" s="23">
        <v>2</v>
      </c>
      <c r="T6" s="24">
        <f t="shared" si="0"/>
        <v>31222</v>
      </c>
      <c r="U6" s="25">
        <v>77487</v>
      </c>
      <c r="V6" s="25">
        <v>376</v>
      </c>
      <c r="W6" s="22">
        <v>518</v>
      </c>
      <c r="X6" s="24">
        <f t="shared" si="1"/>
        <v>109085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28163</v>
      </c>
      <c r="G7" s="23">
        <v>0</v>
      </c>
      <c r="H7" s="24">
        <f t="shared" si="2"/>
        <v>28163</v>
      </c>
      <c r="I7" s="25">
        <v>96192</v>
      </c>
      <c r="J7" s="25">
        <v>514</v>
      </c>
      <c r="K7" s="22">
        <v>938</v>
      </c>
      <c r="L7" s="24">
        <f t="shared" si="3"/>
        <v>124869</v>
      </c>
      <c r="M7" s="12"/>
      <c r="N7" s="158"/>
      <c r="O7" s="103"/>
      <c r="P7" s="114"/>
      <c r="Q7" s="69" t="s">
        <v>10</v>
      </c>
      <c r="R7" s="22">
        <f>SUM(R5:R6)</f>
        <v>95578</v>
      </c>
      <c r="S7" s="23">
        <f>SUM(S5:S6)</f>
        <v>7</v>
      </c>
      <c r="T7" s="24">
        <f t="shared" si="0"/>
        <v>95585</v>
      </c>
      <c r="U7" s="25">
        <f t="shared" ref="U7:W7" si="4">SUM(U5:U6)</f>
        <v>245364</v>
      </c>
      <c r="V7" s="25">
        <f t="shared" si="4"/>
        <v>1520</v>
      </c>
      <c r="W7" s="22">
        <f t="shared" si="4"/>
        <v>1627</v>
      </c>
      <c r="X7" s="24">
        <f t="shared" si="1"/>
        <v>342469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40915</v>
      </c>
      <c r="G8" s="23">
        <v>4</v>
      </c>
      <c r="H8" s="24">
        <f t="shared" si="2"/>
        <v>40919</v>
      </c>
      <c r="I8" s="25">
        <v>122621</v>
      </c>
      <c r="J8" s="25">
        <v>877</v>
      </c>
      <c r="K8" s="22">
        <v>1705</v>
      </c>
      <c r="L8" s="24">
        <f t="shared" si="3"/>
        <v>164417</v>
      </c>
      <c r="M8" s="12"/>
      <c r="N8" s="158"/>
      <c r="O8" s="137" t="s">
        <v>15</v>
      </c>
      <c r="P8" s="75"/>
      <c r="Q8" s="76"/>
      <c r="R8" s="22">
        <v>83241</v>
      </c>
      <c r="S8" s="23">
        <v>9</v>
      </c>
      <c r="T8" s="24">
        <f t="shared" si="0"/>
        <v>83250</v>
      </c>
      <c r="U8" s="25">
        <v>286947</v>
      </c>
      <c r="V8" s="25">
        <v>1260</v>
      </c>
      <c r="W8" s="22">
        <v>2020</v>
      </c>
      <c r="X8" s="24">
        <f t="shared" si="1"/>
        <v>371457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21827</v>
      </c>
      <c r="G9" s="23">
        <v>2</v>
      </c>
      <c r="H9" s="24">
        <f t="shared" si="2"/>
        <v>21829</v>
      </c>
      <c r="I9" s="25">
        <v>57325</v>
      </c>
      <c r="J9" s="25">
        <v>299</v>
      </c>
      <c r="K9" s="22">
        <v>627</v>
      </c>
      <c r="L9" s="24">
        <f t="shared" si="3"/>
        <v>79453</v>
      </c>
      <c r="M9" s="12"/>
      <c r="N9" s="158"/>
      <c r="O9" s="108" t="s">
        <v>17</v>
      </c>
      <c r="P9" s="75" t="s">
        <v>18</v>
      </c>
      <c r="Q9" s="76"/>
      <c r="R9" s="22">
        <v>55063</v>
      </c>
      <c r="S9" s="23">
        <v>4</v>
      </c>
      <c r="T9" s="24">
        <f t="shared" si="0"/>
        <v>55067</v>
      </c>
      <c r="U9" s="25">
        <v>150639</v>
      </c>
      <c r="V9" s="25">
        <v>767</v>
      </c>
      <c r="W9" s="22">
        <v>1050</v>
      </c>
      <c r="X9" s="24">
        <f t="shared" si="1"/>
        <v>206473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6011</v>
      </c>
      <c r="G10" s="23">
        <v>0</v>
      </c>
      <c r="H10" s="24">
        <f>SUM(F10:G10)</f>
        <v>6011</v>
      </c>
      <c r="I10" s="25">
        <v>36382</v>
      </c>
      <c r="J10" s="25">
        <v>207</v>
      </c>
      <c r="K10" s="22">
        <v>343</v>
      </c>
      <c r="L10" s="24">
        <f>SUM(H10:J10)</f>
        <v>42600</v>
      </c>
      <c r="M10" s="12"/>
      <c r="N10" s="158"/>
      <c r="O10" s="108"/>
      <c r="P10" s="75" t="s">
        <v>20</v>
      </c>
      <c r="Q10" s="76"/>
      <c r="R10" s="22">
        <v>27369</v>
      </c>
      <c r="S10" s="23">
        <v>14</v>
      </c>
      <c r="T10" s="24">
        <f t="shared" si="0"/>
        <v>27383</v>
      </c>
      <c r="U10" s="22">
        <v>124951</v>
      </c>
      <c r="V10" s="22">
        <v>817</v>
      </c>
      <c r="W10" s="22">
        <v>1323</v>
      </c>
      <c r="X10" s="24">
        <f t="shared" si="1"/>
        <v>153151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27838</v>
      </c>
      <c r="G11" s="23">
        <f>SUM(G9:G10)</f>
        <v>2</v>
      </c>
      <c r="H11" s="24">
        <f>SUM(F11:G11)</f>
        <v>27840</v>
      </c>
      <c r="I11" s="25">
        <f t="shared" ref="I11:K11" si="5">SUM(I9:I10)</f>
        <v>93707</v>
      </c>
      <c r="J11" s="25">
        <f t="shared" si="5"/>
        <v>506</v>
      </c>
      <c r="K11" s="22">
        <f t="shared" si="5"/>
        <v>970</v>
      </c>
      <c r="L11" s="24">
        <f>SUM(H11:J11)</f>
        <v>122053</v>
      </c>
      <c r="M11" s="12"/>
      <c r="N11" s="158"/>
      <c r="O11" s="108"/>
      <c r="P11" s="75" t="s">
        <v>10</v>
      </c>
      <c r="Q11" s="76"/>
      <c r="R11" s="22">
        <f>SUM(R9:R10)</f>
        <v>82432</v>
      </c>
      <c r="S11" s="23">
        <f>SUM(S9:S10)</f>
        <v>18</v>
      </c>
      <c r="T11" s="24">
        <f t="shared" si="0"/>
        <v>82450</v>
      </c>
      <c r="U11" s="25">
        <f t="shared" ref="U11:W11" si="6">SUM(U9:U10)</f>
        <v>275590</v>
      </c>
      <c r="V11" s="25">
        <f t="shared" si="6"/>
        <v>1584</v>
      </c>
      <c r="W11" s="22">
        <f t="shared" si="6"/>
        <v>2373</v>
      </c>
      <c r="X11" s="24">
        <f t="shared" si="1"/>
        <v>359624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16179</v>
      </c>
      <c r="G12" s="23">
        <v>0</v>
      </c>
      <c r="H12" s="24">
        <f t="shared" si="2"/>
        <v>16179</v>
      </c>
      <c r="I12" s="25">
        <v>58595</v>
      </c>
      <c r="J12" s="25">
        <v>317</v>
      </c>
      <c r="K12" s="22">
        <v>636</v>
      </c>
      <c r="L12" s="24">
        <f t="shared" si="3"/>
        <v>75091</v>
      </c>
      <c r="M12" s="12"/>
      <c r="N12" s="158"/>
      <c r="O12" s="108" t="s">
        <v>23</v>
      </c>
      <c r="P12" s="75" t="s">
        <v>24</v>
      </c>
      <c r="Q12" s="76"/>
      <c r="R12" s="22">
        <v>151209</v>
      </c>
      <c r="S12" s="23">
        <v>32</v>
      </c>
      <c r="T12" s="24">
        <f t="shared" si="0"/>
        <v>151241</v>
      </c>
      <c r="U12" s="25">
        <v>288557</v>
      </c>
      <c r="V12" s="25">
        <v>2095</v>
      </c>
      <c r="W12" s="22">
        <v>2534</v>
      </c>
      <c r="X12" s="24">
        <f t="shared" si="1"/>
        <v>441893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5581</v>
      </c>
      <c r="G13" s="23">
        <v>0</v>
      </c>
      <c r="H13" s="24">
        <f t="shared" si="2"/>
        <v>5581</v>
      </c>
      <c r="I13" s="25">
        <v>10281</v>
      </c>
      <c r="J13" s="25">
        <v>77</v>
      </c>
      <c r="K13" s="22">
        <v>137</v>
      </c>
      <c r="L13" s="24">
        <f t="shared" si="3"/>
        <v>15939</v>
      </c>
      <c r="M13" s="12"/>
      <c r="N13" s="158"/>
      <c r="O13" s="108"/>
      <c r="P13" s="109" t="s">
        <v>26</v>
      </c>
      <c r="Q13" s="69" t="s">
        <v>27</v>
      </c>
      <c r="R13" s="28">
        <v>124977</v>
      </c>
      <c r="S13" s="29">
        <v>22</v>
      </c>
      <c r="T13" s="24">
        <f t="shared" si="0"/>
        <v>124999</v>
      </c>
      <c r="U13" s="30">
        <v>239287</v>
      </c>
      <c r="V13" s="30">
        <v>1728</v>
      </c>
      <c r="W13" s="28">
        <v>2337</v>
      </c>
      <c r="X13" s="24">
        <f t="shared" si="1"/>
        <v>366014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21760</v>
      </c>
      <c r="G14" s="23">
        <f>SUM(G12:G13)</f>
        <v>0</v>
      </c>
      <c r="H14" s="24">
        <f t="shared" si="2"/>
        <v>21760</v>
      </c>
      <c r="I14" s="25">
        <f t="shared" ref="I14:K14" si="7">SUM(I12:I13)</f>
        <v>68876</v>
      </c>
      <c r="J14" s="25">
        <f t="shared" si="7"/>
        <v>394</v>
      </c>
      <c r="K14" s="22">
        <f t="shared" si="7"/>
        <v>773</v>
      </c>
      <c r="L14" s="24">
        <f t="shared" si="3"/>
        <v>91030</v>
      </c>
      <c r="M14" s="12"/>
      <c r="N14" s="158"/>
      <c r="O14" s="108"/>
      <c r="P14" s="133"/>
      <c r="Q14" s="69" t="s">
        <v>29</v>
      </c>
      <c r="R14" s="28">
        <v>25534</v>
      </c>
      <c r="S14" s="29">
        <v>5</v>
      </c>
      <c r="T14" s="24">
        <f t="shared" si="0"/>
        <v>25539</v>
      </c>
      <c r="U14" s="30">
        <v>57358</v>
      </c>
      <c r="V14" s="30">
        <v>381</v>
      </c>
      <c r="W14" s="28">
        <v>518</v>
      </c>
      <c r="X14" s="24">
        <f t="shared" si="1"/>
        <v>83278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26639</v>
      </c>
      <c r="G15" s="23">
        <v>2</v>
      </c>
      <c r="H15" s="24">
        <f t="shared" si="2"/>
        <v>26641</v>
      </c>
      <c r="I15" s="25">
        <v>78247</v>
      </c>
      <c r="J15" s="25">
        <v>387</v>
      </c>
      <c r="K15" s="22">
        <v>884</v>
      </c>
      <c r="L15" s="24">
        <f t="shared" si="3"/>
        <v>105275</v>
      </c>
      <c r="M15" s="12"/>
      <c r="N15" s="158"/>
      <c r="O15" s="108"/>
      <c r="P15" s="133"/>
      <c r="Q15" s="69" t="s">
        <v>10</v>
      </c>
      <c r="R15" s="22">
        <f>SUM(R13:R14)</f>
        <v>150511</v>
      </c>
      <c r="S15" s="23">
        <f>SUM(S13:S14)</f>
        <v>27</v>
      </c>
      <c r="T15" s="24">
        <f t="shared" si="0"/>
        <v>150538</v>
      </c>
      <c r="U15" s="25">
        <f>SUM(U13:U14)</f>
        <v>296645</v>
      </c>
      <c r="V15" s="25">
        <f t="shared" ref="V15:W15" si="8">SUM(V13:V14)</f>
        <v>2109</v>
      </c>
      <c r="W15" s="22">
        <f t="shared" si="8"/>
        <v>2855</v>
      </c>
      <c r="X15" s="24">
        <f t="shared" si="1"/>
        <v>449292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21783</v>
      </c>
      <c r="G16" s="23">
        <v>3</v>
      </c>
      <c r="H16" s="24">
        <f t="shared" si="2"/>
        <v>21786</v>
      </c>
      <c r="I16" s="25">
        <v>59281</v>
      </c>
      <c r="J16" s="25">
        <v>366</v>
      </c>
      <c r="K16" s="22">
        <v>696</v>
      </c>
      <c r="L16" s="24">
        <f t="shared" si="3"/>
        <v>81433</v>
      </c>
      <c r="M16" s="12"/>
      <c r="N16" s="162"/>
      <c r="O16" s="91" t="s">
        <v>30</v>
      </c>
      <c r="P16" s="92"/>
      <c r="Q16" s="93"/>
      <c r="R16" s="31">
        <f>SUM(R4,R11:R12,R15,R7:R8)</f>
        <v>675560</v>
      </c>
      <c r="S16" s="40">
        <f>SUM(S4,S11:S12,S15,S7:S8)</f>
        <v>98</v>
      </c>
      <c r="T16" s="33">
        <f t="shared" ref="T16" si="9">SUM(R16:S16)</f>
        <v>675658</v>
      </c>
      <c r="U16" s="31">
        <f t="shared" ref="U16:W16" si="10">SUM(U4,U11:U12,U15,U7:U8)</f>
        <v>1770066</v>
      </c>
      <c r="V16" s="31">
        <f t="shared" si="10"/>
        <v>10815</v>
      </c>
      <c r="W16" s="31">
        <f t="shared" si="10"/>
        <v>13799</v>
      </c>
      <c r="X16" s="33">
        <f t="shared" ref="X16" si="11">SUM(T16:V16)</f>
        <v>2456539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2782</v>
      </c>
      <c r="G17" s="23">
        <v>0</v>
      </c>
      <c r="H17" s="24">
        <f t="shared" si="2"/>
        <v>2782</v>
      </c>
      <c r="I17" s="25">
        <v>4405</v>
      </c>
      <c r="J17" s="25">
        <v>41</v>
      </c>
      <c r="K17" s="22">
        <v>63</v>
      </c>
      <c r="L17" s="24">
        <f t="shared" si="3"/>
        <v>7228</v>
      </c>
      <c r="M17" s="12"/>
      <c r="N17" s="157" t="s">
        <v>35</v>
      </c>
      <c r="O17" s="88" t="s">
        <v>36</v>
      </c>
      <c r="P17" s="89"/>
      <c r="Q17" s="90"/>
      <c r="R17" s="22">
        <v>78249</v>
      </c>
      <c r="S17" s="23">
        <v>4</v>
      </c>
      <c r="T17" s="24">
        <f t="shared" ref="T17:T88" si="12">SUM(R17:S17)</f>
        <v>78253</v>
      </c>
      <c r="U17" s="25">
        <v>209180</v>
      </c>
      <c r="V17" s="25">
        <v>1202</v>
      </c>
      <c r="W17" s="22">
        <v>1288</v>
      </c>
      <c r="X17" s="24">
        <f t="shared" si="1"/>
        <v>288635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24565</v>
      </c>
      <c r="G18" s="23">
        <f>SUM(G16:G17)</f>
        <v>3</v>
      </c>
      <c r="H18" s="24">
        <f t="shared" si="2"/>
        <v>24568</v>
      </c>
      <c r="I18" s="25">
        <f t="shared" ref="I18:K18" si="13">SUM(I16:I17)</f>
        <v>63686</v>
      </c>
      <c r="J18" s="25">
        <f t="shared" si="13"/>
        <v>407</v>
      </c>
      <c r="K18" s="22">
        <f t="shared" si="13"/>
        <v>759</v>
      </c>
      <c r="L18" s="24">
        <f t="shared" si="3"/>
        <v>88661</v>
      </c>
      <c r="M18" s="12"/>
      <c r="N18" s="158"/>
      <c r="O18" s="101" t="s">
        <v>39</v>
      </c>
      <c r="P18" s="79" t="s">
        <v>40</v>
      </c>
      <c r="Q18" s="74"/>
      <c r="R18" s="22">
        <v>147470</v>
      </c>
      <c r="S18" s="23">
        <v>27</v>
      </c>
      <c r="T18" s="24">
        <f t="shared" si="12"/>
        <v>147497</v>
      </c>
      <c r="U18" s="25">
        <v>466113</v>
      </c>
      <c r="V18" s="25">
        <v>2583</v>
      </c>
      <c r="W18" s="22">
        <v>3320</v>
      </c>
      <c r="X18" s="24">
        <f t="shared" si="1"/>
        <v>616193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257255</v>
      </c>
      <c r="G19" s="32">
        <f>SUM(G6:G8,G11,G14:G15,G18)</f>
        <v>21</v>
      </c>
      <c r="H19" s="33">
        <f t="shared" si="2"/>
        <v>257276</v>
      </c>
      <c r="I19" s="34">
        <f t="shared" ref="I19:K19" si="14">SUM(I6:I8,I11,I14:I15,I18)</f>
        <v>918260</v>
      </c>
      <c r="J19" s="34">
        <f t="shared" si="14"/>
        <v>6711</v>
      </c>
      <c r="K19" s="31">
        <f t="shared" si="14"/>
        <v>15089</v>
      </c>
      <c r="L19" s="33">
        <f t="shared" si="3"/>
        <v>1182247</v>
      </c>
      <c r="M19" s="12"/>
      <c r="N19" s="158"/>
      <c r="O19" s="102"/>
      <c r="P19" s="79" t="s">
        <v>42</v>
      </c>
      <c r="Q19" s="74"/>
      <c r="R19" s="22">
        <v>22291</v>
      </c>
      <c r="S19" s="23">
        <v>6</v>
      </c>
      <c r="T19" s="24">
        <f t="shared" si="12"/>
        <v>22297</v>
      </c>
      <c r="U19" s="25">
        <v>39340</v>
      </c>
      <c r="V19" s="25">
        <v>299</v>
      </c>
      <c r="W19" s="22">
        <v>296</v>
      </c>
      <c r="X19" s="24">
        <f t="shared" si="1"/>
        <v>61936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65547</v>
      </c>
      <c r="G20" s="23">
        <v>3</v>
      </c>
      <c r="H20" s="24">
        <f t="shared" si="2"/>
        <v>65550</v>
      </c>
      <c r="I20" s="25">
        <v>161267</v>
      </c>
      <c r="J20" s="25">
        <v>1256</v>
      </c>
      <c r="K20" s="22">
        <v>1235</v>
      </c>
      <c r="L20" s="24">
        <f t="shared" si="3"/>
        <v>228073</v>
      </c>
      <c r="M20" s="12"/>
      <c r="N20" s="158"/>
      <c r="O20" s="103"/>
      <c r="P20" s="79" t="s">
        <v>10</v>
      </c>
      <c r="Q20" s="74"/>
      <c r="R20" s="22">
        <f>SUM(R18:R19)</f>
        <v>169761</v>
      </c>
      <c r="S20" s="23">
        <f>SUM(S18:S19)</f>
        <v>33</v>
      </c>
      <c r="T20" s="24">
        <f t="shared" si="12"/>
        <v>169794</v>
      </c>
      <c r="U20" s="25">
        <f t="shared" ref="U20:W20" si="15">SUM(U18:U19)</f>
        <v>505453</v>
      </c>
      <c r="V20" s="25">
        <f t="shared" si="15"/>
        <v>2882</v>
      </c>
      <c r="W20" s="22">
        <f t="shared" si="15"/>
        <v>3616</v>
      </c>
      <c r="X20" s="24">
        <f t="shared" si="1"/>
        <v>678129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17049</v>
      </c>
      <c r="G21" s="23">
        <v>0</v>
      </c>
      <c r="H21" s="24">
        <f t="shared" si="2"/>
        <v>17049</v>
      </c>
      <c r="I21" s="25">
        <v>44889</v>
      </c>
      <c r="J21" s="25">
        <v>325</v>
      </c>
      <c r="K21" s="22">
        <v>251</v>
      </c>
      <c r="L21" s="24">
        <f t="shared" si="3"/>
        <v>62263</v>
      </c>
      <c r="M21" s="12"/>
      <c r="N21" s="158"/>
      <c r="O21" s="101" t="s">
        <v>44</v>
      </c>
      <c r="P21" s="79" t="s">
        <v>45</v>
      </c>
      <c r="Q21" s="74"/>
      <c r="R21" s="22">
        <v>74929</v>
      </c>
      <c r="S21" s="23">
        <v>15</v>
      </c>
      <c r="T21" s="24">
        <f t="shared" si="12"/>
        <v>74944</v>
      </c>
      <c r="U21" s="25">
        <v>261322</v>
      </c>
      <c r="V21" s="25">
        <v>1286</v>
      </c>
      <c r="W21" s="22">
        <v>2115</v>
      </c>
      <c r="X21" s="24">
        <f t="shared" si="1"/>
        <v>337552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82596</v>
      </c>
      <c r="G22" s="23">
        <f>SUM(G20:G21)</f>
        <v>3</v>
      </c>
      <c r="H22" s="24">
        <f t="shared" si="2"/>
        <v>82599</v>
      </c>
      <c r="I22" s="25">
        <f t="shared" ref="I22:K22" si="16">SUM(I20:I21)</f>
        <v>206156</v>
      </c>
      <c r="J22" s="25">
        <f t="shared" si="16"/>
        <v>1581</v>
      </c>
      <c r="K22" s="22">
        <f t="shared" si="16"/>
        <v>1486</v>
      </c>
      <c r="L22" s="24">
        <f t="shared" si="3"/>
        <v>290336</v>
      </c>
      <c r="M22" s="12"/>
      <c r="N22" s="158"/>
      <c r="O22" s="102"/>
      <c r="P22" s="79" t="s">
        <v>47</v>
      </c>
      <c r="Q22" s="74"/>
      <c r="R22" s="28">
        <v>100439</v>
      </c>
      <c r="S22" s="29">
        <v>16</v>
      </c>
      <c r="T22" s="36">
        <f t="shared" si="12"/>
        <v>100455</v>
      </c>
      <c r="U22" s="30">
        <v>355506</v>
      </c>
      <c r="V22" s="30">
        <v>1366</v>
      </c>
      <c r="W22" s="28">
        <v>2792</v>
      </c>
      <c r="X22" s="36">
        <f t="shared" si="1"/>
        <v>457327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50861</v>
      </c>
      <c r="G23" s="23">
        <v>0</v>
      </c>
      <c r="H23" s="24">
        <f t="shared" si="2"/>
        <v>50861</v>
      </c>
      <c r="I23" s="25">
        <v>118769</v>
      </c>
      <c r="J23" s="25">
        <v>838</v>
      </c>
      <c r="K23" s="22">
        <v>792</v>
      </c>
      <c r="L23" s="24">
        <f t="shared" si="3"/>
        <v>170468</v>
      </c>
      <c r="M23" s="12"/>
      <c r="N23" s="158"/>
      <c r="O23" s="102"/>
      <c r="P23" s="112" t="s">
        <v>49</v>
      </c>
      <c r="Q23" s="69" t="s">
        <v>49</v>
      </c>
      <c r="R23" s="28">
        <v>17262</v>
      </c>
      <c r="S23" s="29">
        <v>1</v>
      </c>
      <c r="T23" s="36">
        <f t="shared" si="12"/>
        <v>17263</v>
      </c>
      <c r="U23" s="30">
        <v>58908</v>
      </c>
      <c r="V23" s="30">
        <v>333</v>
      </c>
      <c r="W23" s="28">
        <v>712</v>
      </c>
      <c r="X23" s="36">
        <f t="shared" si="1"/>
        <v>76504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78531</v>
      </c>
      <c r="G24" s="23">
        <v>9</v>
      </c>
      <c r="H24" s="24">
        <f t="shared" si="2"/>
        <v>78540</v>
      </c>
      <c r="I24" s="25">
        <v>149438</v>
      </c>
      <c r="J24" s="25">
        <v>1008</v>
      </c>
      <c r="K24" s="22">
        <v>1204</v>
      </c>
      <c r="L24" s="24">
        <f t="shared" si="3"/>
        <v>228986</v>
      </c>
      <c r="M24" s="12"/>
      <c r="N24" s="158"/>
      <c r="O24" s="102"/>
      <c r="P24" s="113"/>
      <c r="Q24" s="69" t="s">
        <v>50</v>
      </c>
      <c r="R24" s="28">
        <v>36809</v>
      </c>
      <c r="S24" s="29">
        <v>3</v>
      </c>
      <c r="T24" s="36">
        <f t="shared" si="12"/>
        <v>36812</v>
      </c>
      <c r="U24" s="30">
        <v>90851</v>
      </c>
      <c r="V24" s="30">
        <v>587</v>
      </c>
      <c r="W24" s="28">
        <v>714</v>
      </c>
      <c r="X24" s="36">
        <f t="shared" si="1"/>
        <v>128250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30236</v>
      </c>
      <c r="G25" s="23">
        <v>1</v>
      </c>
      <c r="H25" s="24">
        <f t="shared" si="2"/>
        <v>30237</v>
      </c>
      <c r="I25" s="25">
        <v>95928</v>
      </c>
      <c r="J25" s="25">
        <v>602</v>
      </c>
      <c r="K25" s="22">
        <v>906</v>
      </c>
      <c r="L25" s="24">
        <f t="shared" si="3"/>
        <v>126767</v>
      </c>
      <c r="M25" s="12"/>
      <c r="N25" s="158"/>
      <c r="O25" s="102"/>
      <c r="P25" s="113"/>
      <c r="Q25" s="69" t="s">
        <v>52</v>
      </c>
      <c r="R25" s="28">
        <v>41686</v>
      </c>
      <c r="S25" s="23">
        <v>9</v>
      </c>
      <c r="T25" s="24">
        <f t="shared" si="12"/>
        <v>41695</v>
      </c>
      <c r="U25" s="25">
        <v>139405</v>
      </c>
      <c r="V25" s="25">
        <v>741</v>
      </c>
      <c r="W25" s="22">
        <v>1019</v>
      </c>
      <c r="X25" s="24">
        <f t="shared" si="1"/>
        <v>181841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34881</v>
      </c>
      <c r="G26" s="23">
        <v>1</v>
      </c>
      <c r="H26" s="24">
        <f t="shared" si="2"/>
        <v>34882</v>
      </c>
      <c r="I26" s="25">
        <v>72157</v>
      </c>
      <c r="J26" s="25">
        <v>389</v>
      </c>
      <c r="K26" s="22">
        <v>489</v>
      </c>
      <c r="L26" s="24">
        <f t="shared" si="3"/>
        <v>107428</v>
      </c>
      <c r="M26" s="12"/>
      <c r="N26" s="158"/>
      <c r="O26" s="103"/>
      <c r="P26" s="114"/>
      <c r="Q26" s="69" t="s">
        <v>10</v>
      </c>
      <c r="R26" s="22">
        <f>SUM(R23:R25)</f>
        <v>95757</v>
      </c>
      <c r="S26" s="23">
        <f>SUM(S23:S25)</f>
        <v>13</v>
      </c>
      <c r="T26" s="36">
        <f t="shared" si="12"/>
        <v>95770</v>
      </c>
      <c r="U26" s="25">
        <f t="shared" ref="U26:W26" si="17">SUM(U23:U25)</f>
        <v>289164</v>
      </c>
      <c r="V26" s="25">
        <f t="shared" si="17"/>
        <v>1661</v>
      </c>
      <c r="W26" s="22">
        <f t="shared" si="17"/>
        <v>2445</v>
      </c>
      <c r="X26" s="36">
        <f t="shared" si="1"/>
        <v>386595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143648</v>
      </c>
      <c r="G27" s="23">
        <f>SUM(G24:G26)</f>
        <v>11</v>
      </c>
      <c r="H27" s="24">
        <f t="shared" si="2"/>
        <v>143659</v>
      </c>
      <c r="I27" s="25">
        <f>SUM(I24:I26)</f>
        <v>317523</v>
      </c>
      <c r="J27" s="25">
        <f>SUM(J24:J26)</f>
        <v>1999</v>
      </c>
      <c r="K27" s="22">
        <f>SUM(K24:K26)</f>
        <v>2599</v>
      </c>
      <c r="L27" s="24">
        <f>SUM(H27:J27)</f>
        <v>463181</v>
      </c>
      <c r="M27" s="12"/>
      <c r="N27" s="158"/>
      <c r="O27" s="101" t="s">
        <v>56</v>
      </c>
      <c r="P27" s="79" t="s">
        <v>57</v>
      </c>
      <c r="Q27" s="74"/>
      <c r="R27" s="22">
        <v>126186</v>
      </c>
      <c r="S27" s="23">
        <v>32</v>
      </c>
      <c r="T27" s="24">
        <f t="shared" si="12"/>
        <v>126218</v>
      </c>
      <c r="U27" s="25">
        <v>483681</v>
      </c>
      <c r="V27" s="25">
        <v>3677</v>
      </c>
      <c r="W27" s="22">
        <v>8461</v>
      </c>
      <c r="X27" s="36">
        <f t="shared" si="1"/>
        <v>613576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125098</v>
      </c>
      <c r="G28" s="23">
        <v>10</v>
      </c>
      <c r="H28" s="24">
        <f t="shared" si="2"/>
        <v>125108</v>
      </c>
      <c r="I28" s="25">
        <v>322601</v>
      </c>
      <c r="J28" s="25">
        <v>2692</v>
      </c>
      <c r="K28" s="22">
        <v>2442</v>
      </c>
      <c r="L28" s="24">
        <f t="shared" si="3"/>
        <v>450401</v>
      </c>
      <c r="M28" s="12"/>
      <c r="N28" s="158"/>
      <c r="O28" s="102"/>
      <c r="P28" s="79" t="s">
        <v>61</v>
      </c>
      <c r="Q28" s="74"/>
      <c r="R28" s="22">
        <v>64745</v>
      </c>
      <c r="S28" s="23">
        <v>8</v>
      </c>
      <c r="T28" s="24">
        <f t="shared" si="12"/>
        <v>64753</v>
      </c>
      <c r="U28" s="25">
        <v>181566</v>
      </c>
      <c r="V28" s="25">
        <v>768</v>
      </c>
      <c r="W28" s="22">
        <v>1426</v>
      </c>
      <c r="X28" s="36">
        <f t="shared" si="1"/>
        <v>247087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33106</v>
      </c>
      <c r="G29" s="23">
        <v>3</v>
      </c>
      <c r="H29" s="24">
        <f t="shared" si="2"/>
        <v>33109</v>
      </c>
      <c r="I29" s="25">
        <v>148671</v>
      </c>
      <c r="J29" s="25">
        <v>995</v>
      </c>
      <c r="K29" s="22">
        <v>2743</v>
      </c>
      <c r="L29" s="24">
        <f t="shared" si="3"/>
        <v>182775</v>
      </c>
      <c r="M29" s="12"/>
      <c r="N29" s="158"/>
      <c r="O29" s="102"/>
      <c r="P29" s="112" t="s">
        <v>63</v>
      </c>
      <c r="Q29" s="69" t="s">
        <v>63</v>
      </c>
      <c r="R29" s="22">
        <v>45346</v>
      </c>
      <c r="S29" s="23">
        <v>11</v>
      </c>
      <c r="T29" s="24">
        <f t="shared" si="12"/>
        <v>45357</v>
      </c>
      <c r="U29" s="25">
        <v>160319</v>
      </c>
      <c r="V29" s="25">
        <v>864</v>
      </c>
      <c r="W29" s="22">
        <v>1632</v>
      </c>
      <c r="X29" s="36">
        <f t="shared" si="1"/>
        <v>206540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158204</v>
      </c>
      <c r="G30" s="23">
        <f>SUM(G28:G29)</f>
        <v>13</v>
      </c>
      <c r="H30" s="24">
        <f t="shared" si="2"/>
        <v>158217</v>
      </c>
      <c r="I30" s="22">
        <f>SUM(I28:I29)</f>
        <v>471272</v>
      </c>
      <c r="J30" s="22">
        <f>SUM(J28:J29)</f>
        <v>3687</v>
      </c>
      <c r="K30" s="22">
        <f>SUM(K28:K29)</f>
        <v>5185</v>
      </c>
      <c r="L30" s="24">
        <f t="shared" si="3"/>
        <v>633176</v>
      </c>
      <c r="M30" s="12"/>
      <c r="N30" s="158"/>
      <c r="O30" s="102"/>
      <c r="P30" s="113"/>
      <c r="Q30" s="69" t="s">
        <v>65</v>
      </c>
      <c r="R30" s="22">
        <v>22566</v>
      </c>
      <c r="S30" s="23">
        <v>6</v>
      </c>
      <c r="T30" s="24">
        <f t="shared" si="12"/>
        <v>22572</v>
      </c>
      <c r="U30" s="25">
        <v>88439</v>
      </c>
      <c r="V30" s="25">
        <v>365</v>
      </c>
      <c r="W30" s="22">
        <v>956</v>
      </c>
      <c r="X30" s="36">
        <f t="shared" si="1"/>
        <v>111376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121150</v>
      </c>
      <c r="G31" s="23">
        <v>6</v>
      </c>
      <c r="H31" s="24">
        <f t="shared" si="2"/>
        <v>121156</v>
      </c>
      <c r="I31" s="25">
        <v>249778</v>
      </c>
      <c r="J31" s="25">
        <v>1926</v>
      </c>
      <c r="K31" s="22">
        <v>1991</v>
      </c>
      <c r="L31" s="24">
        <f t="shared" si="3"/>
        <v>372860</v>
      </c>
      <c r="M31" s="12"/>
      <c r="N31" s="158"/>
      <c r="O31" s="102"/>
      <c r="P31" s="113"/>
      <c r="Q31" s="69" t="s">
        <v>66</v>
      </c>
      <c r="R31" s="26">
        <v>24816</v>
      </c>
      <c r="S31" s="23">
        <v>10</v>
      </c>
      <c r="T31" s="24">
        <f t="shared" si="12"/>
        <v>24826</v>
      </c>
      <c r="U31" s="22">
        <v>80763</v>
      </c>
      <c r="V31" s="22">
        <v>459</v>
      </c>
      <c r="W31" s="22">
        <v>841</v>
      </c>
      <c r="X31" s="24">
        <f t="shared" si="1"/>
        <v>106048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91711</v>
      </c>
      <c r="G32" s="23">
        <v>7</v>
      </c>
      <c r="H32" s="24">
        <f t="shared" si="2"/>
        <v>91718</v>
      </c>
      <c r="I32" s="25">
        <v>211008</v>
      </c>
      <c r="J32" s="25">
        <v>1597</v>
      </c>
      <c r="K32" s="22">
        <v>1716</v>
      </c>
      <c r="L32" s="24">
        <f t="shared" si="3"/>
        <v>304323</v>
      </c>
      <c r="M32" s="12"/>
      <c r="N32" s="158"/>
      <c r="O32" s="102"/>
      <c r="P32" s="114"/>
      <c r="Q32" s="69" t="s">
        <v>10</v>
      </c>
      <c r="R32" s="22">
        <f>SUM(R29:R31)</f>
        <v>92728</v>
      </c>
      <c r="S32" s="23">
        <f>SUM(S29:S31)</f>
        <v>27</v>
      </c>
      <c r="T32" s="24">
        <f t="shared" si="12"/>
        <v>92755</v>
      </c>
      <c r="U32" s="25">
        <f t="shared" ref="U32:W32" si="18">SUM(U29:U31)</f>
        <v>329521</v>
      </c>
      <c r="V32" s="25">
        <f t="shared" si="18"/>
        <v>1688</v>
      </c>
      <c r="W32" s="22">
        <f t="shared" si="18"/>
        <v>3429</v>
      </c>
      <c r="X32" s="36">
        <f t="shared" si="1"/>
        <v>423964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32677</v>
      </c>
      <c r="G33" s="23">
        <v>1</v>
      </c>
      <c r="H33" s="24">
        <f t="shared" si="2"/>
        <v>32678</v>
      </c>
      <c r="I33" s="25">
        <v>76670</v>
      </c>
      <c r="J33" s="25">
        <v>728</v>
      </c>
      <c r="K33" s="22">
        <v>432</v>
      </c>
      <c r="L33" s="24">
        <f t="shared" si="3"/>
        <v>110076</v>
      </c>
      <c r="M33" s="12"/>
      <c r="N33" s="158"/>
      <c r="O33" s="102"/>
      <c r="P33" s="112" t="s">
        <v>68</v>
      </c>
      <c r="Q33" s="69" t="s">
        <v>69</v>
      </c>
      <c r="R33" s="22">
        <v>41261</v>
      </c>
      <c r="S33" s="23">
        <v>10</v>
      </c>
      <c r="T33" s="24">
        <f t="shared" si="12"/>
        <v>41271</v>
      </c>
      <c r="U33" s="25">
        <v>182284</v>
      </c>
      <c r="V33" s="25">
        <v>1126</v>
      </c>
      <c r="W33" s="22">
        <v>2445</v>
      </c>
      <c r="X33" s="36">
        <f t="shared" si="1"/>
        <v>224681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82959</v>
      </c>
      <c r="G34" s="23">
        <v>4</v>
      </c>
      <c r="H34" s="24">
        <f t="shared" si="2"/>
        <v>82963</v>
      </c>
      <c r="I34" s="25">
        <v>191701</v>
      </c>
      <c r="J34" s="25">
        <v>1321</v>
      </c>
      <c r="K34" s="22">
        <v>1369</v>
      </c>
      <c r="L34" s="24">
        <f t="shared" si="3"/>
        <v>275985</v>
      </c>
      <c r="M34" s="12"/>
      <c r="N34" s="158"/>
      <c r="O34" s="102"/>
      <c r="P34" s="113"/>
      <c r="Q34" s="69" t="s">
        <v>73</v>
      </c>
      <c r="R34" s="22">
        <v>13723</v>
      </c>
      <c r="S34" s="23">
        <v>6</v>
      </c>
      <c r="T34" s="24">
        <f t="shared" si="12"/>
        <v>13729</v>
      </c>
      <c r="U34" s="25">
        <v>78297</v>
      </c>
      <c r="V34" s="25">
        <v>540</v>
      </c>
      <c r="W34" s="22">
        <v>982</v>
      </c>
      <c r="X34" s="36">
        <f t="shared" si="1"/>
        <v>92566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34576</v>
      </c>
      <c r="G35" s="23">
        <v>2</v>
      </c>
      <c r="H35" s="24">
        <f t="shared" si="2"/>
        <v>34578</v>
      </c>
      <c r="I35" s="25">
        <v>61787</v>
      </c>
      <c r="J35" s="25">
        <v>780</v>
      </c>
      <c r="K35" s="22">
        <v>587</v>
      </c>
      <c r="L35" s="24">
        <f t="shared" si="3"/>
        <v>97145</v>
      </c>
      <c r="M35" s="12"/>
      <c r="N35" s="158"/>
      <c r="O35" s="102"/>
      <c r="P35" s="113"/>
      <c r="Q35" s="69" t="s">
        <v>76</v>
      </c>
      <c r="R35" s="22">
        <v>10448</v>
      </c>
      <c r="S35" s="23">
        <v>3</v>
      </c>
      <c r="T35" s="24">
        <f t="shared" si="12"/>
        <v>10451</v>
      </c>
      <c r="U35" s="25">
        <v>53420</v>
      </c>
      <c r="V35" s="25">
        <v>263</v>
      </c>
      <c r="W35" s="22">
        <v>600</v>
      </c>
      <c r="X35" s="24">
        <f t="shared" si="1"/>
        <v>64134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22408</v>
      </c>
      <c r="G36" s="23">
        <v>1</v>
      </c>
      <c r="H36" s="24">
        <f t="shared" si="2"/>
        <v>22409</v>
      </c>
      <c r="I36" s="25">
        <v>71927</v>
      </c>
      <c r="J36" s="25">
        <v>517</v>
      </c>
      <c r="K36" s="22">
        <v>794</v>
      </c>
      <c r="L36" s="24">
        <f t="shared" si="3"/>
        <v>94853</v>
      </c>
      <c r="M36" s="12"/>
      <c r="N36" s="158"/>
      <c r="O36" s="103"/>
      <c r="P36" s="114"/>
      <c r="Q36" s="69" t="s">
        <v>10</v>
      </c>
      <c r="R36" s="22">
        <f>SUM(R33:R35)</f>
        <v>65432</v>
      </c>
      <c r="S36" s="23">
        <f>SUM(S33:S35)</f>
        <v>19</v>
      </c>
      <c r="T36" s="24">
        <f t="shared" si="12"/>
        <v>65451</v>
      </c>
      <c r="U36" s="25">
        <f t="shared" ref="U36:W36" si="19">SUM(U33:U35)</f>
        <v>314001</v>
      </c>
      <c r="V36" s="25">
        <f t="shared" si="19"/>
        <v>1929</v>
      </c>
      <c r="W36" s="22">
        <f t="shared" si="19"/>
        <v>4027</v>
      </c>
      <c r="X36" s="36">
        <f t="shared" si="1"/>
        <v>381381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11903</v>
      </c>
      <c r="G37" s="23">
        <v>0</v>
      </c>
      <c r="H37" s="24">
        <f t="shared" si="2"/>
        <v>11903</v>
      </c>
      <c r="I37" s="26">
        <v>26966</v>
      </c>
      <c r="J37" s="26">
        <v>225</v>
      </c>
      <c r="K37" s="22">
        <v>220</v>
      </c>
      <c r="L37" s="24">
        <f t="shared" si="3"/>
        <v>39094</v>
      </c>
      <c r="M37" s="12"/>
      <c r="N37" s="158"/>
      <c r="O37" s="101" t="s">
        <v>198</v>
      </c>
      <c r="P37" s="79" t="s">
        <v>79</v>
      </c>
      <c r="Q37" s="74"/>
      <c r="R37" s="22">
        <v>101278</v>
      </c>
      <c r="S37" s="23">
        <v>9</v>
      </c>
      <c r="T37" s="24">
        <f t="shared" ref="T37:T39" si="20">SUM(R37:S37)</f>
        <v>101287</v>
      </c>
      <c r="U37" s="25">
        <v>264562</v>
      </c>
      <c r="V37" s="25">
        <v>2113</v>
      </c>
      <c r="W37" s="22">
        <v>2002</v>
      </c>
      <c r="X37" s="36">
        <f t="shared" si="1"/>
        <v>367962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151846</v>
      </c>
      <c r="G38" s="23">
        <f>SUM(G34:G37)</f>
        <v>7</v>
      </c>
      <c r="H38" s="24">
        <f t="shared" si="2"/>
        <v>151853</v>
      </c>
      <c r="I38" s="22">
        <f>SUM(I34:I37)</f>
        <v>352381</v>
      </c>
      <c r="J38" s="22">
        <f>SUM(J34:J37)</f>
        <v>2843</v>
      </c>
      <c r="K38" s="22">
        <f>SUM(K34:K37)</f>
        <v>2970</v>
      </c>
      <c r="L38" s="24">
        <f t="shared" si="3"/>
        <v>507077</v>
      </c>
      <c r="M38" s="12"/>
      <c r="N38" s="158"/>
      <c r="O38" s="102"/>
      <c r="P38" s="79" t="s">
        <v>82</v>
      </c>
      <c r="Q38" s="74"/>
      <c r="R38" s="22">
        <v>22814</v>
      </c>
      <c r="S38" s="23">
        <v>7</v>
      </c>
      <c r="T38" s="24">
        <f t="shared" si="20"/>
        <v>22821</v>
      </c>
      <c r="U38" s="25">
        <v>69252</v>
      </c>
      <c r="V38" s="25">
        <v>393</v>
      </c>
      <c r="W38" s="22">
        <v>518</v>
      </c>
      <c r="X38" s="36">
        <f t="shared" si="1"/>
        <v>92466</v>
      </c>
    </row>
    <row r="39" spans="1:24" s="17" customFormat="1" ht="7.5" customHeight="1" x14ac:dyDescent="0.15">
      <c r="A39" s="39"/>
      <c r="B39" s="158"/>
      <c r="C39" s="103"/>
      <c r="D39" s="79" t="s">
        <v>199</v>
      </c>
      <c r="E39" s="74"/>
      <c r="F39" s="22">
        <v>46096</v>
      </c>
      <c r="G39" s="23">
        <v>1</v>
      </c>
      <c r="H39" s="24">
        <f t="shared" si="2"/>
        <v>46097</v>
      </c>
      <c r="I39" s="25">
        <v>110467</v>
      </c>
      <c r="J39" s="25">
        <v>668</v>
      </c>
      <c r="K39" s="22">
        <v>813</v>
      </c>
      <c r="L39" s="24">
        <f t="shared" si="3"/>
        <v>157232</v>
      </c>
      <c r="M39" s="12"/>
      <c r="N39" s="158"/>
      <c r="O39" s="102"/>
      <c r="P39" s="79" t="s">
        <v>200</v>
      </c>
      <c r="Q39" s="74"/>
      <c r="R39" s="22">
        <v>28798</v>
      </c>
      <c r="S39" s="23">
        <v>2</v>
      </c>
      <c r="T39" s="24">
        <f t="shared" si="20"/>
        <v>28800</v>
      </c>
      <c r="U39" s="25">
        <v>71484</v>
      </c>
      <c r="V39" s="25">
        <v>624</v>
      </c>
      <c r="W39" s="22">
        <v>391</v>
      </c>
      <c r="X39" s="36">
        <f t="shared" si="1"/>
        <v>100908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878789</v>
      </c>
      <c r="G40" s="32">
        <f>SUM(G22:G23,G27,G30:G33,G38:G39)</f>
        <v>49</v>
      </c>
      <c r="H40" s="33">
        <f t="shared" si="2"/>
        <v>878838</v>
      </c>
      <c r="I40" s="31">
        <f t="shared" ref="I40:K40" si="21">SUM(I22:I23,I27,I30:I33,I38:I39)</f>
        <v>2114024</v>
      </c>
      <c r="J40" s="31">
        <f t="shared" si="21"/>
        <v>15867</v>
      </c>
      <c r="K40" s="31">
        <f t="shared" si="21"/>
        <v>17984</v>
      </c>
      <c r="L40" s="37">
        <f t="shared" si="3"/>
        <v>3008729</v>
      </c>
      <c r="M40" s="12"/>
      <c r="N40" s="158"/>
      <c r="O40" s="102"/>
      <c r="P40" s="79" t="s">
        <v>201</v>
      </c>
      <c r="Q40" s="74"/>
      <c r="R40" s="28">
        <v>22482</v>
      </c>
      <c r="S40" s="29">
        <v>14</v>
      </c>
      <c r="T40" s="24">
        <f t="shared" si="12"/>
        <v>22496</v>
      </c>
      <c r="U40" s="30">
        <v>72397</v>
      </c>
      <c r="V40" s="30">
        <v>586</v>
      </c>
      <c r="W40" s="28">
        <v>769</v>
      </c>
      <c r="X40" s="36">
        <f t="shared" si="1"/>
        <v>95479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132998</v>
      </c>
      <c r="G41" s="23">
        <v>12</v>
      </c>
      <c r="H41" s="24">
        <f t="shared" si="2"/>
        <v>133010</v>
      </c>
      <c r="I41" s="25">
        <v>328999</v>
      </c>
      <c r="J41" s="25">
        <v>1769</v>
      </c>
      <c r="K41" s="22">
        <v>2457</v>
      </c>
      <c r="L41" s="24">
        <f t="shared" si="3"/>
        <v>463778</v>
      </c>
      <c r="M41" s="12"/>
      <c r="N41" s="158"/>
      <c r="O41" s="103"/>
      <c r="P41" s="79" t="s">
        <v>10</v>
      </c>
      <c r="Q41" s="74"/>
      <c r="R41" s="22">
        <f>SUM(R37:R40)</f>
        <v>175372</v>
      </c>
      <c r="S41" s="23">
        <f>SUM(S37:S40)</f>
        <v>32</v>
      </c>
      <c r="T41" s="24">
        <f t="shared" si="12"/>
        <v>175404</v>
      </c>
      <c r="U41" s="25">
        <f t="shared" ref="U41:W41" si="22">SUM(U37:U40)</f>
        <v>477695</v>
      </c>
      <c r="V41" s="25">
        <f t="shared" si="22"/>
        <v>3716</v>
      </c>
      <c r="W41" s="22">
        <f t="shared" si="22"/>
        <v>3680</v>
      </c>
      <c r="X41" s="24">
        <f t="shared" si="1"/>
        <v>656815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52486</v>
      </c>
      <c r="G42" s="23">
        <v>5</v>
      </c>
      <c r="H42" s="24">
        <f t="shared" si="2"/>
        <v>52491</v>
      </c>
      <c r="I42" s="25">
        <v>146671</v>
      </c>
      <c r="J42" s="25">
        <v>780</v>
      </c>
      <c r="K42" s="22">
        <v>1361</v>
      </c>
      <c r="L42" s="24">
        <f t="shared" si="3"/>
        <v>199942</v>
      </c>
      <c r="M42" s="12"/>
      <c r="N42" s="162"/>
      <c r="O42" s="91" t="s">
        <v>30</v>
      </c>
      <c r="P42" s="92"/>
      <c r="Q42" s="93"/>
      <c r="R42" s="31">
        <f>SUM(R17,R20:R22,R26:R28,R32,R36,R41)</f>
        <v>1043598</v>
      </c>
      <c r="S42" s="40">
        <f>SUM(S17,S20:S22,S26:S28,S32,S36,S41)</f>
        <v>199</v>
      </c>
      <c r="T42" s="33">
        <f t="shared" si="12"/>
        <v>1043797</v>
      </c>
      <c r="U42" s="31">
        <f t="shared" ref="U42:W42" si="23">SUM(U17,U20:U22,U26:U28,U32,U36,U41)</f>
        <v>3407089</v>
      </c>
      <c r="V42" s="31">
        <f t="shared" si="23"/>
        <v>20175</v>
      </c>
      <c r="W42" s="31">
        <f t="shared" si="23"/>
        <v>33279</v>
      </c>
      <c r="X42" s="33">
        <f t="shared" si="1"/>
        <v>4471061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82773</v>
      </c>
      <c r="G43" s="23">
        <v>7</v>
      </c>
      <c r="H43" s="24">
        <f t="shared" si="2"/>
        <v>82780</v>
      </c>
      <c r="I43" s="25">
        <v>205245</v>
      </c>
      <c r="J43" s="25">
        <v>923</v>
      </c>
      <c r="K43" s="22">
        <v>1829</v>
      </c>
      <c r="L43" s="24">
        <f t="shared" si="3"/>
        <v>288948</v>
      </c>
      <c r="M43" s="12"/>
      <c r="N43" s="157" t="s">
        <v>85</v>
      </c>
      <c r="O43" s="88" t="s">
        <v>86</v>
      </c>
      <c r="P43" s="89"/>
      <c r="Q43" s="90"/>
      <c r="R43" s="22">
        <v>113951</v>
      </c>
      <c r="S43" s="23">
        <v>16</v>
      </c>
      <c r="T43" s="24">
        <f t="shared" si="12"/>
        <v>113967</v>
      </c>
      <c r="U43" s="25">
        <v>350636</v>
      </c>
      <c r="V43" s="25">
        <v>2344</v>
      </c>
      <c r="W43" s="22">
        <v>2941</v>
      </c>
      <c r="X43" s="24">
        <f t="shared" si="1"/>
        <v>466947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135259</v>
      </c>
      <c r="G44" s="23">
        <f>SUM(G42:G43)</f>
        <v>12</v>
      </c>
      <c r="H44" s="24">
        <f t="shared" si="2"/>
        <v>135271</v>
      </c>
      <c r="I44" s="22">
        <f>SUM(I42:I43)</f>
        <v>351916</v>
      </c>
      <c r="J44" s="22">
        <f>SUM(J42:J43)</f>
        <v>1703</v>
      </c>
      <c r="K44" s="22">
        <f>SUM(K42:K43)</f>
        <v>3190</v>
      </c>
      <c r="L44" s="24">
        <f t="shared" si="3"/>
        <v>488890</v>
      </c>
      <c r="M44" s="12"/>
      <c r="N44" s="158"/>
      <c r="O44" s="72" t="s">
        <v>89</v>
      </c>
      <c r="P44" s="73"/>
      <c r="Q44" s="74"/>
      <c r="R44" s="22">
        <v>145435</v>
      </c>
      <c r="S44" s="23">
        <v>24</v>
      </c>
      <c r="T44" s="24">
        <f t="shared" si="12"/>
        <v>145459</v>
      </c>
      <c r="U44" s="25">
        <v>368609</v>
      </c>
      <c r="V44" s="25">
        <v>3555</v>
      </c>
      <c r="W44" s="22">
        <v>7028</v>
      </c>
      <c r="X44" s="24">
        <f t="shared" si="1"/>
        <v>517623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92033</v>
      </c>
      <c r="G45" s="23">
        <v>16</v>
      </c>
      <c r="H45" s="24">
        <f t="shared" si="2"/>
        <v>92049</v>
      </c>
      <c r="I45" s="25">
        <v>249620</v>
      </c>
      <c r="J45" s="25">
        <v>1430</v>
      </c>
      <c r="K45" s="22">
        <v>2294</v>
      </c>
      <c r="L45" s="24">
        <f t="shared" si="3"/>
        <v>343099</v>
      </c>
      <c r="M45" s="12"/>
      <c r="N45" s="158"/>
      <c r="O45" s="101" t="s">
        <v>91</v>
      </c>
      <c r="P45" s="79" t="s">
        <v>202</v>
      </c>
      <c r="Q45" s="74"/>
      <c r="R45" s="41">
        <v>84148</v>
      </c>
      <c r="S45" s="42">
        <v>16</v>
      </c>
      <c r="T45" s="43">
        <f t="shared" si="12"/>
        <v>84164</v>
      </c>
      <c r="U45" s="44">
        <v>132578</v>
      </c>
      <c r="V45" s="44">
        <v>3247</v>
      </c>
      <c r="W45" s="41">
        <v>8754</v>
      </c>
      <c r="X45" s="43">
        <f t="shared" si="1"/>
        <v>219989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24561</v>
      </c>
      <c r="G46" s="23">
        <v>4</v>
      </c>
      <c r="H46" s="24">
        <f t="shared" si="2"/>
        <v>24565</v>
      </c>
      <c r="I46" s="25">
        <v>57658</v>
      </c>
      <c r="J46" s="25">
        <v>312</v>
      </c>
      <c r="K46" s="22">
        <v>314</v>
      </c>
      <c r="L46" s="24">
        <f t="shared" si="3"/>
        <v>82535</v>
      </c>
      <c r="M46" s="12"/>
      <c r="N46" s="158"/>
      <c r="O46" s="102"/>
      <c r="P46" s="79" t="s">
        <v>94</v>
      </c>
      <c r="Q46" s="74"/>
      <c r="R46" s="22">
        <v>128355</v>
      </c>
      <c r="S46" s="23">
        <v>23</v>
      </c>
      <c r="T46" s="24">
        <f t="shared" si="12"/>
        <v>128378</v>
      </c>
      <c r="U46" s="25">
        <v>326628</v>
      </c>
      <c r="V46" s="25">
        <v>4004</v>
      </c>
      <c r="W46" s="22">
        <v>11969</v>
      </c>
      <c r="X46" s="24">
        <f t="shared" si="1"/>
        <v>459010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116594</v>
      </c>
      <c r="G47" s="23">
        <f>SUM(G45:G46)</f>
        <v>20</v>
      </c>
      <c r="H47" s="24">
        <f t="shared" si="2"/>
        <v>116614</v>
      </c>
      <c r="I47" s="22">
        <f>SUM(I45:I46)</f>
        <v>307278</v>
      </c>
      <c r="J47" s="22">
        <f>SUM(J45:J46)</f>
        <v>1742</v>
      </c>
      <c r="K47" s="22">
        <f>SUM(K45:K46)</f>
        <v>2608</v>
      </c>
      <c r="L47" s="24">
        <f t="shared" si="3"/>
        <v>425634</v>
      </c>
      <c r="M47" s="12"/>
      <c r="N47" s="158"/>
      <c r="O47" s="102"/>
      <c r="P47" s="112" t="s">
        <v>95</v>
      </c>
      <c r="Q47" s="69" t="s">
        <v>96</v>
      </c>
      <c r="R47" s="22">
        <v>84079</v>
      </c>
      <c r="S47" s="23">
        <v>19</v>
      </c>
      <c r="T47" s="24">
        <f t="shared" si="12"/>
        <v>84098</v>
      </c>
      <c r="U47" s="25">
        <v>278729</v>
      </c>
      <c r="V47" s="25">
        <v>2295</v>
      </c>
      <c r="W47" s="22">
        <v>3892</v>
      </c>
      <c r="X47" s="24">
        <f t="shared" si="1"/>
        <v>365122</v>
      </c>
    </row>
    <row r="48" spans="1:24" s="17" customFormat="1" ht="7.5" customHeight="1" x14ac:dyDescent="0.15">
      <c r="A48" s="39"/>
      <c r="B48" s="86"/>
      <c r="C48" s="108"/>
      <c r="D48" s="75" t="s">
        <v>203</v>
      </c>
      <c r="E48" s="76"/>
      <c r="F48" s="22">
        <v>44400</v>
      </c>
      <c r="G48" s="23">
        <v>1</v>
      </c>
      <c r="H48" s="24">
        <f t="shared" si="2"/>
        <v>44401</v>
      </c>
      <c r="I48" s="25">
        <v>151483</v>
      </c>
      <c r="J48" s="25">
        <v>768</v>
      </c>
      <c r="K48" s="22">
        <v>1197</v>
      </c>
      <c r="L48" s="24">
        <f t="shared" si="3"/>
        <v>196652</v>
      </c>
      <c r="M48" s="12"/>
      <c r="N48" s="158"/>
      <c r="O48" s="102"/>
      <c r="P48" s="113"/>
      <c r="Q48" s="69" t="s">
        <v>100</v>
      </c>
      <c r="R48" s="22">
        <v>36484</v>
      </c>
      <c r="S48" s="23">
        <v>12</v>
      </c>
      <c r="T48" s="24">
        <f t="shared" si="12"/>
        <v>36496</v>
      </c>
      <c r="U48" s="25">
        <v>107166</v>
      </c>
      <c r="V48" s="25">
        <v>1001</v>
      </c>
      <c r="W48" s="22">
        <v>2165</v>
      </c>
      <c r="X48" s="24">
        <f t="shared" si="1"/>
        <v>144663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125320</v>
      </c>
      <c r="G49" s="23">
        <v>15</v>
      </c>
      <c r="H49" s="24">
        <f t="shared" si="2"/>
        <v>125335</v>
      </c>
      <c r="I49" s="25">
        <v>330692</v>
      </c>
      <c r="J49" s="25">
        <v>2006</v>
      </c>
      <c r="K49" s="22">
        <v>2217</v>
      </c>
      <c r="L49" s="24">
        <f t="shared" si="3"/>
        <v>458033</v>
      </c>
      <c r="M49" s="12"/>
      <c r="N49" s="158"/>
      <c r="O49" s="103"/>
      <c r="P49" s="114"/>
      <c r="Q49" s="69" t="s">
        <v>10</v>
      </c>
      <c r="R49" s="22">
        <f>SUM(R47:R48)</f>
        <v>120563</v>
      </c>
      <c r="S49" s="23">
        <f>SUM(S47:S48)</f>
        <v>31</v>
      </c>
      <c r="T49" s="24">
        <f t="shared" si="12"/>
        <v>120594</v>
      </c>
      <c r="U49" s="25">
        <f>SUM(U47:U48)</f>
        <v>385895</v>
      </c>
      <c r="V49" s="25">
        <f>SUM(V47:V48)</f>
        <v>3296</v>
      </c>
      <c r="W49" s="22">
        <f>SUM(W47:W48)</f>
        <v>6057</v>
      </c>
      <c r="X49" s="24">
        <f t="shared" si="1"/>
        <v>509785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34984</v>
      </c>
      <c r="G50" s="23">
        <v>8</v>
      </c>
      <c r="H50" s="24">
        <f t="shared" si="2"/>
        <v>34992</v>
      </c>
      <c r="I50" s="25">
        <v>100132</v>
      </c>
      <c r="J50" s="25">
        <v>636</v>
      </c>
      <c r="K50" s="22">
        <v>830</v>
      </c>
      <c r="L50" s="24">
        <f t="shared" si="3"/>
        <v>135760</v>
      </c>
      <c r="M50" s="12"/>
      <c r="N50" s="158"/>
      <c r="O50" s="163" t="s">
        <v>204</v>
      </c>
      <c r="P50" s="79" t="s">
        <v>205</v>
      </c>
      <c r="Q50" s="74"/>
      <c r="R50" s="22">
        <v>75316</v>
      </c>
      <c r="S50" s="23">
        <v>14</v>
      </c>
      <c r="T50" s="24">
        <f t="shared" si="12"/>
        <v>75330</v>
      </c>
      <c r="U50" s="25">
        <v>227229</v>
      </c>
      <c r="V50" s="25">
        <v>1978</v>
      </c>
      <c r="W50" s="22">
        <v>2576</v>
      </c>
      <c r="X50" s="24">
        <f t="shared" si="1"/>
        <v>304537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27937</v>
      </c>
      <c r="G51" s="23">
        <v>2</v>
      </c>
      <c r="H51" s="24">
        <f t="shared" si="2"/>
        <v>27939</v>
      </c>
      <c r="I51" s="26">
        <v>85536</v>
      </c>
      <c r="J51" s="26">
        <v>622</v>
      </c>
      <c r="K51" s="22">
        <v>770</v>
      </c>
      <c r="L51" s="24">
        <f t="shared" si="3"/>
        <v>114097</v>
      </c>
      <c r="M51" s="12"/>
      <c r="N51" s="158"/>
      <c r="O51" s="113"/>
      <c r="P51" s="79" t="s">
        <v>206</v>
      </c>
      <c r="Q51" s="74"/>
      <c r="R51" s="22">
        <v>11014</v>
      </c>
      <c r="S51" s="23">
        <v>3</v>
      </c>
      <c r="T51" s="24">
        <f t="shared" si="12"/>
        <v>11017</v>
      </c>
      <c r="U51" s="25">
        <v>39096</v>
      </c>
      <c r="V51" s="25">
        <v>229</v>
      </c>
      <c r="W51" s="22">
        <v>429</v>
      </c>
      <c r="X51" s="24">
        <f t="shared" ref="X51:X52" si="24">SUM(T51:V51)</f>
        <v>50342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188241</v>
      </c>
      <c r="G52" s="23">
        <f>SUM(G49:G51)</f>
        <v>25</v>
      </c>
      <c r="H52" s="24">
        <f t="shared" ref="H52:H98" si="25">SUM(F52:G52)</f>
        <v>188266</v>
      </c>
      <c r="I52" s="26">
        <f>SUM(I49:I51)</f>
        <v>516360</v>
      </c>
      <c r="J52" s="26">
        <f>SUM(J49:J51)</f>
        <v>3264</v>
      </c>
      <c r="K52" s="26">
        <f>SUM(K49:K51)</f>
        <v>3817</v>
      </c>
      <c r="L52" s="24">
        <f t="shared" ref="L52:L98" si="26">SUM(H52:J52)</f>
        <v>707890</v>
      </c>
      <c r="M52" s="12"/>
      <c r="N52" s="158"/>
      <c r="O52" s="114"/>
      <c r="P52" s="79" t="s">
        <v>10</v>
      </c>
      <c r="Q52" s="74"/>
      <c r="R52" s="22">
        <f>SUM(R50:R51)</f>
        <v>86330</v>
      </c>
      <c r="S52" s="23">
        <f>SUM(S50:S51)</f>
        <v>17</v>
      </c>
      <c r="T52" s="24">
        <f t="shared" si="12"/>
        <v>86347</v>
      </c>
      <c r="U52" s="25">
        <f t="shared" ref="U52:W52" si="27">SUM(U50:U51)</f>
        <v>266325</v>
      </c>
      <c r="V52" s="25">
        <f t="shared" si="27"/>
        <v>2207</v>
      </c>
      <c r="W52" s="22">
        <f t="shared" si="27"/>
        <v>3005</v>
      </c>
      <c r="X52" s="24">
        <f t="shared" si="24"/>
        <v>354879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61005</v>
      </c>
      <c r="G53" s="23">
        <v>9</v>
      </c>
      <c r="H53" s="24">
        <f t="shared" si="25"/>
        <v>61014</v>
      </c>
      <c r="I53" s="25">
        <v>216445</v>
      </c>
      <c r="J53" s="25">
        <v>1700</v>
      </c>
      <c r="K53" s="22">
        <v>5681</v>
      </c>
      <c r="L53" s="24">
        <f t="shared" si="26"/>
        <v>279159</v>
      </c>
      <c r="M53" s="12"/>
      <c r="N53" s="158"/>
      <c r="O53" s="72" t="s">
        <v>104</v>
      </c>
      <c r="P53" s="73"/>
      <c r="Q53" s="74"/>
      <c r="R53" s="22">
        <v>118199</v>
      </c>
      <c r="S53" s="23">
        <v>21</v>
      </c>
      <c r="T53" s="24">
        <f t="shared" si="12"/>
        <v>118220</v>
      </c>
      <c r="U53" s="25">
        <v>275223</v>
      </c>
      <c r="V53" s="25">
        <v>2587</v>
      </c>
      <c r="W53" s="22">
        <v>1983</v>
      </c>
      <c r="X53" s="24">
        <f t="shared" si="1"/>
        <v>396030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17596</v>
      </c>
      <c r="G54" s="23">
        <v>3</v>
      </c>
      <c r="H54" s="24">
        <f t="shared" si="25"/>
        <v>17599</v>
      </c>
      <c r="I54" s="25">
        <v>49208</v>
      </c>
      <c r="J54" s="25">
        <v>575</v>
      </c>
      <c r="K54" s="22">
        <v>2572</v>
      </c>
      <c r="L54" s="24">
        <f t="shared" si="26"/>
        <v>67382</v>
      </c>
      <c r="M54" s="12"/>
      <c r="N54" s="158"/>
      <c r="O54" s="101" t="s">
        <v>106</v>
      </c>
      <c r="P54" s="79" t="s">
        <v>107</v>
      </c>
      <c r="Q54" s="74"/>
      <c r="R54" s="22">
        <v>170089</v>
      </c>
      <c r="S54" s="23">
        <v>44</v>
      </c>
      <c r="T54" s="24">
        <f t="shared" si="12"/>
        <v>170133</v>
      </c>
      <c r="U54" s="25">
        <v>443973</v>
      </c>
      <c r="V54" s="25">
        <v>4225</v>
      </c>
      <c r="W54" s="22">
        <v>9632</v>
      </c>
      <c r="X54" s="24">
        <f t="shared" si="1"/>
        <v>618331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78601</v>
      </c>
      <c r="G55" s="23">
        <f>SUM(G53:G54)</f>
        <v>12</v>
      </c>
      <c r="H55" s="24">
        <f t="shared" si="25"/>
        <v>78613</v>
      </c>
      <c r="I55" s="26">
        <f>SUM(I53:I54)</f>
        <v>265653</v>
      </c>
      <c r="J55" s="26">
        <f>SUM(J53:J54)</f>
        <v>2275</v>
      </c>
      <c r="K55" s="26">
        <f>SUM(K53:K54)</f>
        <v>8253</v>
      </c>
      <c r="L55" s="24">
        <f t="shared" si="26"/>
        <v>346541</v>
      </c>
      <c r="M55" s="12"/>
      <c r="N55" s="158"/>
      <c r="O55" s="103"/>
      <c r="P55" s="79" t="s">
        <v>108</v>
      </c>
      <c r="Q55" s="74"/>
      <c r="R55" s="22">
        <v>122285</v>
      </c>
      <c r="S55" s="23">
        <v>34</v>
      </c>
      <c r="T55" s="24">
        <f t="shared" si="12"/>
        <v>122319</v>
      </c>
      <c r="U55" s="25">
        <v>352974</v>
      </c>
      <c r="V55" s="25">
        <v>2590</v>
      </c>
      <c r="W55" s="22">
        <v>2693</v>
      </c>
      <c r="X55" s="24">
        <f t="shared" si="1"/>
        <v>477883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43506</v>
      </c>
      <c r="G56" s="23">
        <v>6</v>
      </c>
      <c r="H56" s="24">
        <f t="shared" si="25"/>
        <v>43512</v>
      </c>
      <c r="I56" s="25">
        <v>159471</v>
      </c>
      <c r="J56" s="25">
        <v>1206</v>
      </c>
      <c r="K56" s="22">
        <v>3906</v>
      </c>
      <c r="L56" s="24">
        <f t="shared" si="26"/>
        <v>204189</v>
      </c>
      <c r="M56" s="12"/>
      <c r="N56" s="162"/>
      <c r="O56" s="91" t="s">
        <v>30</v>
      </c>
      <c r="P56" s="92"/>
      <c r="Q56" s="93"/>
      <c r="R56" s="31">
        <f>SUM(R43:R46,R52:R55,R49)</f>
        <v>1089355</v>
      </c>
      <c r="S56" s="40">
        <f>SUM(S43:S46,S52:S55,S49)</f>
        <v>226</v>
      </c>
      <c r="T56" s="33">
        <f t="shared" si="12"/>
        <v>1089581</v>
      </c>
      <c r="U56" s="31">
        <f t="shared" ref="U56:W56" si="28">SUM(U43:U46,U52:U55,U49)</f>
        <v>2902841</v>
      </c>
      <c r="V56" s="31">
        <f t="shared" si="28"/>
        <v>28055</v>
      </c>
      <c r="W56" s="31">
        <f t="shared" si="28"/>
        <v>54062</v>
      </c>
      <c r="X56" s="33">
        <f t="shared" si="1"/>
        <v>4020477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10760</v>
      </c>
      <c r="G57" s="23">
        <v>3</v>
      </c>
      <c r="H57" s="24">
        <f t="shared" si="25"/>
        <v>10763</v>
      </c>
      <c r="I57" s="25">
        <v>38185</v>
      </c>
      <c r="J57" s="25">
        <v>383</v>
      </c>
      <c r="K57" s="22">
        <v>1434</v>
      </c>
      <c r="L57" s="24">
        <f t="shared" si="26"/>
        <v>49331</v>
      </c>
      <c r="M57" s="12"/>
      <c r="N57" s="157" t="s">
        <v>112</v>
      </c>
      <c r="O57" s="88" t="s">
        <v>113</v>
      </c>
      <c r="P57" s="89"/>
      <c r="Q57" s="90"/>
      <c r="R57" s="22">
        <v>74850</v>
      </c>
      <c r="S57" s="23">
        <v>4</v>
      </c>
      <c r="T57" s="24">
        <f t="shared" si="12"/>
        <v>74854</v>
      </c>
      <c r="U57" s="25">
        <v>166628</v>
      </c>
      <c r="V57" s="25">
        <v>955</v>
      </c>
      <c r="W57" s="22">
        <v>1110</v>
      </c>
      <c r="X57" s="24">
        <f t="shared" si="1"/>
        <v>242437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54266</v>
      </c>
      <c r="G58" s="23">
        <f>SUM(G56:G57)</f>
        <v>9</v>
      </c>
      <c r="H58" s="24">
        <f t="shared" si="25"/>
        <v>54275</v>
      </c>
      <c r="I58" s="26">
        <f>SUM(I56:I57)</f>
        <v>197656</v>
      </c>
      <c r="J58" s="26">
        <f>SUM(J56:J57)</f>
        <v>1589</v>
      </c>
      <c r="K58" s="26">
        <f>SUM(K56:K57)</f>
        <v>5340</v>
      </c>
      <c r="L58" s="24">
        <f t="shared" si="26"/>
        <v>253520</v>
      </c>
      <c r="M58" s="12"/>
      <c r="N58" s="158"/>
      <c r="O58" s="159" t="s">
        <v>207</v>
      </c>
      <c r="P58" s="79" t="s">
        <v>208</v>
      </c>
      <c r="Q58" s="74"/>
      <c r="R58" s="22">
        <v>64957</v>
      </c>
      <c r="S58" s="23">
        <v>3</v>
      </c>
      <c r="T58" s="24">
        <f t="shared" si="12"/>
        <v>64960</v>
      </c>
      <c r="U58" s="25">
        <v>140773</v>
      </c>
      <c r="V58" s="25">
        <v>1209</v>
      </c>
      <c r="W58" s="22">
        <v>1172</v>
      </c>
      <c r="X58" s="24">
        <f t="shared" si="1"/>
        <v>206942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54979</v>
      </c>
      <c r="G59" s="23">
        <v>18</v>
      </c>
      <c r="H59" s="24">
        <f t="shared" si="25"/>
        <v>54997</v>
      </c>
      <c r="I59" s="25">
        <v>187594</v>
      </c>
      <c r="J59" s="25">
        <v>1226</v>
      </c>
      <c r="K59" s="22">
        <v>5405</v>
      </c>
      <c r="L59" s="24">
        <f t="shared" si="26"/>
        <v>243817</v>
      </c>
      <c r="M59" s="12"/>
      <c r="N59" s="158"/>
      <c r="O59" s="102"/>
      <c r="P59" s="79" t="s">
        <v>209</v>
      </c>
      <c r="Q59" s="74"/>
      <c r="R59" s="28">
        <v>23881</v>
      </c>
      <c r="S59" s="29">
        <v>0</v>
      </c>
      <c r="T59" s="24">
        <f>SUM(R59:S59)</f>
        <v>23881</v>
      </c>
      <c r="U59" s="30">
        <v>59238</v>
      </c>
      <c r="V59" s="30">
        <v>402</v>
      </c>
      <c r="W59" s="28">
        <v>387</v>
      </c>
      <c r="X59" s="36">
        <f>SUM(T59:V59)</f>
        <v>83521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24937</v>
      </c>
      <c r="G60" s="23">
        <v>7</v>
      </c>
      <c r="H60" s="24">
        <f t="shared" si="25"/>
        <v>24944</v>
      </c>
      <c r="I60" s="25">
        <v>96547</v>
      </c>
      <c r="J60" s="25">
        <v>458</v>
      </c>
      <c r="K60" s="22">
        <v>1467</v>
      </c>
      <c r="L60" s="24">
        <f t="shared" si="26"/>
        <v>121949</v>
      </c>
      <c r="M60" s="12"/>
      <c r="N60" s="158"/>
      <c r="O60" s="103"/>
      <c r="P60" s="79" t="s">
        <v>10</v>
      </c>
      <c r="Q60" s="74"/>
      <c r="R60" s="28">
        <f>SUM(R58:R59)</f>
        <v>88838</v>
      </c>
      <c r="S60" s="29">
        <f>SUM(S58:S59)</f>
        <v>3</v>
      </c>
      <c r="T60" s="24">
        <f>SUM(R60:S60)</f>
        <v>88841</v>
      </c>
      <c r="U60" s="30">
        <f t="shared" ref="U60:W60" si="29">SUM(U58:U59)</f>
        <v>200011</v>
      </c>
      <c r="V60" s="30">
        <f t="shared" si="29"/>
        <v>1611</v>
      </c>
      <c r="W60" s="28">
        <f t="shared" si="29"/>
        <v>1559</v>
      </c>
      <c r="X60" s="36">
        <f>SUM(T60:V60)</f>
        <v>290463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79916</v>
      </c>
      <c r="G61" s="23">
        <f>SUM(G59:G60)</f>
        <v>25</v>
      </c>
      <c r="H61" s="24">
        <f t="shared" si="25"/>
        <v>79941</v>
      </c>
      <c r="I61" s="22">
        <f>SUM(I59:I60)</f>
        <v>284141</v>
      </c>
      <c r="J61" s="22">
        <f>SUM(J59:J60)</f>
        <v>1684</v>
      </c>
      <c r="K61" s="22">
        <f>SUM(K59:K60)</f>
        <v>6872</v>
      </c>
      <c r="L61" s="24">
        <f t="shared" si="26"/>
        <v>365766</v>
      </c>
      <c r="M61" s="12"/>
      <c r="N61" s="158"/>
      <c r="O61" s="101" t="s">
        <v>116</v>
      </c>
      <c r="P61" s="79" t="s">
        <v>117</v>
      </c>
      <c r="Q61" s="74"/>
      <c r="R61" s="28">
        <v>138433</v>
      </c>
      <c r="S61" s="29">
        <v>40</v>
      </c>
      <c r="T61" s="24">
        <f>SUM(R61:S61)</f>
        <v>138473</v>
      </c>
      <c r="U61" s="30">
        <v>343326</v>
      </c>
      <c r="V61" s="30">
        <v>2415</v>
      </c>
      <c r="W61" s="28">
        <v>3415</v>
      </c>
      <c r="X61" s="36">
        <f>SUM(T61:V61)</f>
        <v>484214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98939</v>
      </c>
      <c r="G62" s="23">
        <v>16</v>
      </c>
      <c r="H62" s="24">
        <f t="shared" si="25"/>
        <v>98955</v>
      </c>
      <c r="I62" s="25">
        <v>300847</v>
      </c>
      <c r="J62" s="25">
        <v>1580</v>
      </c>
      <c r="K62" s="22">
        <v>2559</v>
      </c>
      <c r="L62" s="24">
        <f t="shared" si="26"/>
        <v>401382</v>
      </c>
      <c r="M62" s="12"/>
      <c r="N62" s="158"/>
      <c r="O62" s="102"/>
      <c r="P62" s="79" t="s">
        <v>120</v>
      </c>
      <c r="Q62" s="74"/>
      <c r="R62" s="28">
        <v>57261</v>
      </c>
      <c r="S62" s="29">
        <v>12</v>
      </c>
      <c r="T62" s="24">
        <f>SUM(R62:S62)</f>
        <v>57273</v>
      </c>
      <c r="U62" s="30">
        <v>187716</v>
      </c>
      <c r="V62" s="30">
        <v>890</v>
      </c>
      <c r="W62" s="28">
        <v>1191</v>
      </c>
      <c r="X62" s="36">
        <f>SUM(T62:V62)</f>
        <v>245879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95504</v>
      </c>
      <c r="G63" s="23">
        <v>14</v>
      </c>
      <c r="H63" s="24">
        <f t="shared" si="25"/>
        <v>95518</v>
      </c>
      <c r="I63" s="25">
        <v>267959</v>
      </c>
      <c r="J63" s="25">
        <v>1602</v>
      </c>
      <c r="K63" s="22">
        <v>4659</v>
      </c>
      <c r="L63" s="24">
        <f t="shared" si="26"/>
        <v>365079</v>
      </c>
      <c r="M63" s="12"/>
      <c r="N63" s="158"/>
      <c r="O63" s="103"/>
      <c r="P63" s="79" t="s">
        <v>10</v>
      </c>
      <c r="Q63" s="74"/>
      <c r="R63" s="22">
        <f>SUM(R61:R62)</f>
        <v>195694</v>
      </c>
      <c r="S63" s="23">
        <f>SUM(S61:S62)</f>
        <v>52</v>
      </c>
      <c r="T63" s="24">
        <f t="shared" si="12"/>
        <v>195746</v>
      </c>
      <c r="U63" s="25">
        <f t="shared" ref="U63:W63" si="30">SUM(U61:U62)</f>
        <v>531042</v>
      </c>
      <c r="V63" s="25">
        <f t="shared" si="30"/>
        <v>3305</v>
      </c>
      <c r="W63" s="22">
        <f t="shared" si="30"/>
        <v>4606</v>
      </c>
      <c r="X63" s="24">
        <f t="shared" si="1"/>
        <v>730093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32561</v>
      </c>
      <c r="G64" s="23">
        <v>1</v>
      </c>
      <c r="H64" s="24">
        <f t="shared" si="25"/>
        <v>32562</v>
      </c>
      <c r="I64" s="25">
        <v>68371</v>
      </c>
      <c r="J64" s="25">
        <v>395</v>
      </c>
      <c r="K64" s="22">
        <v>1219</v>
      </c>
      <c r="L64" s="24">
        <f t="shared" si="26"/>
        <v>101328</v>
      </c>
      <c r="M64" s="12"/>
      <c r="N64" s="158"/>
      <c r="O64" s="101" t="s">
        <v>122</v>
      </c>
      <c r="P64" s="79" t="s">
        <v>112</v>
      </c>
      <c r="Q64" s="74"/>
      <c r="R64" s="22">
        <v>124261</v>
      </c>
      <c r="S64" s="23">
        <v>22</v>
      </c>
      <c r="T64" s="24">
        <f t="shared" si="12"/>
        <v>124283</v>
      </c>
      <c r="U64" s="25">
        <v>393700</v>
      </c>
      <c r="V64" s="25">
        <v>2411</v>
      </c>
      <c r="W64" s="22">
        <v>5542</v>
      </c>
      <c r="X64" s="36">
        <f t="shared" si="1"/>
        <v>520394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128065</v>
      </c>
      <c r="G65" s="23">
        <f>SUM(G63:G64)</f>
        <v>15</v>
      </c>
      <c r="H65" s="24">
        <f t="shared" si="25"/>
        <v>128080</v>
      </c>
      <c r="I65" s="22">
        <f>SUM(I63:I64)</f>
        <v>336330</v>
      </c>
      <c r="J65" s="22">
        <f>SUM(J63:J64)</f>
        <v>1997</v>
      </c>
      <c r="K65" s="22">
        <f>SUM(K63:K64)</f>
        <v>5878</v>
      </c>
      <c r="L65" s="24">
        <f t="shared" si="26"/>
        <v>466407</v>
      </c>
      <c r="M65" s="12"/>
      <c r="N65" s="158"/>
      <c r="O65" s="103"/>
      <c r="P65" s="79" t="s">
        <v>124</v>
      </c>
      <c r="Q65" s="74"/>
      <c r="R65" s="22">
        <v>76130</v>
      </c>
      <c r="S65" s="23">
        <v>14</v>
      </c>
      <c r="T65" s="24">
        <f t="shared" si="12"/>
        <v>76144</v>
      </c>
      <c r="U65" s="25">
        <v>228351</v>
      </c>
      <c r="V65" s="25">
        <v>1218</v>
      </c>
      <c r="W65" s="22">
        <v>1733</v>
      </c>
      <c r="X65" s="24">
        <f t="shared" si="1"/>
        <v>305713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23159</v>
      </c>
      <c r="G66" s="23">
        <v>3</v>
      </c>
      <c r="H66" s="24">
        <f t="shared" ref="H66:H72" si="31">SUM(F66:G66)</f>
        <v>23162</v>
      </c>
      <c r="I66" s="25">
        <v>81421</v>
      </c>
      <c r="J66" s="25">
        <v>513</v>
      </c>
      <c r="K66" s="22">
        <v>1948</v>
      </c>
      <c r="L66" s="24">
        <f t="shared" ref="L66:L72" si="32">SUM(H66:J66)</f>
        <v>105096</v>
      </c>
      <c r="M66" s="12"/>
      <c r="N66" s="158"/>
      <c r="O66" s="101" t="s">
        <v>126</v>
      </c>
      <c r="P66" s="79" t="s">
        <v>127</v>
      </c>
      <c r="Q66" s="74"/>
      <c r="R66" s="22">
        <v>108623</v>
      </c>
      <c r="S66" s="23">
        <v>11</v>
      </c>
      <c r="T66" s="24">
        <f t="shared" si="12"/>
        <v>108634</v>
      </c>
      <c r="U66" s="25">
        <v>298666</v>
      </c>
      <c r="V66" s="25">
        <v>1644</v>
      </c>
      <c r="W66" s="22">
        <v>1989</v>
      </c>
      <c r="X66" s="24">
        <f t="shared" si="1"/>
        <v>408944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9911</v>
      </c>
      <c r="G67" s="23">
        <v>0</v>
      </c>
      <c r="H67" s="24">
        <f t="shared" si="31"/>
        <v>9911</v>
      </c>
      <c r="I67" s="25">
        <v>25100</v>
      </c>
      <c r="J67" s="25">
        <v>237</v>
      </c>
      <c r="K67" s="22">
        <v>1566</v>
      </c>
      <c r="L67" s="24">
        <f t="shared" si="32"/>
        <v>35248</v>
      </c>
      <c r="M67" s="12"/>
      <c r="N67" s="158"/>
      <c r="O67" s="102"/>
      <c r="P67" s="79" t="s">
        <v>130</v>
      </c>
      <c r="Q67" s="74"/>
      <c r="R67" s="28">
        <v>20759</v>
      </c>
      <c r="S67" s="29">
        <v>0</v>
      </c>
      <c r="T67" s="24">
        <f t="shared" si="12"/>
        <v>20759</v>
      </c>
      <c r="U67" s="30">
        <v>67134</v>
      </c>
      <c r="V67" s="30">
        <v>373</v>
      </c>
      <c r="W67" s="28">
        <v>542</v>
      </c>
      <c r="X67" s="24">
        <f t="shared" si="1"/>
        <v>88266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14766</v>
      </c>
      <c r="G68" s="23">
        <v>0</v>
      </c>
      <c r="H68" s="24">
        <f t="shared" si="31"/>
        <v>14766</v>
      </c>
      <c r="I68" s="25">
        <v>48805</v>
      </c>
      <c r="J68" s="25">
        <v>416</v>
      </c>
      <c r="K68" s="22">
        <v>1940</v>
      </c>
      <c r="L68" s="24">
        <f t="shared" si="32"/>
        <v>63987</v>
      </c>
      <c r="M68" s="12"/>
      <c r="N68" s="158"/>
      <c r="O68" s="103"/>
      <c r="P68" s="79" t="s">
        <v>10</v>
      </c>
      <c r="Q68" s="74"/>
      <c r="R68" s="22">
        <f>SUM(R66:R67)</f>
        <v>129382</v>
      </c>
      <c r="S68" s="23">
        <f>SUM(S66:S67)</f>
        <v>11</v>
      </c>
      <c r="T68" s="24">
        <f t="shared" si="12"/>
        <v>129393</v>
      </c>
      <c r="U68" s="25">
        <f>SUM(U66:U67)</f>
        <v>365800</v>
      </c>
      <c r="V68" s="25">
        <f>SUM(V66:V67)</f>
        <v>2017</v>
      </c>
      <c r="W68" s="22">
        <f>SUM(W66:W67)</f>
        <v>2531</v>
      </c>
      <c r="X68" s="24">
        <f t="shared" si="1"/>
        <v>497210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47836</v>
      </c>
      <c r="G69" s="23">
        <f>SUM(G66:G68)</f>
        <v>3</v>
      </c>
      <c r="H69" s="24">
        <f t="shared" si="31"/>
        <v>47839</v>
      </c>
      <c r="I69" s="22">
        <f t="shared" ref="I69:K69" si="33">SUM(I66:I68)</f>
        <v>155326</v>
      </c>
      <c r="J69" s="22">
        <f t="shared" si="33"/>
        <v>1166</v>
      </c>
      <c r="K69" s="22">
        <f t="shared" si="33"/>
        <v>5454</v>
      </c>
      <c r="L69" s="24">
        <f t="shared" si="32"/>
        <v>204331</v>
      </c>
      <c r="M69" s="12"/>
      <c r="N69" s="162"/>
      <c r="O69" s="91" t="s">
        <v>30</v>
      </c>
      <c r="P69" s="92"/>
      <c r="Q69" s="93"/>
      <c r="R69" s="31">
        <f>SUM(R57,R63:R65,R68,R60)</f>
        <v>689155</v>
      </c>
      <c r="S69" s="40">
        <f>SUM(S57,S63:S65,S68,S60)</f>
        <v>106</v>
      </c>
      <c r="T69" s="33">
        <f t="shared" si="12"/>
        <v>689261</v>
      </c>
      <c r="U69" s="31">
        <f t="shared" ref="U69:W69" si="34">SUM(U57,U63:U65,U68,U60)</f>
        <v>1885532</v>
      </c>
      <c r="V69" s="31">
        <f t="shared" si="34"/>
        <v>11517</v>
      </c>
      <c r="W69" s="31">
        <f t="shared" si="34"/>
        <v>17081</v>
      </c>
      <c r="X69" s="33">
        <f t="shared" si="1"/>
        <v>2586310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240</v>
      </c>
      <c r="F70" s="22">
        <v>76932</v>
      </c>
      <c r="G70" s="23">
        <v>7</v>
      </c>
      <c r="H70" s="24">
        <f t="shared" si="31"/>
        <v>76939</v>
      </c>
      <c r="I70" s="25">
        <v>175305</v>
      </c>
      <c r="J70" s="25">
        <v>1056</v>
      </c>
      <c r="K70" s="22">
        <v>1307</v>
      </c>
      <c r="L70" s="24">
        <f t="shared" si="32"/>
        <v>253300</v>
      </c>
      <c r="M70" s="12"/>
      <c r="N70" s="157" t="s">
        <v>135</v>
      </c>
      <c r="O70" s="88" t="s">
        <v>136</v>
      </c>
      <c r="P70" s="89"/>
      <c r="Q70" s="90"/>
      <c r="R70" s="28">
        <v>90345</v>
      </c>
      <c r="S70" s="29">
        <v>15</v>
      </c>
      <c r="T70" s="36">
        <f t="shared" si="12"/>
        <v>90360</v>
      </c>
      <c r="U70" s="30">
        <v>209651</v>
      </c>
      <c r="V70" s="30">
        <v>1078</v>
      </c>
      <c r="W70" s="28">
        <v>1659</v>
      </c>
      <c r="X70" s="36">
        <f t="shared" si="1"/>
        <v>301089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19914</v>
      </c>
      <c r="G71" s="23">
        <v>0</v>
      </c>
      <c r="H71" s="24">
        <f t="shared" si="31"/>
        <v>19914</v>
      </c>
      <c r="I71" s="25">
        <v>57426</v>
      </c>
      <c r="J71" s="25">
        <v>341</v>
      </c>
      <c r="K71" s="22">
        <v>666</v>
      </c>
      <c r="L71" s="24">
        <f t="shared" si="32"/>
        <v>77681</v>
      </c>
      <c r="M71" s="9"/>
      <c r="N71" s="158"/>
      <c r="O71" s="159" t="s">
        <v>218</v>
      </c>
      <c r="P71" s="79" t="s">
        <v>219</v>
      </c>
      <c r="Q71" s="74"/>
      <c r="R71" s="22">
        <v>71293</v>
      </c>
      <c r="S71" s="23">
        <v>18</v>
      </c>
      <c r="T71" s="24">
        <f t="shared" si="12"/>
        <v>71311</v>
      </c>
      <c r="U71" s="25">
        <v>173655</v>
      </c>
      <c r="V71" s="25">
        <v>1128</v>
      </c>
      <c r="W71" s="22">
        <v>1441</v>
      </c>
      <c r="X71" s="24">
        <f t="shared" si="1"/>
        <v>246094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96846</v>
      </c>
      <c r="G72" s="23">
        <f>SUM(G70:G71)</f>
        <v>7</v>
      </c>
      <c r="H72" s="24">
        <f t="shared" si="31"/>
        <v>96853</v>
      </c>
      <c r="I72" s="22">
        <f>SUM(I70:I71)</f>
        <v>232731</v>
      </c>
      <c r="J72" s="22">
        <f>SUM(J70:J71)</f>
        <v>1397</v>
      </c>
      <c r="K72" s="22">
        <f>SUM(K70:K71)</f>
        <v>1973</v>
      </c>
      <c r="L72" s="24">
        <f t="shared" si="32"/>
        <v>330981</v>
      </c>
      <c r="M72" s="9"/>
      <c r="N72" s="158"/>
      <c r="O72" s="102"/>
      <c r="P72" s="79" t="s">
        <v>220</v>
      </c>
      <c r="Q72" s="74"/>
      <c r="R72" s="28">
        <v>28969</v>
      </c>
      <c r="S72" s="29">
        <v>9</v>
      </c>
      <c r="T72" s="24">
        <f t="shared" si="12"/>
        <v>28978</v>
      </c>
      <c r="U72" s="30">
        <v>103074</v>
      </c>
      <c r="V72" s="30">
        <v>665</v>
      </c>
      <c r="W72" s="28">
        <v>1187</v>
      </c>
      <c r="X72" s="36">
        <f t="shared" ref="X72:X73" si="35">SUM(T72:V72)</f>
        <v>132717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13402</v>
      </c>
      <c r="G73" s="23">
        <v>1</v>
      </c>
      <c r="H73" s="24">
        <f t="shared" si="25"/>
        <v>13403</v>
      </c>
      <c r="I73" s="25">
        <v>50572</v>
      </c>
      <c r="J73" s="25">
        <v>293</v>
      </c>
      <c r="K73" s="22">
        <v>810</v>
      </c>
      <c r="L73" s="24">
        <f t="shared" si="26"/>
        <v>64268</v>
      </c>
      <c r="M73" s="9"/>
      <c r="N73" s="158"/>
      <c r="O73" s="103"/>
      <c r="P73" s="79" t="s">
        <v>10</v>
      </c>
      <c r="Q73" s="74"/>
      <c r="R73" s="28">
        <f>SUM(R71:R72)</f>
        <v>100262</v>
      </c>
      <c r="S73" s="29">
        <f>SUM(S71:S72)</f>
        <v>27</v>
      </c>
      <c r="T73" s="24">
        <f t="shared" si="12"/>
        <v>100289</v>
      </c>
      <c r="U73" s="30">
        <f t="shared" ref="U73:W73" si="36">SUM(U71:U72)</f>
        <v>276729</v>
      </c>
      <c r="V73" s="30">
        <f t="shared" si="36"/>
        <v>1793</v>
      </c>
      <c r="W73" s="28">
        <f t="shared" si="36"/>
        <v>2628</v>
      </c>
      <c r="X73" s="36">
        <f t="shared" si="35"/>
        <v>378811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16920</v>
      </c>
      <c r="G74" s="23">
        <v>1</v>
      </c>
      <c r="H74" s="24">
        <f t="shared" si="25"/>
        <v>16921</v>
      </c>
      <c r="I74" s="25">
        <v>61182</v>
      </c>
      <c r="J74" s="25">
        <v>429</v>
      </c>
      <c r="K74" s="22">
        <v>1612</v>
      </c>
      <c r="L74" s="24">
        <f t="shared" si="26"/>
        <v>78532</v>
      </c>
      <c r="M74" s="9"/>
      <c r="N74" s="158"/>
      <c r="O74" s="72" t="s">
        <v>139</v>
      </c>
      <c r="P74" s="73"/>
      <c r="Q74" s="74"/>
      <c r="R74" s="22">
        <v>151086</v>
      </c>
      <c r="S74" s="23">
        <v>21</v>
      </c>
      <c r="T74" s="24">
        <f t="shared" si="12"/>
        <v>151107</v>
      </c>
      <c r="U74" s="25">
        <v>368343</v>
      </c>
      <c r="V74" s="25">
        <v>2709</v>
      </c>
      <c r="W74" s="22">
        <v>3408</v>
      </c>
      <c r="X74" s="24">
        <f t="shared" si="1"/>
        <v>522159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12519</v>
      </c>
      <c r="G75" s="42">
        <v>3</v>
      </c>
      <c r="H75" s="24">
        <f t="shared" si="25"/>
        <v>12522</v>
      </c>
      <c r="I75" s="44">
        <v>40159</v>
      </c>
      <c r="J75" s="44">
        <v>415</v>
      </c>
      <c r="K75" s="41">
        <v>1657</v>
      </c>
      <c r="L75" s="24">
        <f t="shared" si="26"/>
        <v>53096</v>
      </c>
      <c r="M75" s="9"/>
      <c r="N75" s="158"/>
      <c r="O75" s="72" t="s">
        <v>142</v>
      </c>
      <c r="P75" s="73"/>
      <c r="Q75" s="74"/>
      <c r="R75" s="22">
        <v>98060</v>
      </c>
      <c r="S75" s="23">
        <v>27</v>
      </c>
      <c r="T75" s="24">
        <f t="shared" si="12"/>
        <v>98087</v>
      </c>
      <c r="U75" s="25">
        <v>203674</v>
      </c>
      <c r="V75" s="25">
        <v>1190</v>
      </c>
      <c r="W75" s="22">
        <v>1493</v>
      </c>
      <c r="X75" s="24">
        <f t="shared" si="1"/>
        <v>302951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42841</v>
      </c>
      <c r="G76" s="23">
        <f>SUM(G73:G75)</f>
        <v>5</v>
      </c>
      <c r="H76" s="24">
        <f t="shared" si="25"/>
        <v>42846</v>
      </c>
      <c r="I76" s="22">
        <f t="shared" ref="I76:K76" si="37">SUM(I73:I75)</f>
        <v>151913</v>
      </c>
      <c r="J76" s="22">
        <f t="shared" si="37"/>
        <v>1137</v>
      </c>
      <c r="K76" s="22">
        <f t="shared" si="37"/>
        <v>4079</v>
      </c>
      <c r="L76" s="24">
        <f t="shared" si="26"/>
        <v>195896</v>
      </c>
      <c r="M76" s="9"/>
      <c r="N76" s="162"/>
      <c r="O76" s="91" t="s">
        <v>30</v>
      </c>
      <c r="P76" s="92"/>
      <c r="Q76" s="93"/>
      <c r="R76" s="31">
        <f>SUM(R73:R75,R70)</f>
        <v>439753</v>
      </c>
      <c r="S76" s="32">
        <f>SUM(S73:S75,S70)</f>
        <v>90</v>
      </c>
      <c r="T76" s="33">
        <f t="shared" si="12"/>
        <v>439843</v>
      </c>
      <c r="U76" s="34">
        <f t="shared" ref="U76:W76" si="38">SUM(U73:U75,U70)</f>
        <v>1058397</v>
      </c>
      <c r="V76" s="34">
        <f t="shared" si="38"/>
        <v>6770</v>
      </c>
      <c r="W76" s="31">
        <f t="shared" si="38"/>
        <v>9188</v>
      </c>
      <c r="X76" s="33">
        <f t="shared" si="1"/>
        <v>1505010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41777</v>
      </c>
      <c r="G77" s="42">
        <v>17</v>
      </c>
      <c r="H77" s="43">
        <f>SUM(F77:G77)</f>
        <v>41794</v>
      </c>
      <c r="I77" s="44">
        <v>39295</v>
      </c>
      <c r="J77" s="44">
        <v>1517</v>
      </c>
      <c r="K77" s="41">
        <v>6409</v>
      </c>
      <c r="L77" s="43">
        <f>SUM(H77:J77)</f>
        <v>82606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102911</v>
      </c>
      <c r="S77" s="14">
        <v>4</v>
      </c>
      <c r="T77" s="15">
        <f t="shared" si="12"/>
        <v>102915</v>
      </c>
      <c r="U77" s="16">
        <v>374375</v>
      </c>
      <c r="V77" s="16">
        <v>2358</v>
      </c>
      <c r="W77" s="13">
        <v>7801</v>
      </c>
      <c r="X77" s="15">
        <f t="shared" si="1"/>
        <v>479648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12797</v>
      </c>
      <c r="G78" s="42">
        <v>5</v>
      </c>
      <c r="H78" s="43">
        <f>SUM(F78:G78)</f>
        <v>12802</v>
      </c>
      <c r="I78" s="44">
        <v>14031</v>
      </c>
      <c r="J78" s="44">
        <v>447</v>
      </c>
      <c r="K78" s="41">
        <v>1885</v>
      </c>
      <c r="L78" s="43">
        <f>SUM(H78:J78)</f>
        <v>27280</v>
      </c>
      <c r="M78" s="9"/>
      <c r="N78" s="158"/>
      <c r="O78" s="102"/>
      <c r="P78" s="79" t="s">
        <v>148</v>
      </c>
      <c r="Q78" s="74"/>
      <c r="R78" s="22">
        <v>79626</v>
      </c>
      <c r="S78" s="23">
        <v>7</v>
      </c>
      <c r="T78" s="24">
        <f t="shared" si="12"/>
        <v>79633</v>
      </c>
      <c r="U78" s="25">
        <v>285160</v>
      </c>
      <c r="V78" s="25">
        <v>1389</v>
      </c>
      <c r="W78" s="22">
        <v>2590</v>
      </c>
      <c r="X78" s="24">
        <f t="shared" ref="X78:X88" si="39">SUM(T78:V78)</f>
        <v>366182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54574</v>
      </c>
      <c r="G79" s="23">
        <f>SUM(G77:G78)</f>
        <v>22</v>
      </c>
      <c r="H79" s="24">
        <f>SUM(F79:G79)</f>
        <v>54596</v>
      </c>
      <c r="I79" s="26">
        <f>SUM(I77:I78)</f>
        <v>53326</v>
      </c>
      <c r="J79" s="26">
        <f>SUM(J77:J78)</f>
        <v>1964</v>
      </c>
      <c r="K79" s="26">
        <f>SUM(K77:K78)</f>
        <v>8294</v>
      </c>
      <c r="L79" s="43">
        <f>SUM(H79:J79)</f>
        <v>109886</v>
      </c>
      <c r="M79" s="9"/>
      <c r="N79" s="158"/>
      <c r="O79" s="102"/>
      <c r="P79" s="79" t="s">
        <v>150</v>
      </c>
      <c r="Q79" s="74"/>
      <c r="R79" s="22">
        <v>92143</v>
      </c>
      <c r="S79" s="23">
        <v>6</v>
      </c>
      <c r="T79" s="24">
        <f t="shared" si="12"/>
        <v>92149</v>
      </c>
      <c r="U79" s="25">
        <v>249497</v>
      </c>
      <c r="V79" s="25">
        <v>1188</v>
      </c>
      <c r="W79" s="22">
        <v>1808</v>
      </c>
      <c r="X79" s="24">
        <f t="shared" si="39"/>
        <v>342834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35438</v>
      </c>
      <c r="G80" s="23">
        <v>7</v>
      </c>
      <c r="H80" s="24">
        <f t="shared" si="25"/>
        <v>35445</v>
      </c>
      <c r="I80" s="25">
        <v>42445</v>
      </c>
      <c r="J80" s="25">
        <v>1095</v>
      </c>
      <c r="K80" s="22">
        <v>5300</v>
      </c>
      <c r="L80" s="24">
        <f t="shared" si="26"/>
        <v>78985</v>
      </c>
      <c r="M80" s="9"/>
      <c r="N80" s="158"/>
      <c r="O80" s="103"/>
      <c r="P80" s="79" t="s">
        <v>152</v>
      </c>
      <c r="Q80" s="74"/>
      <c r="R80" s="22">
        <v>43854</v>
      </c>
      <c r="S80" s="23">
        <v>3</v>
      </c>
      <c r="T80" s="24">
        <f t="shared" si="12"/>
        <v>43857</v>
      </c>
      <c r="U80" s="25">
        <v>128041</v>
      </c>
      <c r="V80" s="25">
        <v>523</v>
      </c>
      <c r="W80" s="22">
        <v>810</v>
      </c>
      <c r="X80" s="24">
        <f t="shared" si="39"/>
        <v>172421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7582</v>
      </c>
      <c r="G81" s="42">
        <v>2</v>
      </c>
      <c r="H81" s="43">
        <f>SUM(F81:G81)</f>
        <v>7584</v>
      </c>
      <c r="I81" s="44">
        <v>9081</v>
      </c>
      <c r="J81" s="44">
        <v>259</v>
      </c>
      <c r="K81" s="41">
        <v>1042</v>
      </c>
      <c r="L81" s="43">
        <f>SUM(H81:J81)</f>
        <v>16924</v>
      </c>
      <c r="M81" s="9"/>
      <c r="N81" s="158"/>
      <c r="O81" s="72" t="s">
        <v>155</v>
      </c>
      <c r="P81" s="73"/>
      <c r="Q81" s="74"/>
      <c r="R81" s="22">
        <v>89134</v>
      </c>
      <c r="S81" s="23">
        <v>14</v>
      </c>
      <c r="T81" s="24">
        <f t="shared" si="12"/>
        <v>89148</v>
      </c>
      <c r="U81" s="25">
        <v>250615</v>
      </c>
      <c r="V81" s="25">
        <v>1394</v>
      </c>
      <c r="W81" s="22">
        <v>1445</v>
      </c>
      <c r="X81" s="24">
        <f t="shared" si="39"/>
        <v>341157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10125</v>
      </c>
      <c r="G82" s="42">
        <v>3</v>
      </c>
      <c r="H82" s="43">
        <f>SUM(F82:G82)</f>
        <v>10128</v>
      </c>
      <c r="I82" s="44">
        <v>13530</v>
      </c>
      <c r="J82" s="44">
        <v>326</v>
      </c>
      <c r="K82" s="41">
        <v>1775</v>
      </c>
      <c r="L82" s="43">
        <f>SUM(H82:J82)</f>
        <v>23984</v>
      </c>
      <c r="M82" s="9"/>
      <c r="N82" s="158"/>
      <c r="O82" s="101" t="s">
        <v>157</v>
      </c>
      <c r="P82" s="79" t="s">
        <v>158</v>
      </c>
      <c r="Q82" s="74"/>
      <c r="R82" s="22">
        <v>82961</v>
      </c>
      <c r="S82" s="23">
        <v>9</v>
      </c>
      <c r="T82" s="24">
        <f t="shared" si="12"/>
        <v>82970</v>
      </c>
      <c r="U82" s="25">
        <v>237257</v>
      </c>
      <c r="V82" s="25">
        <v>1281</v>
      </c>
      <c r="W82" s="22">
        <v>2142</v>
      </c>
      <c r="X82" s="24">
        <f t="shared" si="39"/>
        <v>321508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53145</v>
      </c>
      <c r="G83" s="23">
        <f>SUM(G80:G82)</f>
        <v>12</v>
      </c>
      <c r="H83" s="24">
        <f>SUM(F83:G83)</f>
        <v>53157</v>
      </c>
      <c r="I83" s="26">
        <f t="shared" ref="I83:K83" si="40">SUM(I80:I82)</f>
        <v>65056</v>
      </c>
      <c r="J83" s="26">
        <f t="shared" si="40"/>
        <v>1680</v>
      </c>
      <c r="K83" s="26">
        <f t="shared" si="40"/>
        <v>8117</v>
      </c>
      <c r="L83" s="43">
        <f>SUM(H83:J83)</f>
        <v>119893</v>
      </c>
      <c r="M83" s="9"/>
      <c r="N83" s="158"/>
      <c r="O83" s="102"/>
      <c r="P83" s="79" t="s">
        <v>159</v>
      </c>
      <c r="Q83" s="74"/>
      <c r="R83" s="22">
        <v>41869</v>
      </c>
      <c r="S83" s="23">
        <v>6</v>
      </c>
      <c r="T83" s="24">
        <f t="shared" si="12"/>
        <v>41875</v>
      </c>
      <c r="U83" s="25">
        <v>110234</v>
      </c>
      <c r="V83" s="25">
        <v>485</v>
      </c>
      <c r="W83" s="22">
        <v>823</v>
      </c>
      <c r="X83" s="24">
        <f t="shared" si="39"/>
        <v>152594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46415</v>
      </c>
      <c r="G84" s="42">
        <v>7</v>
      </c>
      <c r="H84" s="43">
        <f>SUM(F84:G84)</f>
        <v>46422</v>
      </c>
      <c r="I84" s="44">
        <v>67843</v>
      </c>
      <c r="J84" s="44">
        <v>1660</v>
      </c>
      <c r="K84" s="41">
        <v>7852</v>
      </c>
      <c r="L84" s="43">
        <f>SUM(H84:J84)</f>
        <v>115925</v>
      </c>
      <c r="M84" s="9"/>
      <c r="N84" s="158"/>
      <c r="O84" s="103"/>
      <c r="P84" s="79" t="s">
        <v>161</v>
      </c>
      <c r="Q84" s="74"/>
      <c r="R84" s="22">
        <v>12625</v>
      </c>
      <c r="S84" s="23">
        <v>0</v>
      </c>
      <c r="T84" s="24">
        <f t="shared" si="12"/>
        <v>12625</v>
      </c>
      <c r="U84" s="25">
        <v>21234</v>
      </c>
      <c r="V84" s="25">
        <v>183</v>
      </c>
      <c r="W84" s="22">
        <v>144</v>
      </c>
      <c r="X84" s="24">
        <f t="shared" si="39"/>
        <v>34042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7562</v>
      </c>
      <c r="G85" s="42">
        <v>0</v>
      </c>
      <c r="H85" s="43">
        <f>SUM(F85:G85)</f>
        <v>7562</v>
      </c>
      <c r="I85" s="44">
        <v>7453</v>
      </c>
      <c r="J85" s="44">
        <v>463</v>
      </c>
      <c r="K85" s="41">
        <v>1890</v>
      </c>
      <c r="L85" s="43">
        <f>SUM(H85:J85)</f>
        <v>15478</v>
      </c>
      <c r="M85" s="53"/>
      <c r="N85" s="158"/>
      <c r="O85" s="72" t="s">
        <v>163</v>
      </c>
      <c r="P85" s="73"/>
      <c r="Q85" s="74"/>
      <c r="R85" s="22">
        <v>183263</v>
      </c>
      <c r="S85" s="23">
        <v>13</v>
      </c>
      <c r="T85" s="24">
        <f t="shared" si="12"/>
        <v>183276</v>
      </c>
      <c r="U85" s="25">
        <v>480090</v>
      </c>
      <c r="V85" s="25">
        <v>3269</v>
      </c>
      <c r="W85" s="22">
        <v>3474</v>
      </c>
      <c r="X85" s="24">
        <f t="shared" si="39"/>
        <v>666635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9487</v>
      </c>
      <c r="G86" s="23">
        <v>4</v>
      </c>
      <c r="H86" s="24">
        <f t="shared" si="25"/>
        <v>9491</v>
      </c>
      <c r="I86" s="25">
        <v>17117</v>
      </c>
      <c r="J86" s="25">
        <v>288</v>
      </c>
      <c r="K86" s="22">
        <v>1709</v>
      </c>
      <c r="L86" s="24">
        <f t="shared" si="26"/>
        <v>26896</v>
      </c>
      <c r="M86" s="53"/>
      <c r="N86" s="158"/>
      <c r="O86" s="72" t="s">
        <v>166</v>
      </c>
      <c r="P86" s="73"/>
      <c r="Q86" s="74"/>
      <c r="R86" s="22">
        <v>123782</v>
      </c>
      <c r="S86" s="23">
        <v>14</v>
      </c>
      <c r="T86" s="24">
        <f t="shared" si="12"/>
        <v>123796</v>
      </c>
      <c r="U86" s="46">
        <v>321799</v>
      </c>
      <c r="V86" s="46">
        <v>1766</v>
      </c>
      <c r="W86" s="22">
        <v>2220</v>
      </c>
      <c r="X86" s="24">
        <f t="shared" si="39"/>
        <v>447361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63464</v>
      </c>
      <c r="G87" s="23">
        <f>SUM(G84:G86)</f>
        <v>11</v>
      </c>
      <c r="H87" s="24">
        <f t="shared" si="25"/>
        <v>63475</v>
      </c>
      <c r="I87" s="26">
        <f t="shared" ref="I87:K87" si="41">SUM(I84:I86)</f>
        <v>92413</v>
      </c>
      <c r="J87" s="26">
        <f t="shared" si="41"/>
        <v>2411</v>
      </c>
      <c r="K87" s="26">
        <f t="shared" si="41"/>
        <v>11451</v>
      </c>
      <c r="L87" s="24">
        <f t="shared" si="26"/>
        <v>158299</v>
      </c>
      <c r="M87" s="53"/>
      <c r="N87" s="158"/>
      <c r="O87" s="72" t="s">
        <v>168</v>
      </c>
      <c r="P87" s="73"/>
      <c r="Q87" s="74"/>
      <c r="R87" s="22">
        <v>145922</v>
      </c>
      <c r="S87" s="23">
        <v>8</v>
      </c>
      <c r="T87" s="24">
        <f t="shared" si="12"/>
        <v>145930</v>
      </c>
      <c r="U87" s="46">
        <v>329431</v>
      </c>
      <c r="V87" s="46">
        <v>1630</v>
      </c>
      <c r="W87" s="47">
        <v>1919</v>
      </c>
      <c r="X87" s="24">
        <f t="shared" si="39"/>
        <v>476991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47002</v>
      </c>
      <c r="G88" s="23">
        <v>15</v>
      </c>
      <c r="H88" s="24">
        <f t="shared" si="25"/>
        <v>47017</v>
      </c>
      <c r="I88" s="25">
        <v>141928</v>
      </c>
      <c r="J88" s="25">
        <v>1133</v>
      </c>
      <c r="K88" s="22">
        <v>3613</v>
      </c>
      <c r="L88" s="24">
        <f t="shared" si="26"/>
        <v>190078</v>
      </c>
      <c r="M88" s="53"/>
      <c r="N88" s="158"/>
      <c r="O88" s="77" t="s">
        <v>169</v>
      </c>
      <c r="P88" s="79" t="s">
        <v>170</v>
      </c>
      <c r="Q88" s="74"/>
      <c r="R88" s="22">
        <v>197134</v>
      </c>
      <c r="S88" s="23">
        <v>15</v>
      </c>
      <c r="T88" s="24">
        <f t="shared" si="12"/>
        <v>197149</v>
      </c>
      <c r="U88" s="46">
        <v>439621</v>
      </c>
      <c r="V88" s="46">
        <v>2245</v>
      </c>
      <c r="W88" s="47">
        <v>3058</v>
      </c>
      <c r="X88" s="24">
        <f t="shared" si="39"/>
        <v>639015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75490</v>
      </c>
      <c r="G89" s="23">
        <v>23</v>
      </c>
      <c r="H89" s="24">
        <f t="shared" si="25"/>
        <v>75513</v>
      </c>
      <c r="I89" s="25">
        <v>183413</v>
      </c>
      <c r="J89" s="25">
        <v>2094</v>
      </c>
      <c r="K89" s="22">
        <v>8257</v>
      </c>
      <c r="L89" s="24">
        <f t="shared" si="26"/>
        <v>261020</v>
      </c>
      <c r="N89" s="158"/>
      <c r="O89" s="78"/>
      <c r="P89" s="81" t="s">
        <v>171</v>
      </c>
      <c r="Q89" s="82"/>
      <c r="R89" s="22">
        <f t="shared" ref="R89:W89" si="42">SUM(R101:R102)</f>
        <v>24516</v>
      </c>
      <c r="S89" s="23">
        <f t="shared" si="42"/>
        <v>0</v>
      </c>
      <c r="T89" s="24">
        <f>SUM(T101:T102)</f>
        <v>24516</v>
      </c>
      <c r="U89" s="46">
        <f>SUM(U101:U102)</f>
        <v>35550</v>
      </c>
      <c r="V89" s="46">
        <f t="shared" si="42"/>
        <v>275</v>
      </c>
      <c r="W89" s="47">
        <f t="shared" si="42"/>
        <v>370</v>
      </c>
      <c r="X89" s="24">
        <f>SUM(T89:V89)</f>
        <v>60341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108692</v>
      </c>
      <c r="G90" s="23">
        <v>23</v>
      </c>
      <c r="H90" s="24">
        <f t="shared" si="25"/>
        <v>108715</v>
      </c>
      <c r="I90" s="25">
        <v>259319</v>
      </c>
      <c r="J90" s="25">
        <v>3510</v>
      </c>
      <c r="K90" s="22">
        <v>11960</v>
      </c>
      <c r="L90" s="24">
        <f t="shared" si="26"/>
        <v>371544</v>
      </c>
      <c r="N90" s="162"/>
      <c r="O90" s="91" t="s">
        <v>30</v>
      </c>
      <c r="P90" s="92"/>
      <c r="Q90" s="93"/>
      <c r="R90" s="31">
        <f>SUM(R77:R89)</f>
        <v>1219740</v>
      </c>
      <c r="S90" s="32">
        <f>SUM(S77:S89)</f>
        <v>99</v>
      </c>
      <c r="T90" s="33">
        <f t="shared" ref="T90:T95" si="43">SUM(R90:S90)</f>
        <v>1219839</v>
      </c>
      <c r="U90" s="37">
        <f>SUM(U77:U89)</f>
        <v>3262904</v>
      </c>
      <c r="V90" s="37">
        <f>SUM(V77:V89)</f>
        <v>17986</v>
      </c>
      <c r="W90" s="40">
        <f>SUM(W77:W89)</f>
        <v>28604</v>
      </c>
      <c r="X90" s="33">
        <f t="shared" ref="X90:X95" si="44">SUM(T90:V90)</f>
        <v>4500729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28268</v>
      </c>
      <c r="G91" s="23">
        <v>7</v>
      </c>
      <c r="H91" s="24">
        <f t="shared" si="25"/>
        <v>28275</v>
      </c>
      <c r="I91" s="25">
        <v>52315</v>
      </c>
      <c r="J91" s="25">
        <v>896</v>
      </c>
      <c r="K91" s="22">
        <v>4394</v>
      </c>
      <c r="L91" s="24">
        <f t="shared" si="26"/>
        <v>81486</v>
      </c>
      <c r="N91" s="157" t="s">
        <v>172</v>
      </c>
      <c r="O91" s="88" t="s">
        <v>173</v>
      </c>
      <c r="P91" s="89"/>
      <c r="Q91" s="90"/>
      <c r="R91" s="13">
        <v>117630</v>
      </c>
      <c r="S91" s="14">
        <v>2</v>
      </c>
      <c r="T91" s="15">
        <f t="shared" si="43"/>
        <v>117632</v>
      </c>
      <c r="U91" s="51">
        <v>429430</v>
      </c>
      <c r="V91" s="16">
        <v>2408</v>
      </c>
      <c r="W91" s="13">
        <v>1919</v>
      </c>
      <c r="X91" s="15">
        <f t="shared" si="44"/>
        <v>549470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136960</v>
      </c>
      <c r="G92" s="23">
        <f>SUM(G90:G91)</f>
        <v>30</v>
      </c>
      <c r="H92" s="24">
        <f t="shared" si="25"/>
        <v>136990</v>
      </c>
      <c r="I92" s="25">
        <f>SUM(I90:I91)</f>
        <v>311634</v>
      </c>
      <c r="J92" s="25">
        <f>SUM(J90:J91)</f>
        <v>4406</v>
      </c>
      <c r="K92" s="22">
        <f>SUM(K90:K91)</f>
        <v>16354</v>
      </c>
      <c r="L92" s="24">
        <f t="shared" si="26"/>
        <v>453030</v>
      </c>
      <c r="N92" s="158"/>
      <c r="O92" s="72" t="s">
        <v>174</v>
      </c>
      <c r="P92" s="73"/>
      <c r="Q92" s="74"/>
      <c r="R92" s="22">
        <v>11657</v>
      </c>
      <c r="S92" s="23">
        <v>0</v>
      </c>
      <c r="T92" s="24">
        <f t="shared" si="43"/>
        <v>11657</v>
      </c>
      <c r="U92" s="25">
        <v>21267</v>
      </c>
      <c r="V92" s="25">
        <v>221</v>
      </c>
      <c r="W92" s="22">
        <v>117</v>
      </c>
      <c r="X92" s="24">
        <f t="shared" si="44"/>
        <v>33145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72919</v>
      </c>
      <c r="G93" s="23">
        <v>11</v>
      </c>
      <c r="H93" s="24">
        <f t="shared" si="25"/>
        <v>72930</v>
      </c>
      <c r="I93" s="25">
        <v>216888</v>
      </c>
      <c r="J93" s="25">
        <v>1567</v>
      </c>
      <c r="K93" s="22">
        <v>3902</v>
      </c>
      <c r="L93" s="24">
        <f t="shared" si="26"/>
        <v>291385</v>
      </c>
      <c r="N93" s="158"/>
      <c r="O93" s="72" t="s">
        <v>175</v>
      </c>
      <c r="P93" s="73"/>
      <c r="Q93" s="74"/>
      <c r="R93" s="22">
        <v>10445</v>
      </c>
      <c r="S93" s="23">
        <v>0</v>
      </c>
      <c r="T93" s="24">
        <f t="shared" si="43"/>
        <v>10445</v>
      </c>
      <c r="U93" s="25">
        <v>19351</v>
      </c>
      <c r="V93" s="25">
        <v>171</v>
      </c>
      <c r="W93" s="22">
        <v>181</v>
      </c>
      <c r="X93" s="24">
        <f t="shared" si="44"/>
        <v>29967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64157</v>
      </c>
      <c r="G94" s="23">
        <v>21</v>
      </c>
      <c r="H94" s="24">
        <f t="shared" si="25"/>
        <v>64178</v>
      </c>
      <c r="I94" s="25">
        <v>193743</v>
      </c>
      <c r="J94" s="25">
        <v>1568</v>
      </c>
      <c r="K94" s="22">
        <v>5208</v>
      </c>
      <c r="L94" s="24">
        <f t="shared" si="26"/>
        <v>259489</v>
      </c>
      <c r="N94" s="162"/>
      <c r="O94" s="91" t="s">
        <v>30</v>
      </c>
      <c r="P94" s="92"/>
      <c r="Q94" s="93"/>
      <c r="R94" s="31">
        <f>SUM(R91:R93)</f>
        <v>139732</v>
      </c>
      <c r="S94" s="32">
        <f>SUM(S91:S93)</f>
        <v>2</v>
      </c>
      <c r="T94" s="33">
        <f t="shared" si="43"/>
        <v>139734</v>
      </c>
      <c r="U94" s="34">
        <f>SUM(U91:U93)</f>
        <v>470048</v>
      </c>
      <c r="V94" s="34">
        <f>SUM(V91:V93)</f>
        <v>2800</v>
      </c>
      <c r="W94" s="31">
        <f>SUM(W91:W93)</f>
        <v>2217</v>
      </c>
      <c r="X94" s="33">
        <f t="shared" si="44"/>
        <v>612582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97209</v>
      </c>
      <c r="G95" s="23">
        <v>25</v>
      </c>
      <c r="H95" s="24">
        <f t="shared" si="25"/>
        <v>97234</v>
      </c>
      <c r="I95" s="25">
        <v>202788</v>
      </c>
      <c r="J95" s="25">
        <v>1436</v>
      </c>
      <c r="K95" s="22">
        <v>1677</v>
      </c>
      <c r="L95" s="24">
        <f t="shared" si="26"/>
        <v>301458</v>
      </c>
      <c r="N95" s="166" t="s">
        <v>176</v>
      </c>
      <c r="O95" s="167"/>
      <c r="P95" s="167"/>
      <c r="Q95" s="168"/>
      <c r="R95" s="54">
        <f>SUM(F40,F19,F98,R16,R42,R56,R69,R76,R90,R94)</f>
        <v>8353799</v>
      </c>
      <c r="S95" s="54">
        <f>SUM(G40,G19,G98,S16,S42,S56,S69,S76,S90,S94)</f>
        <v>1225</v>
      </c>
      <c r="T95" s="55">
        <f t="shared" si="43"/>
        <v>8355024</v>
      </c>
      <c r="U95" s="56">
        <f t="shared" ref="U95:W95" si="45">SUM(I40,I19,I98,U16,U42,U56,U69,U76,U90,U94)</f>
        <v>22857859</v>
      </c>
      <c r="V95" s="56">
        <f t="shared" si="45"/>
        <v>161224</v>
      </c>
      <c r="W95" s="57">
        <f t="shared" si="45"/>
        <v>311983</v>
      </c>
      <c r="X95" s="55">
        <f t="shared" si="44"/>
        <v>31374107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11140</v>
      </c>
      <c r="G96" s="23">
        <v>3</v>
      </c>
      <c r="H96" s="24">
        <f t="shared" si="25"/>
        <v>11143</v>
      </c>
      <c r="I96" s="25">
        <v>26876</v>
      </c>
      <c r="J96" s="25">
        <v>198</v>
      </c>
      <c r="K96" s="22">
        <v>130</v>
      </c>
      <c r="L96" s="24">
        <f t="shared" si="26"/>
        <v>38217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108349</v>
      </c>
      <c r="G97" s="23">
        <f>SUM(G95:G96)</f>
        <v>28</v>
      </c>
      <c r="H97" s="24">
        <f t="shared" si="25"/>
        <v>108377</v>
      </c>
      <c r="I97" s="22">
        <f>SUM(I95:I96)</f>
        <v>229664</v>
      </c>
      <c r="J97" s="22">
        <f>SUM(J95:J96)</f>
        <v>1634</v>
      </c>
      <c r="K97" s="22">
        <f>SUM(K95:K96)</f>
        <v>1807</v>
      </c>
      <c r="L97" s="24">
        <f t="shared" si="26"/>
        <v>339675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1920862</v>
      </c>
      <c r="G98" s="32">
        <f>SUM(G41,G44,G47:G48,G52,G55,G58,G61:G62,G65,G69,G72,G76,G79,G83,G87:G89,G92:G94,G97)</f>
        <v>335</v>
      </c>
      <c r="H98" s="33">
        <f t="shared" si="25"/>
        <v>1921197</v>
      </c>
      <c r="I98" s="31">
        <f t="shared" ref="I98:K98" si="46">SUM(I41,I44,I47:I48,I52,I55,I58,I61:I62,I65,I69,I72,I76,I79,I83,I87:I89,I92:I94,I97)</f>
        <v>5068698</v>
      </c>
      <c r="J98" s="31">
        <f t="shared" si="46"/>
        <v>40528</v>
      </c>
      <c r="K98" s="31">
        <f t="shared" si="46"/>
        <v>120680</v>
      </c>
      <c r="L98" s="33">
        <f t="shared" si="26"/>
        <v>7030423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780</v>
      </c>
      <c r="S101" s="61">
        <v>0</v>
      </c>
      <c r="T101" s="61">
        <f>SUM(R101:S101)</f>
        <v>780</v>
      </c>
      <c r="U101" s="61">
        <v>403</v>
      </c>
      <c r="V101" s="61">
        <v>3</v>
      </c>
      <c r="W101" s="61">
        <v>15</v>
      </c>
      <c r="X101" s="61">
        <f t="shared" ref="X101:X102" si="47">SUM(T101:V101)</f>
        <v>1186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23736</v>
      </c>
      <c r="S102" s="61">
        <v>0</v>
      </c>
      <c r="T102" s="61">
        <f>SUM(R102:S102)</f>
        <v>23736</v>
      </c>
      <c r="U102" s="61">
        <v>35147</v>
      </c>
      <c r="V102" s="61">
        <v>272</v>
      </c>
      <c r="W102" s="61">
        <v>355</v>
      </c>
      <c r="X102" s="61">
        <f t="shared" si="47"/>
        <v>59155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241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112622</v>
      </c>
      <c r="S4" s="14">
        <v>5</v>
      </c>
      <c r="T4" s="15">
        <f t="shared" ref="T4:T15" si="0">SUM(R4:S4)</f>
        <v>112627</v>
      </c>
      <c r="U4" s="16">
        <v>377579</v>
      </c>
      <c r="V4" s="16">
        <v>2254</v>
      </c>
      <c r="W4" s="13">
        <v>2397</v>
      </c>
      <c r="X4" s="15">
        <f t="shared" ref="X4:X77" si="1">SUM(T4:V4)</f>
        <v>492460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64276</v>
      </c>
      <c r="S5" s="23">
        <v>5</v>
      </c>
      <c r="T5" s="24">
        <f t="shared" si="0"/>
        <v>64281</v>
      </c>
      <c r="U5" s="25">
        <v>167839</v>
      </c>
      <c r="V5" s="25">
        <v>1142</v>
      </c>
      <c r="W5" s="22">
        <v>1084</v>
      </c>
      <c r="X5" s="24">
        <f t="shared" si="1"/>
        <v>233262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87519</v>
      </c>
      <c r="G6" s="14">
        <v>10</v>
      </c>
      <c r="H6" s="15">
        <f t="shared" ref="H6:H51" si="2">SUM(F6:G6)</f>
        <v>87529</v>
      </c>
      <c r="I6" s="16">
        <v>395225</v>
      </c>
      <c r="J6" s="16">
        <v>3622</v>
      </c>
      <c r="K6" s="13">
        <v>9075</v>
      </c>
      <c r="L6" s="15">
        <f t="shared" ref="L6:L51" si="3">SUM(H6:J6)</f>
        <v>486376</v>
      </c>
      <c r="M6" s="12"/>
      <c r="N6" s="158"/>
      <c r="O6" s="102"/>
      <c r="P6" s="113"/>
      <c r="Q6" s="69" t="s">
        <v>184</v>
      </c>
      <c r="R6" s="22">
        <v>31220</v>
      </c>
      <c r="S6" s="23">
        <v>2</v>
      </c>
      <c r="T6" s="24">
        <f t="shared" si="0"/>
        <v>31222</v>
      </c>
      <c r="U6" s="25">
        <v>77493</v>
      </c>
      <c r="V6" s="25">
        <v>378</v>
      </c>
      <c r="W6" s="22">
        <v>513</v>
      </c>
      <c r="X6" s="24">
        <f t="shared" si="1"/>
        <v>109093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28125</v>
      </c>
      <c r="G7" s="23">
        <v>0</v>
      </c>
      <c r="H7" s="24">
        <f t="shared" si="2"/>
        <v>28125</v>
      </c>
      <c r="I7" s="25">
        <v>96292</v>
      </c>
      <c r="J7" s="25">
        <v>519</v>
      </c>
      <c r="K7" s="22">
        <v>899</v>
      </c>
      <c r="L7" s="24">
        <f t="shared" si="3"/>
        <v>124936</v>
      </c>
      <c r="M7" s="12"/>
      <c r="N7" s="158"/>
      <c r="O7" s="103"/>
      <c r="P7" s="114"/>
      <c r="Q7" s="69" t="s">
        <v>10</v>
      </c>
      <c r="R7" s="22">
        <f>SUM(R5:R6)</f>
        <v>95496</v>
      </c>
      <c r="S7" s="23">
        <f>SUM(S5:S6)</f>
        <v>7</v>
      </c>
      <c r="T7" s="24">
        <f t="shared" si="0"/>
        <v>95503</v>
      </c>
      <c r="U7" s="25">
        <f t="shared" ref="U7:W7" si="4">SUM(U5:U6)</f>
        <v>245332</v>
      </c>
      <c r="V7" s="25">
        <f t="shared" si="4"/>
        <v>1520</v>
      </c>
      <c r="W7" s="22">
        <f t="shared" si="4"/>
        <v>1597</v>
      </c>
      <c r="X7" s="24">
        <f t="shared" si="1"/>
        <v>342355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40971</v>
      </c>
      <c r="G8" s="23">
        <v>4</v>
      </c>
      <c r="H8" s="24">
        <f t="shared" si="2"/>
        <v>40975</v>
      </c>
      <c r="I8" s="25">
        <v>122678</v>
      </c>
      <c r="J8" s="25">
        <v>877</v>
      </c>
      <c r="K8" s="22">
        <v>1672</v>
      </c>
      <c r="L8" s="24">
        <f t="shared" si="3"/>
        <v>164530</v>
      </c>
      <c r="M8" s="12"/>
      <c r="N8" s="158"/>
      <c r="O8" s="137" t="s">
        <v>15</v>
      </c>
      <c r="P8" s="75"/>
      <c r="Q8" s="76"/>
      <c r="R8" s="22">
        <v>83303</v>
      </c>
      <c r="S8" s="23">
        <v>9</v>
      </c>
      <c r="T8" s="24">
        <f t="shared" si="0"/>
        <v>83312</v>
      </c>
      <c r="U8" s="25">
        <v>287412</v>
      </c>
      <c r="V8" s="25">
        <v>1264</v>
      </c>
      <c r="W8" s="22">
        <v>2005</v>
      </c>
      <c r="X8" s="24">
        <f t="shared" si="1"/>
        <v>371988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21841</v>
      </c>
      <c r="G9" s="23">
        <v>2</v>
      </c>
      <c r="H9" s="24">
        <f t="shared" si="2"/>
        <v>21843</v>
      </c>
      <c r="I9" s="25">
        <v>57311</v>
      </c>
      <c r="J9" s="25">
        <v>299</v>
      </c>
      <c r="K9" s="22">
        <v>626</v>
      </c>
      <c r="L9" s="24">
        <f t="shared" si="3"/>
        <v>79453</v>
      </c>
      <c r="M9" s="12"/>
      <c r="N9" s="158"/>
      <c r="O9" s="108" t="s">
        <v>17</v>
      </c>
      <c r="P9" s="75" t="s">
        <v>18</v>
      </c>
      <c r="Q9" s="76"/>
      <c r="R9" s="22">
        <v>55059</v>
      </c>
      <c r="S9" s="23">
        <v>4</v>
      </c>
      <c r="T9" s="24">
        <f t="shared" si="0"/>
        <v>55063</v>
      </c>
      <c r="U9" s="25">
        <v>150694</v>
      </c>
      <c r="V9" s="25">
        <v>773</v>
      </c>
      <c r="W9" s="22">
        <v>1044</v>
      </c>
      <c r="X9" s="24">
        <f t="shared" si="1"/>
        <v>206530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5996</v>
      </c>
      <c r="G10" s="23">
        <v>1</v>
      </c>
      <c r="H10" s="24">
        <f>SUM(F10:G10)</f>
        <v>5997</v>
      </c>
      <c r="I10" s="25">
        <v>36401</v>
      </c>
      <c r="J10" s="25">
        <v>205</v>
      </c>
      <c r="K10" s="22">
        <v>342</v>
      </c>
      <c r="L10" s="24">
        <f>SUM(H10:J10)</f>
        <v>42603</v>
      </c>
      <c r="M10" s="12"/>
      <c r="N10" s="158"/>
      <c r="O10" s="108"/>
      <c r="P10" s="75" t="s">
        <v>20</v>
      </c>
      <c r="Q10" s="76"/>
      <c r="R10" s="22">
        <v>27369</v>
      </c>
      <c r="S10" s="23">
        <v>14</v>
      </c>
      <c r="T10" s="24">
        <f t="shared" si="0"/>
        <v>27383</v>
      </c>
      <c r="U10" s="22">
        <v>125081</v>
      </c>
      <c r="V10" s="22">
        <v>816</v>
      </c>
      <c r="W10" s="22">
        <v>1315</v>
      </c>
      <c r="X10" s="24">
        <f t="shared" si="1"/>
        <v>153280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27837</v>
      </c>
      <c r="G11" s="23">
        <f>SUM(G9:G10)</f>
        <v>3</v>
      </c>
      <c r="H11" s="24">
        <f>SUM(F11:G11)</f>
        <v>27840</v>
      </c>
      <c r="I11" s="25">
        <f t="shared" ref="I11:K11" si="5">SUM(I9:I10)</f>
        <v>93712</v>
      </c>
      <c r="J11" s="25">
        <f t="shared" si="5"/>
        <v>504</v>
      </c>
      <c r="K11" s="22">
        <f t="shared" si="5"/>
        <v>968</v>
      </c>
      <c r="L11" s="24">
        <f>SUM(H11:J11)</f>
        <v>122056</v>
      </c>
      <c r="M11" s="12"/>
      <c r="N11" s="158"/>
      <c r="O11" s="108"/>
      <c r="P11" s="75" t="s">
        <v>10</v>
      </c>
      <c r="Q11" s="76"/>
      <c r="R11" s="22">
        <f>SUM(R9:R10)</f>
        <v>82428</v>
      </c>
      <c r="S11" s="23">
        <f>SUM(S9:S10)</f>
        <v>18</v>
      </c>
      <c r="T11" s="24">
        <f t="shared" si="0"/>
        <v>82446</v>
      </c>
      <c r="U11" s="25">
        <f t="shared" ref="U11:W11" si="6">SUM(U9:U10)</f>
        <v>275775</v>
      </c>
      <c r="V11" s="25">
        <f t="shared" si="6"/>
        <v>1589</v>
      </c>
      <c r="W11" s="22">
        <f t="shared" si="6"/>
        <v>2359</v>
      </c>
      <c r="X11" s="24">
        <f t="shared" si="1"/>
        <v>359810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16168</v>
      </c>
      <c r="G12" s="23">
        <v>0</v>
      </c>
      <c r="H12" s="24">
        <f t="shared" si="2"/>
        <v>16168</v>
      </c>
      <c r="I12" s="25">
        <v>58619</v>
      </c>
      <c r="J12" s="25">
        <v>317</v>
      </c>
      <c r="K12" s="22">
        <v>628</v>
      </c>
      <c r="L12" s="24">
        <f t="shared" si="3"/>
        <v>75104</v>
      </c>
      <c r="M12" s="12"/>
      <c r="N12" s="158"/>
      <c r="O12" s="108" t="s">
        <v>23</v>
      </c>
      <c r="P12" s="75" t="s">
        <v>24</v>
      </c>
      <c r="Q12" s="76"/>
      <c r="R12" s="22">
        <v>151281</v>
      </c>
      <c r="S12" s="23">
        <v>32</v>
      </c>
      <c r="T12" s="24">
        <f t="shared" si="0"/>
        <v>151313</v>
      </c>
      <c r="U12" s="25">
        <v>288645</v>
      </c>
      <c r="V12" s="25">
        <v>2099</v>
      </c>
      <c r="W12" s="22">
        <v>2457</v>
      </c>
      <c r="X12" s="24">
        <f t="shared" si="1"/>
        <v>442057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5575</v>
      </c>
      <c r="G13" s="23">
        <v>0</v>
      </c>
      <c r="H13" s="24">
        <f t="shared" si="2"/>
        <v>5575</v>
      </c>
      <c r="I13" s="25">
        <v>10301</v>
      </c>
      <c r="J13" s="25">
        <v>78</v>
      </c>
      <c r="K13" s="22">
        <v>137</v>
      </c>
      <c r="L13" s="24">
        <f t="shared" si="3"/>
        <v>15954</v>
      </c>
      <c r="M13" s="12"/>
      <c r="N13" s="158"/>
      <c r="O13" s="108"/>
      <c r="P13" s="109" t="s">
        <v>26</v>
      </c>
      <c r="Q13" s="69" t="s">
        <v>27</v>
      </c>
      <c r="R13" s="28">
        <v>125036</v>
      </c>
      <c r="S13" s="29">
        <v>22</v>
      </c>
      <c r="T13" s="24">
        <f t="shared" si="0"/>
        <v>125058</v>
      </c>
      <c r="U13" s="30">
        <v>239671</v>
      </c>
      <c r="V13" s="30">
        <v>1726</v>
      </c>
      <c r="W13" s="28">
        <v>2251</v>
      </c>
      <c r="X13" s="24">
        <f t="shared" si="1"/>
        <v>366455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21743</v>
      </c>
      <c r="G14" s="23">
        <f>SUM(G12:G13)</f>
        <v>0</v>
      </c>
      <c r="H14" s="24">
        <f t="shared" si="2"/>
        <v>21743</v>
      </c>
      <c r="I14" s="25">
        <f t="shared" ref="I14:K14" si="7">SUM(I12:I13)</f>
        <v>68920</v>
      </c>
      <c r="J14" s="25">
        <f t="shared" si="7"/>
        <v>395</v>
      </c>
      <c r="K14" s="22">
        <f t="shared" si="7"/>
        <v>765</v>
      </c>
      <c r="L14" s="24">
        <f t="shared" si="3"/>
        <v>91058</v>
      </c>
      <c r="M14" s="12"/>
      <c r="N14" s="158"/>
      <c r="O14" s="108"/>
      <c r="P14" s="133"/>
      <c r="Q14" s="69" t="s">
        <v>29</v>
      </c>
      <c r="R14" s="28">
        <v>25509</v>
      </c>
      <c r="S14" s="29">
        <v>5</v>
      </c>
      <c r="T14" s="24">
        <f t="shared" si="0"/>
        <v>25514</v>
      </c>
      <c r="U14" s="30">
        <v>57422</v>
      </c>
      <c r="V14" s="30">
        <v>379</v>
      </c>
      <c r="W14" s="28">
        <v>504</v>
      </c>
      <c r="X14" s="24">
        <f t="shared" si="1"/>
        <v>83315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26649</v>
      </c>
      <c r="G15" s="23">
        <v>2</v>
      </c>
      <c r="H15" s="24">
        <f t="shared" si="2"/>
        <v>26651</v>
      </c>
      <c r="I15" s="25">
        <v>78348</v>
      </c>
      <c r="J15" s="25">
        <v>384</v>
      </c>
      <c r="K15" s="22">
        <v>869</v>
      </c>
      <c r="L15" s="24">
        <f t="shared" si="3"/>
        <v>105383</v>
      </c>
      <c r="M15" s="12"/>
      <c r="N15" s="158"/>
      <c r="O15" s="108"/>
      <c r="P15" s="133"/>
      <c r="Q15" s="69" t="s">
        <v>10</v>
      </c>
      <c r="R15" s="22">
        <f>SUM(R13:R14)</f>
        <v>150545</v>
      </c>
      <c r="S15" s="23">
        <f>SUM(S13:S14)</f>
        <v>27</v>
      </c>
      <c r="T15" s="24">
        <f t="shared" si="0"/>
        <v>150572</v>
      </c>
      <c r="U15" s="25">
        <f>SUM(U13:U14)</f>
        <v>297093</v>
      </c>
      <c r="V15" s="25">
        <f t="shared" ref="V15:W15" si="8">SUM(V13:V14)</f>
        <v>2105</v>
      </c>
      <c r="W15" s="22">
        <f t="shared" si="8"/>
        <v>2755</v>
      </c>
      <c r="X15" s="24">
        <f t="shared" si="1"/>
        <v>449770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21780</v>
      </c>
      <c r="G16" s="23">
        <v>3</v>
      </c>
      <c r="H16" s="24">
        <f t="shared" si="2"/>
        <v>21783</v>
      </c>
      <c r="I16" s="25">
        <v>59329</v>
      </c>
      <c r="J16" s="25">
        <v>366</v>
      </c>
      <c r="K16" s="22">
        <v>681</v>
      </c>
      <c r="L16" s="24">
        <f t="shared" si="3"/>
        <v>81478</v>
      </c>
      <c r="M16" s="12"/>
      <c r="N16" s="162"/>
      <c r="O16" s="91" t="s">
        <v>30</v>
      </c>
      <c r="P16" s="92"/>
      <c r="Q16" s="93"/>
      <c r="R16" s="31">
        <f>SUM(R4,R11:R12,R15,R7:R8)</f>
        <v>675675</v>
      </c>
      <c r="S16" s="40">
        <f>SUM(S4,S11:S12,S15,S7:S8)</f>
        <v>98</v>
      </c>
      <c r="T16" s="33">
        <f t="shared" ref="T16" si="9">SUM(R16:S16)</f>
        <v>675773</v>
      </c>
      <c r="U16" s="31">
        <f t="shared" ref="U16:W16" si="10">SUM(U4,U11:U12,U15,U7:U8)</f>
        <v>1771836</v>
      </c>
      <c r="V16" s="31">
        <f t="shared" si="10"/>
        <v>10831</v>
      </c>
      <c r="W16" s="31">
        <f t="shared" si="10"/>
        <v>13570</v>
      </c>
      <c r="X16" s="33">
        <f t="shared" ref="X16" si="11">SUM(T16:V16)</f>
        <v>2458440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2783</v>
      </c>
      <c r="G17" s="23">
        <v>0</v>
      </c>
      <c r="H17" s="24">
        <f t="shared" si="2"/>
        <v>2783</v>
      </c>
      <c r="I17" s="25">
        <v>4400</v>
      </c>
      <c r="J17" s="25">
        <v>41</v>
      </c>
      <c r="K17" s="22">
        <v>58</v>
      </c>
      <c r="L17" s="24">
        <f t="shared" si="3"/>
        <v>7224</v>
      </c>
      <c r="M17" s="12"/>
      <c r="N17" s="157" t="s">
        <v>35</v>
      </c>
      <c r="O17" s="88" t="s">
        <v>36</v>
      </c>
      <c r="P17" s="89"/>
      <c r="Q17" s="90"/>
      <c r="R17" s="22">
        <v>78183</v>
      </c>
      <c r="S17" s="23">
        <v>4</v>
      </c>
      <c r="T17" s="24">
        <f t="shared" ref="T17:T88" si="12">SUM(R17:S17)</f>
        <v>78187</v>
      </c>
      <c r="U17" s="25">
        <v>209158</v>
      </c>
      <c r="V17" s="25">
        <v>1206</v>
      </c>
      <c r="W17" s="22">
        <v>1278</v>
      </c>
      <c r="X17" s="24">
        <f t="shared" si="1"/>
        <v>288551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24563</v>
      </c>
      <c r="G18" s="23">
        <f>SUM(G16:G17)</f>
        <v>3</v>
      </c>
      <c r="H18" s="24">
        <f t="shared" si="2"/>
        <v>24566</v>
      </c>
      <c r="I18" s="25">
        <f t="shared" ref="I18:K18" si="13">SUM(I16:I17)</f>
        <v>63729</v>
      </c>
      <c r="J18" s="25">
        <f t="shared" si="13"/>
        <v>407</v>
      </c>
      <c r="K18" s="22">
        <f t="shared" si="13"/>
        <v>739</v>
      </c>
      <c r="L18" s="24">
        <f t="shared" si="3"/>
        <v>88702</v>
      </c>
      <c r="M18" s="12"/>
      <c r="N18" s="158"/>
      <c r="O18" s="101" t="s">
        <v>39</v>
      </c>
      <c r="P18" s="79" t="s">
        <v>40</v>
      </c>
      <c r="Q18" s="74"/>
      <c r="R18" s="22">
        <v>147455</v>
      </c>
      <c r="S18" s="23">
        <v>27</v>
      </c>
      <c r="T18" s="24">
        <f t="shared" si="12"/>
        <v>147482</v>
      </c>
      <c r="U18" s="25">
        <v>466654</v>
      </c>
      <c r="V18" s="25">
        <v>2581</v>
      </c>
      <c r="W18" s="22">
        <v>3281</v>
      </c>
      <c r="X18" s="24">
        <f t="shared" si="1"/>
        <v>616717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257407</v>
      </c>
      <c r="G19" s="32">
        <f>SUM(G6:G8,G11,G14:G15,G18)</f>
        <v>22</v>
      </c>
      <c r="H19" s="33">
        <f t="shared" si="2"/>
        <v>257429</v>
      </c>
      <c r="I19" s="34">
        <f t="shared" ref="I19:K19" si="14">SUM(I6:I8,I11,I14:I15,I18)</f>
        <v>918904</v>
      </c>
      <c r="J19" s="34">
        <f t="shared" si="14"/>
        <v>6708</v>
      </c>
      <c r="K19" s="31">
        <f t="shared" si="14"/>
        <v>14987</v>
      </c>
      <c r="L19" s="33">
        <f t="shared" si="3"/>
        <v>1183041</v>
      </c>
      <c r="M19" s="12"/>
      <c r="N19" s="158"/>
      <c r="O19" s="102"/>
      <c r="P19" s="79" t="s">
        <v>42</v>
      </c>
      <c r="Q19" s="74"/>
      <c r="R19" s="22">
        <v>22259</v>
      </c>
      <c r="S19" s="23">
        <v>6</v>
      </c>
      <c r="T19" s="24">
        <f t="shared" si="12"/>
        <v>22265</v>
      </c>
      <c r="U19" s="25">
        <v>39327</v>
      </c>
      <c r="V19" s="25">
        <v>300</v>
      </c>
      <c r="W19" s="22">
        <v>290</v>
      </c>
      <c r="X19" s="24">
        <f t="shared" si="1"/>
        <v>61892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65474</v>
      </c>
      <c r="G20" s="23">
        <v>3</v>
      </c>
      <c r="H20" s="24">
        <f t="shared" si="2"/>
        <v>65477</v>
      </c>
      <c r="I20" s="25">
        <v>161402</v>
      </c>
      <c r="J20" s="25">
        <v>1262</v>
      </c>
      <c r="K20" s="22">
        <v>1192</v>
      </c>
      <c r="L20" s="24">
        <f t="shared" si="3"/>
        <v>228141</v>
      </c>
      <c r="M20" s="12"/>
      <c r="N20" s="158"/>
      <c r="O20" s="103"/>
      <c r="P20" s="79" t="s">
        <v>10</v>
      </c>
      <c r="Q20" s="74"/>
      <c r="R20" s="22">
        <f>SUM(R18:R19)</f>
        <v>169714</v>
      </c>
      <c r="S20" s="23">
        <f>SUM(S18:S19)</f>
        <v>33</v>
      </c>
      <c r="T20" s="24">
        <f t="shared" si="12"/>
        <v>169747</v>
      </c>
      <c r="U20" s="25">
        <f t="shared" ref="U20:W20" si="15">SUM(U18:U19)</f>
        <v>505981</v>
      </c>
      <c r="V20" s="25">
        <f t="shared" si="15"/>
        <v>2881</v>
      </c>
      <c r="W20" s="22">
        <f t="shared" si="15"/>
        <v>3571</v>
      </c>
      <c r="X20" s="24">
        <f t="shared" si="1"/>
        <v>678609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17041</v>
      </c>
      <c r="G21" s="23">
        <v>0</v>
      </c>
      <c r="H21" s="24">
        <f t="shared" si="2"/>
        <v>17041</v>
      </c>
      <c r="I21" s="25">
        <v>44831</v>
      </c>
      <c r="J21" s="25">
        <v>321</v>
      </c>
      <c r="K21" s="22">
        <v>248</v>
      </c>
      <c r="L21" s="24">
        <f t="shared" si="3"/>
        <v>62193</v>
      </c>
      <c r="M21" s="12"/>
      <c r="N21" s="158"/>
      <c r="O21" s="101" t="s">
        <v>44</v>
      </c>
      <c r="P21" s="79" t="s">
        <v>45</v>
      </c>
      <c r="Q21" s="74"/>
      <c r="R21" s="22">
        <v>75038</v>
      </c>
      <c r="S21" s="23">
        <v>15</v>
      </c>
      <c r="T21" s="24">
        <f t="shared" si="12"/>
        <v>75053</v>
      </c>
      <c r="U21" s="25">
        <v>261863</v>
      </c>
      <c r="V21" s="25">
        <v>1285</v>
      </c>
      <c r="W21" s="22">
        <v>2110</v>
      </c>
      <c r="X21" s="24">
        <f t="shared" si="1"/>
        <v>338201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82515</v>
      </c>
      <c r="G22" s="23">
        <f>SUM(G20:G21)</f>
        <v>3</v>
      </c>
      <c r="H22" s="24">
        <f t="shared" si="2"/>
        <v>82518</v>
      </c>
      <c r="I22" s="25">
        <f t="shared" ref="I22:K22" si="16">SUM(I20:I21)</f>
        <v>206233</v>
      </c>
      <c r="J22" s="25">
        <f t="shared" si="16"/>
        <v>1583</v>
      </c>
      <c r="K22" s="22">
        <f t="shared" si="16"/>
        <v>1440</v>
      </c>
      <c r="L22" s="24">
        <f t="shared" si="3"/>
        <v>290334</v>
      </c>
      <c r="M22" s="12"/>
      <c r="N22" s="158"/>
      <c r="O22" s="102"/>
      <c r="P22" s="79" t="s">
        <v>47</v>
      </c>
      <c r="Q22" s="74"/>
      <c r="R22" s="28">
        <v>100587</v>
      </c>
      <c r="S22" s="29">
        <v>16</v>
      </c>
      <c r="T22" s="36">
        <f t="shared" si="12"/>
        <v>100603</v>
      </c>
      <c r="U22" s="30">
        <v>356154</v>
      </c>
      <c r="V22" s="30">
        <v>1366</v>
      </c>
      <c r="W22" s="28">
        <v>2768</v>
      </c>
      <c r="X22" s="36">
        <f t="shared" si="1"/>
        <v>458123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50862</v>
      </c>
      <c r="G23" s="23">
        <v>0</v>
      </c>
      <c r="H23" s="24">
        <f t="shared" si="2"/>
        <v>50862</v>
      </c>
      <c r="I23" s="25">
        <v>118879</v>
      </c>
      <c r="J23" s="25">
        <v>839</v>
      </c>
      <c r="K23" s="22">
        <v>764</v>
      </c>
      <c r="L23" s="24">
        <f t="shared" si="3"/>
        <v>170580</v>
      </c>
      <c r="M23" s="12"/>
      <c r="N23" s="158"/>
      <c r="O23" s="102"/>
      <c r="P23" s="112" t="s">
        <v>49</v>
      </c>
      <c r="Q23" s="69" t="s">
        <v>49</v>
      </c>
      <c r="R23" s="28">
        <v>17233</v>
      </c>
      <c r="S23" s="29">
        <v>1</v>
      </c>
      <c r="T23" s="36">
        <f t="shared" si="12"/>
        <v>17234</v>
      </c>
      <c r="U23" s="30">
        <v>59040</v>
      </c>
      <c r="V23" s="30">
        <v>329</v>
      </c>
      <c r="W23" s="28">
        <v>685</v>
      </c>
      <c r="X23" s="36">
        <f t="shared" si="1"/>
        <v>76603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78485</v>
      </c>
      <c r="G24" s="23">
        <v>9</v>
      </c>
      <c r="H24" s="24">
        <f t="shared" si="2"/>
        <v>78494</v>
      </c>
      <c r="I24" s="25">
        <v>149580</v>
      </c>
      <c r="J24" s="25">
        <v>1006</v>
      </c>
      <c r="K24" s="22">
        <v>1151</v>
      </c>
      <c r="L24" s="24">
        <f t="shared" si="3"/>
        <v>229080</v>
      </c>
      <c r="M24" s="12"/>
      <c r="N24" s="158"/>
      <c r="O24" s="102"/>
      <c r="P24" s="113"/>
      <c r="Q24" s="69" t="s">
        <v>50</v>
      </c>
      <c r="R24" s="28">
        <v>36769</v>
      </c>
      <c r="S24" s="29">
        <v>3</v>
      </c>
      <c r="T24" s="36">
        <f t="shared" si="12"/>
        <v>36772</v>
      </c>
      <c r="U24" s="30">
        <v>91027</v>
      </c>
      <c r="V24" s="30">
        <v>584</v>
      </c>
      <c r="W24" s="28">
        <v>691</v>
      </c>
      <c r="X24" s="36">
        <f t="shared" si="1"/>
        <v>128383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30283</v>
      </c>
      <c r="G25" s="23">
        <v>1</v>
      </c>
      <c r="H25" s="24">
        <f t="shared" si="2"/>
        <v>30284</v>
      </c>
      <c r="I25" s="25">
        <v>96034</v>
      </c>
      <c r="J25" s="25">
        <v>602</v>
      </c>
      <c r="K25" s="22">
        <v>878</v>
      </c>
      <c r="L25" s="24">
        <f t="shared" si="3"/>
        <v>126920</v>
      </c>
      <c r="M25" s="12"/>
      <c r="N25" s="158"/>
      <c r="O25" s="102"/>
      <c r="P25" s="113"/>
      <c r="Q25" s="69" t="s">
        <v>52</v>
      </c>
      <c r="R25" s="28">
        <v>41698</v>
      </c>
      <c r="S25" s="23">
        <v>9</v>
      </c>
      <c r="T25" s="24">
        <f t="shared" si="12"/>
        <v>41707</v>
      </c>
      <c r="U25" s="25">
        <v>139634</v>
      </c>
      <c r="V25" s="25">
        <v>742</v>
      </c>
      <c r="W25" s="22">
        <v>1006</v>
      </c>
      <c r="X25" s="24">
        <f t="shared" si="1"/>
        <v>182083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34890</v>
      </c>
      <c r="G26" s="23">
        <v>1</v>
      </c>
      <c r="H26" s="24">
        <f t="shared" si="2"/>
        <v>34891</v>
      </c>
      <c r="I26" s="25">
        <v>72269</v>
      </c>
      <c r="J26" s="25">
        <v>389</v>
      </c>
      <c r="K26" s="22">
        <v>473</v>
      </c>
      <c r="L26" s="24">
        <f t="shared" si="3"/>
        <v>107549</v>
      </c>
      <c r="M26" s="12"/>
      <c r="N26" s="158"/>
      <c r="O26" s="103"/>
      <c r="P26" s="114"/>
      <c r="Q26" s="69" t="s">
        <v>10</v>
      </c>
      <c r="R26" s="22">
        <f>SUM(R23:R25)</f>
        <v>95700</v>
      </c>
      <c r="S26" s="23">
        <f>SUM(S23:S25)</f>
        <v>13</v>
      </c>
      <c r="T26" s="36">
        <f t="shared" si="12"/>
        <v>95713</v>
      </c>
      <c r="U26" s="25">
        <f t="shared" ref="U26:W26" si="17">SUM(U23:U25)</f>
        <v>289701</v>
      </c>
      <c r="V26" s="25">
        <f t="shared" si="17"/>
        <v>1655</v>
      </c>
      <c r="W26" s="22">
        <f t="shared" si="17"/>
        <v>2382</v>
      </c>
      <c r="X26" s="36">
        <f t="shared" si="1"/>
        <v>387069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143658</v>
      </c>
      <c r="G27" s="23">
        <f>SUM(G24:G26)</f>
        <v>11</v>
      </c>
      <c r="H27" s="24">
        <f t="shared" si="2"/>
        <v>143669</v>
      </c>
      <c r="I27" s="25">
        <f>SUM(I24:I26)</f>
        <v>317883</v>
      </c>
      <c r="J27" s="25">
        <f>SUM(J24:J26)</f>
        <v>1997</v>
      </c>
      <c r="K27" s="22">
        <f>SUM(K24:K26)</f>
        <v>2502</v>
      </c>
      <c r="L27" s="24">
        <f>SUM(H27:J27)</f>
        <v>463549</v>
      </c>
      <c r="M27" s="12"/>
      <c r="N27" s="158"/>
      <c r="O27" s="101" t="s">
        <v>56</v>
      </c>
      <c r="P27" s="79" t="s">
        <v>57</v>
      </c>
      <c r="Q27" s="74"/>
      <c r="R27" s="22">
        <v>126242</v>
      </c>
      <c r="S27" s="23">
        <v>31</v>
      </c>
      <c r="T27" s="24">
        <f t="shared" si="12"/>
        <v>126273</v>
      </c>
      <c r="U27" s="25">
        <v>484806</v>
      </c>
      <c r="V27" s="25">
        <v>3676</v>
      </c>
      <c r="W27" s="22">
        <v>8432</v>
      </c>
      <c r="X27" s="36">
        <f t="shared" si="1"/>
        <v>614755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125194</v>
      </c>
      <c r="G28" s="23">
        <v>10</v>
      </c>
      <c r="H28" s="24">
        <f t="shared" si="2"/>
        <v>125204</v>
      </c>
      <c r="I28" s="25">
        <v>322899</v>
      </c>
      <c r="J28" s="25">
        <v>2684</v>
      </c>
      <c r="K28" s="22">
        <v>2366</v>
      </c>
      <c r="L28" s="24">
        <f t="shared" si="3"/>
        <v>450787</v>
      </c>
      <c r="M28" s="12"/>
      <c r="N28" s="158"/>
      <c r="O28" s="102"/>
      <c r="P28" s="79" t="s">
        <v>61</v>
      </c>
      <c r="Q28" s="74"/>
      <c r="R28" s="22">
        <v>64801</v>
      </c>
      <c r="S28" s="23">
        <v>8</v>
      </c>
      <c r="T28" s="24">
        <f t="shared" si="12"/>
        <v>64809</v>
      </c>
      <c r="U28" s="25">
        <v>182064</v>
      </c>
      <c r="V28" s="25">
        <v>766</v>
      </c>
      <c r="W28" s="22">
        <v>1416</v>
      </c>
      <c r="X28" s="36">
        <f t="shared" si="1"/>
        <v>247639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33087</v>
      </c>
      <c r="G29" s="23">
        <v>3</v>
      </c>
      <c r="H29" s="24">
        <f t="shared" si="2"/>
        <v>33090</v>
      </c>
      <c r="I29" s="25">
        <v>149083</v>
      </c>
      <c r="J29" s="25">
        <v>989</v>
      </c>
      <c r="K29" s="22">
        <v>2713</v>
      </c>
      <c r="L29" s="24">
        <f t="shared" si="3"/>
        <v>183162</v>
      </c>
      <c r="M29" s="12"/>
      <c r="N29" s="158"/>
      <c r="O29" s="102"/>
      <c r="P29" s="112" t="s">
        <v>63</v>
      </c>
      <c r="Q29" s="69" t="s">
        <v>63</v>
      </c>
      <c r="R29" s="22">
        <v>45430</v>
      </c>
      <c r="S29" s="23">
        <v>11</v>
      </c>
      <c r="T29" s="24">
        <f t="shared" si="12"/>
        <v>45441</v>
      </c>
      <c r="U29" s="25">
        <v>160656</v>
      </c>
      <c r="V29" s="25">
        <v>866</v>
      </c>
      <c r="W29" s="22">
        <v>1621</v>
      </c>
      <c r="X29" s="36">
        <f t="shared" si="1"/>
        <v>206963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158281</v>
      </c>
      <c r="G30" s="23">
        <f>SUM(G28:G29)</f>
        <v>13</v>
      </c>
      <c r="H30" s="24">
        <f t="shared" si="2"/>
        <v>158294</v>
      </c>
      <c r="I30" s="22">
        <f>SUM(I28:I29)</f>
        <v>471982</v>
      </c>
      <c r="J30" s="22">
        <f>SUM(J28:J29)</f>
        <v>3673</v>
      </c>
      <c r="K30" s="22">
        <f>SUM(K28:K29)</f>
        <v>5079</v>
      </c>
      <c r="L30" s="24">
        <f t="shared" si="3"/>
        <v>633949</v>
      </c>
      <c r="M30" s="12"/>
      <c r="N30" s="158"/>
      <c r="O30" s="102"/>
      <c r="P30" s="113"/>
      <c r="Q30" s="69" t="s">
        <v>65</v>
      </c>
      <c r="R30" s="22">
        <v>22584</v>
      </c>
      <c r="S30" s="23">
        <v>6</v>
      </c>
      <c r="T30" s="24">
        <f t="shared" si="12"/>
        <v>22590</v>
      </c>
      <c r="U30" s="25">
        <v>88628</v>
      </c>
      <c r="V30" s="25">
        <v>367</v>
      </c>
      <c r="W30" s="22">
        <v>953</v>
      </c>
      <c r="X30" s="36">
        <f t="shared" si="1"/>
        <v>111585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121105</v>
      </c>
      <c r="G31" s="23">
        <v>6</v>
      </c>
      <c r="H31" s="24">
        <f t="shared" si="2"/>
        <v>121111</v>
      </c>
      <c r="I31" s="25">
        <v>250035</v>
      </c>
      <c r="J31" s="25">
        <v>1937</v>
      </c>
      <c r="K31" s="22">
        <v>1959</v>
      </c>
      <c r="L31" s="24">
        <f t="shared" si="3"/>
        <v>373083</v>
      </c>
      <c r="M31" s="12"/>
      <c r="N31" s="158"/>
      <c r="O31" s="102"/>
      <c r="P31" s="113"/>
      <c r="Q31" s="69" t="s">
        <v>66</v>
      </c>
      <c r="R31" s="26">
        <v>24794</v>
      </c>
      <c r="S31" s="23">
        <v>10</v>
      </c>
      <c r="T31" s="24">
        <f t="shared" si="12"/>
        <v>24804</v>
      </c>
      <c r="U31" s="22">
        <v>80925</v>
      </c>
      <c r="V31" s="22">
        <v>456</v>
      </c>
      <c r="W31" s="22">
        <v>827</v>
      </c>
      <c r="X31" s="24">
        <f t="shared" si="1"/>
        <v>106185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91667</v>
      </c>
      <c r="G32" s="23">
        <v>7</v>
      </c>
      <c r="H32" s="24">
        <f t="shared" si="2"/>
        <v>91674</v>
      </c>
      <c r="I32" s="25">
        <v>211201</v>
      </c>
      <c r="J32" s="25">
        <v>1597</v>
      </c>
      <c r="K32" s="22">
        <v>1556</v>
      </c>
      <c r="L32" s="24">
        <f t="shared" si="3"/>
        <v>304472</v>
      </c>
      <c r="M32" s="12"/>
      <c r="N32" s="158"/>
      <c r="O32" s="102"/>
      <c r="P32" s="114"/>
      <c r="Q32" s="69" t="s">
        <v>10</v>
      </c>
      <c r="R32" s="22">
        <f>SUM(R29:R31)</f>
        <v>92808</v>
      </c>
      <c r="S32" s="23">
        <f>SUM(S29:S31)</f>
        <v>27</v>
      </c>
      <c r="T32" s="24">
        <f t="shared" si="12"/>
        <v>92835</v>
      </c>
      <c r="U32" s="25">
        <f t="shared" ref="U32:W32" si="18">SUM(U29:U31)</f>
        <v>330209</v>
      </c>
      <c r="V32" s="25">
        <f t="shared" si="18"/>
        <v>1689</v>
      </c>
      <c r="W32" s="22">
        <f t="shared" si="18"/>
        <v>3401</v>
      </c>
      <c r="X32" s="36">
        <f t="shared" si="1"/>
        <v>424733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32659</v>
      </c>
      <c r="G33" s="23">
        <v>1</v>
      </c>
      <c r="H33" s="24">
        <f t="shared" si="2"/>
        <v>32660</v>
      </c>
      <c r="I33" s="25">
        <v>76681</v>
      </c>
      <c r="J33" s="25">
        <v>729</v>
      </c>
      <c r="K33" s="22">
        <v>404</v>
      </c>
      <c r="L33" s="24">
        <f t="shared" si="3"/>
        <v>110070</v>
      </c>
      <c r="M33" s="12"/>
      <c r="N33" s="158"/>
      <c r="O33" s="102"/>
      <c r="P33" s="112" t="s">
        <v>68</v>
      </c>
      <c r="Q33" s="69" t="s">
        <v>69</v>
      </c>
      <c r="R33" s="22">
        <v>41316</v>
      </c>
      <c r="S33" s="23">
        <v>11</v>
      </c>
      <c r="T33" s="24">
        <f t="shared" si="12"/>
        <v>41327</v>
      </c>
      <c r="U33" s="25">
        <v>182782</v>
      </c>
      <c r="V33" s="25">
        <v>1122</v>
      </c>
      <c r="W33" s="22">
        <v>2433</v>
      </c>
      <c r="X33" s="36">
        <f t="shared" si="1"/>
        <v>225231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82962</v>
      </c>
      <c r="G34" s="23">
        <v>4</v>
      </c>
      <c r="H34" s="24">
        <f t="shared" si="2"/>
        <v>82966</v>
      </c>
      <c r="I34" s="25">
        <v>191951</v>
      </c>
      <c r="J34" s="25">
        <v>1318</v>
      </c>
      <c r="K34" s="22">
        <v>1303</v>
      </c>
      <c r="L34" s="24">
        <f t="shared" si="3"/>
        <v>276235</v>
      </c>
      <c r="M34" s="12"/>
      <c r="N34" s="158"/>
      <c r="O34" s="102"/>
      <c r="P34" s="113"/>
      <c r="Q34" s="69" t="s">
        <v>73</v>
      </c>
      <c r="R34" s="22">
        <v>13737</v>
      </c>
      <c r="S34" s="23">
        <v>7</v>
      </c>
      <c r="T34" s="24">
        <f t="shared" si="12"/>
        <v>13744</v>
      </c>
      <c r="U34" s="25">
        <v>78436</v>
      </c>
      <c r="V34" s="25">
        <v>535</v>
      </c>
      <c r="W34" s="22">
        <v>970</v>
      </c>
      <c r="X34" s="36">
        <f t="shared" si="1"/>
        <v>92715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34569</v>
      </c>
      <c r="G35" s="23">
        <v>2</v>
      </c>
      <c r="H35" s="24">
        <f t="shared" si="2"/>
        <v>34571</v>
      </c>
      <c r="I35" s="25">
        <v>61785</v>
      </c>
      <c r="J35" s="25">
        <v>777</v>
      </c>
      <c r="K35" s="22">
        <v>581</v>
      </c>
      <c r="L35" s="24">
        <f t="shared" si="3"/>
        <v>97133</v>
      </c>
      <c r="M35" s="12"/>
      <c r="N35" s="158"/>
      <c r="O35" s="102"/>
      <c r="P35" s="113"/>
      <c r="Q35" s="69" t="s">
        <v>76</v>
      </c>
      <c r="R35" s="22">
        <v>10471</v>
      </c>
      <c r="S35" s="23">
        <v>3</v>
      </c>
      <c r="T35" s="24">
        <f t="shared" si="12"/>
        <v>10474</v>
      </c>
      <c r="U35" s="25">
        <v>53537</v>
      </c>
      <c r="V35" s="25">
        <v>263</v>
      </c>
      <c r="W35" s="22">
        <v>603</v>
      </c>
      <c r="X35" s="24">
        <f t="shared" si="1"/>
        <v>64274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22389</v>
      </c>
      <c r="G36" s="23">
        <v>1</v>
      </c>
      <c r="H36" s="24">
        <f t="shared" si="2"/>
        <v>22390</v>
      </c>
      <c r="I36" s="25">
        <v>72083</v>
      </c>
      <c r="J36" s="25">
        <v>515</v>
      </c>
      <c r="K36" s="22">
        <v>785</v>
      </c>
      <c r="L36" s="24">
        <f t="shared" si="3"/>
        <v>94988</v>
      </c>
      <c r="M36" s="12"/>
      <c r="N36" s="158"/>
      <c r="O36" s="103"/>
      <c r="P36" s="114"/>
      <c r="Q36" s="69" t="s">
        <v>10</v>
      </c>
      <c r="R36" s="22">
        <f>SUM(R33:R35)</f>
        <v>65524</v>
      </c>
      <c r="S36" s="23">
        <f>SUM(S33:S35)</f>
        <v>21</v>
      </c>
      <c r="T36" s="24">
        <f t="shared" si="12"/>
        <v>65545</v>
      </c>
      <c r="U36" s="25">
        <f t="shared" ref="U36:W36" si="19">SUM(U33:U35)</f>
        <v>314755</v>
      </c>
      <c r="V36" s="25">
        <f t="shared" si="19"/>
        <v>1920</v>
      </c>
      <c r="W36" s="22">
        <f t="shared" si="19"/>
        <v>4006</v>
      </c>
      <c r="X36" s="36">
        <f t="shared" si="1"/>
        <v>382220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11914</v>
      </c>
      <c r="G37" s="23">
        <v>0</v>
      </c>
      <c r="H37" s="24">
        <f t="shared" si="2"/>
        <v>11914</v>
      </c>
      <c r="I37" s="26">
        <v>26970</v>
      </c>
      <c r="J37" s="26">
        <v>226</v>
      </c>
      <c r="K37" s="22">
        <v>216</v>
      </c>
      <c r="L37" s="24">
        <f t="shared" si="3"/>
        <v>39110</v>
      </c>
      <c r="M37" s="12"/>
      <c r="N37" s="158"/>
      <c r="O37" s="101" t="s">
        <v>198</v>
      </c>
      <c r="P37" s="79" t="s">
        <v>79</v>
      </c>
      <c r="Q37" s="74"/>
      <c r="R37" s="22">
        <v>101265</v>
      </c>
      <c r="S37" s="23">
        <v>10</v>
      </c>
      <c r="T37" s="24">
        <f t="shared" ref="T37:T39" si="20">SUM(R37:S37)</f>
        <v>101275</v>
      </c>
      <c r="U37" s="25">
        <v>264979</v>
      </c>
      <c r="V37" s="25">
        <v>2105</v>
      </c>
      <c r="W37" s="22">
        <v>1948</v>
      </c>
      <c r="X37" s="36">
        <f t="shared" si="1"/>
        <v>368359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151834</v>
      </c>
      <c r="G38" s="23">
        <f>SUM(G34:G37)</f>
        <v>7</v>
      </c>
      <c r="H38" s="24">
        <f t="shared" si="2"/>
        <v>151841</v>
      </c>
      <c r="I38" s="22">
        <f>SUM(I34:I37)</f>
        <v>352789</v>
      </c>
      <c r="J38" s="22">
        <f>SUM(J34:J37)</f>
        <v>2836</v>
      </c>
      <c r="K38" s="22">
        <f>SUM(K34:K37)</f>
        <v>2885</v>
      </c>
      <c r="L38" s="24">
        <f t="shared" si="3"/>
        <v>507466</v>
      </c>
      <c r="M38" s="12"/>
      <c r="N38" s="158"/>
      <c r="O38" s="102"/>
      <c r="P38" s="79" t="s">
        <v>82</v>
      </c>
      <c r="Q38" s="74"/>
      <c r="R38" s="22">
        <v>22812</v>
      </c>
      <c r="S38" s="23">
        <v>7</v>
      </c>
      <c r="T38" s="24">
        <f t="shared" si="20"/>
        <v>22819</v>
      </c>
      <c r="U38" s="25">
        <v>69357</v>
      </c>
      <c r="V38" s="25">
        <v>395</v>
      </c>
      <c r="W38" s="22">
        <v>504</v>
      </c>
      <c r="X38" s="36">
        <f t="shared" si="1"/>
        <v>92571</v>
      </c>
    </row>
    <row r="39" spans="1:24" s="17" customFormat="1" ht="7.5" customHeight="1" x14ac:dyDescent="0.15">
      <c r="A39" s="39"/>
      <c r="B39" s="158"/>
      <c r="C39" s="103"/>
      <c r="D39" s="79" t="s">
        <v>242</v>
      </c>
      <c r="E39" s="74"/>
      <c r="F39" s="22">
        <v>46084</v>
      </c>
      <c r="G39" s="23">
        <v>1</v>
      </c>
      <c r="H39" s="24">
        <f t="shared" si="2"/>
        <v>46085</v>
      </c>
      <c r="I39" s="25">
        <v>110621</v>
      </c>
      <c r="J39" s="25">
        <v>671</v>
      </c>
      <c r="K39" s="22">
        <v>795</v>
      </c>
      <c r="L39" s="24">
        <f t="shared" si="3"/>
        <v>157377</v>
      </c>
      <c r="M39" s="12"/>
      <c r="N39" s="158"/>
      <c r="O39" s="102"/>
      <c r="P39" s="79" t="s">
        <v>200</v>
      </c>
      <c r="Q39" s="74"/>
      <c r="R39" s="22">
        <v>28777</v>
      </c>
      <c r="S39" s="23">
        <v>2</v>
      </c>
      <c r="T39" s="24">
        <f t="shared" si="20"/>
        <v>28779</v>
      </c>
      <c r="U39" s="25">
        <v>71496</v>
      </c>
      <c r="V39" s="25">
        <v>625</v>
      </c>
      <c r="W39" s="22">
        <v>373</v>
      </c>
      <c r="X39" s="36">
        <f t="shared" si="1"/>
        <v>100900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878665</v>
      </c>
      <c r="G40" s="32">
        <f>SUM(G22:G23,G27,G30:G33,G38:G39)</f>
        <v>49</v>
      </c>
      <c r="H40" s="33">
        <f t="shared" si="2"/>
        <v>878714</v>
      </c>
      <c r="I40" s="31">
        <f t="shared" ref="I40:K40" si="21">SUM(I22:I23,I27,I30:I33,I38:I39)</f>
        <v>2116304</v>
      </c>
      <c r="J40" s="31">
        <f t="shared" si="21"/>
        <v>15862</v>
      </c>
      <c r="K40" s="31">
        <f t="shared" si="21"/>
        <v>17384</v>
      </c>
      <c r="L40" s="37">
        <f t="shared" si="3"/>
        <v>3010880</v>
      </c>
      <c r="M40" s="12"/>
      <c r="N40" s="158"/>
      <c r="O40" s="102"/>
      <c r="P40" s="79" t="s">
        <v>201</v>
      </c>
      <c r="Q40" s="74"/>
      <c r="R40" s="28">
        <v>22448</v>
      </c>
      <c r="S40" s="29">
        <v>14</v>
      </c>
      <c r="T40" s="24">
        <f t="shared" si="12"/>
        <v>22462</v>
      </c>
      <c r="U40" s="30">
        <v>72662</v>
      </c>
      <c r="V40" s="30">
        <v>588</v>
      </c>
      <c r="W40" s="28">
        <v>753</v>
      </c>
      <c r="X40" s="36">
        <f t="shared" si="1"/>
        <v>95712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133101</v>
      </c>
      <c r="G41" s="23">
        <v>11</v>
      </c>
      <c r="H41" s="24">
        <f t="shared" si="2"/>
        <v>133112</v>
      </c>
      <c r="I41" s="25">
        <v>329592</v>
      </c>
      <c r="J41" s="25">
        <v>1770</v>
      </c>
      <c r="K41" s="22">
        <v>2408</v>
      </c>
      <c r="L41" s="24">
        <f t="shared" si="3"/>
        <v>464474</v>
      </c>
      <c r="M41" s="12"/>
      <c r="N41" s="158"/>
      <c r="O41" s="103"/>
      <c r="P41" s="79" t="s">
        <v>10</v>
      </c>
      <c r="Q41" s="74"/>
      <c r="R41" s="22">
        <f>SUM(R37:R40)</f>
        <v>175302</v>
      </c>
      <c r="S41" s="23">
        <f>SUM(S37:S40)</f>
        <v>33</v>
      </c>
      <c r="T41" s="24">
        <f t="shared" si="12"/>
        <v>175335</v>
      </c>
      <c r="U41" s="25">
        <f t="shared" ref="U41:W41" si="22">SUM(U37:U40)</f>
        <v>478494</v>
      </c>
      <c r="V41" s="25">
        <f t="shared" si="22"/>
        <v>3713</v>
      </c>
      <c r="W41" s="22">
        <f t="shared" si="22"/>
        <v>3578</v>
      </c>
      <c r="X41" s="24">
        <f t="shared" si="1"/>
        <v>657542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52434</v>
      </c>
      <c r="G42" s="23">
        <v>5</v>
      </c>
      <c r="H42" s="24">
        <f t="shared" si="2"/>
        <v>52439</v>
      </c>
      <c r="I42" s="25">
        <v>146865</v>
      </c>
      <c r="J42" s="25">
        <v>781</v>
      </c>
      <c r="K42" s="22">
        <v>1347</v>
      </c>
      <c r="L42" s="24">
        <f t="shared" si="3"/>
        <v>200085</v>
      </c>
      <c r="M42" s="12"/>
      <c r="N42" s="162"/>
      <c r="O42" s="91" t="s">
        <v>30</v>
      </c>
      <c r="P42" s="92"/>
      <c r="Q42" s="93"/>
      <c r="R42" s="31">
        <f>SUM(R17,R20:R22,R26:R28,R32,R36,R41)</f>
        <v>1043899</v>
      </c>
      <c r="S42" s="40">
        <f>SUM(S17,S20:S22,S26:S28,S32,S36,S41)</f>
        <v>201</v>
      </c>
      <c r="T42" s="33">
        <f t="shared" si="12"/>
        <v>1044100</v>
      </c>
      <c r="U42" s="31">
        <f t="shared" ref="U42:W42" si="23">SUM(U17,U20:U22,U26:U28,U32,U36,U41)</f>
        <v>3413185</v>
      </c>
      <c r="V42" s="31">
        <f t="shared" si="23"/>
        <v>20157</v>
      </c>
      <c r="W42" s="31">
        <f t="shared" si="23"/>
        <v>32942</v>
      </c>
      <c r="X42" s="33">
        <f t="shared" si="1"/>
        <v>4477442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82718</v>
      </c>
      <c r="G43" s="23">
        <v>7</v>
      </c>
      <c r="H43" s="24">
        <f t="shared" si="2"/>
        <v>82725</v>
      </c>
      <c r="I43" s="25">
        <v>205625</v>
      </c>
      <c r="J43" s="25">
        <v>922</v>
      </c>
      <c r="K43" s="22">
        <v>1779</v>
      </c>
      <c r="L43" s="24">
        <f t="shared" si="3"/>
        <v>289272</v>
      </c>
      <c r="M43" s="12"/>
      <c r="N43" s="157" t="s">
        <v>85</v>
      </c>
      <c r="O43" s="88" t="s">
        <v>86</v>
      </c>
      <c r="P43" s="89"/>
      <c r="Q43" s="90"/>
      <c r="R43" s="22">
        <v>113952</v>
      </c>
      <c r="S43" s="23">
        <v>16</v>
      </c>
      <c r="T43" s="24">
        <f t="shared" si="12"/>
        <v>113968</v>
      </c>
      <c r="U43" s="25">
        <v>351010</v>
      </c>
      <c r="V43" s="25">
        <v>2340</v>
      </c>
      <c r="W43" s="22">
        <v>2919</v>
      </c>
      <c r="X43" s="24">
        <f t="shared" si="1"/>
        <v>467318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135152</v>
      </c>
      <c r="G44" s="23">
        <f>SUM(G42:G43)</f>
        <v>12</v>
      </c>
      <c r="H44" s="24">
        <f t="shared" si="2"/>
        <v>135164</v>
      </c>
      <c r="I44" s="22">
        <f>SUM(I42:I43)</f>
        <v>352490</v>
      </c>
      <c r="J44" s="22">
        <f>SUM(J42:J43)</f>
        <v>1703</v>
      </c>
      <c r="K44" s="22">
        <f>SUM(K42:K43)</f>
        <v>3126</v>
      </c>
      <c r="L44" s="24">
        <f t="shared" si="3"/>
        <v>489357</v>
      </c>
      <c r="M44" s="12"/>
      <c r="N44" s="158"/>
      <c r="O44" s="72" t="s">
        <v>89</v>
      </c>
      <c r="P44" s="73"/>
      <c r="Q44" s="74"/>
      <c r="R44" s="22">
        <v>145510</v>
      </c>
      <c r="S44" s="23">
        <v>25</v>
      </c>
      <c r="T44" s="24">
        <f t="shared" si="12"/>
        <v>145535</v>
      </c>
      <c r="U44" s="25">
        <v>368896</v>
      </c>
      <c r="V44" s="25">
        <v>3569</v>
      </c>
      <c r="W44" s="22">
        <v>7006</v>
      </c>
      <c r="X44" s="24">
        <f t="shared" si="1"/>
        <v>518000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91977</v>
      </c>
      <c r="G45" s="23">
        <v>16</v>
      </c>
      <c r="H45" s="24">
        <f t="shared" si="2"/>
        <v>91993</v>
      </c>
      <c r="I45" s="25">
        <v>250029</v>
      </c>
      <c r="J45" s="25">
        <v>1436</v>
      </c>
      <c r="K45" s="22">
        <v>2214</v>
      </c>
      <c r="L45" s="24">
        <f t="shared" si="3"/>
        <v>343458</v>
      </c>
      <c r="M45" s="12"/>
      <c r="N45" s="158"/>
      <c r="O45" s="101" t="s">
        <v>91</v>
      </c>
      <c r="P45" s="79" t="s">
        <v>202</v>
      </c>
      <c r="Q45" s="74"/>
      <c r="R45" s="41">
        <v>84276</v>
      </c>
      <c r="S45" s="42">
        <v>16</v>
      </c>
      <c r="T45" s="43">
        <f t="shared" si="12"/>
        <v>84292</v>
      </c>
      <c r="U45" s="44">
        <v>132746</v>
      </c>
      <c r="V45" s="44">
        <v>3262</v>
      </c>
      <c r="W45" s="41">
        <v>8868</v>
      </c>
      <c r="X45" s="43">
        <f t="shared" si="1"/>
        <v>220300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24565</v>
      </c>
      <c r="G46" s="23">
        <v>4</v>
      </c>
      <c r="H46" s="24">
        <f t="shared" si="2"/>
        <v>24569</v>
      </c>
      <c r="I46" s="25">
        <v>57688</v>
      </c>
      <c r="J46" s="25">
        <v>310</v>
      </c>
      <c r="K46" s="22">
        <v>314</v>
      </c>
      <c r="L46" s="24">
        <f t="shared" si="3"/>
        <v>82567</v>
      </c>
      <c r="M46" s="12"/>
      <c r="N46" s="158"/>
      <c r="O46" s="102"/>
      <c r="P46" s="79" t="s">
        <v>94</v>
      </c>
      <c r="Q46" s="74"/>
      <c r="R46" s="22">
        <v>128468</v>
      </c>
      <c r="S46" s="23">
        <v>23</v>
      </c>
      <c r="T46" s="24">
        <f t="shared" si="12"/>
        <v>128491</v>
      </c>
      <c r="U46" s="25">
        <v>327353</v>
      </c>
      <c r="V46" s="25">
        <v>3992</v>
      </c>
      <c r="W46" s="22">
        <v>12043</v>
      </c>
      <c r="X46" s="24">
        <f t="shared" si="1"/>
        <v>459836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116542</v>
      </c>
      <c r="G47" s="23">
        <f>SUM(G45:G46)</f>
        <v>20</v>
      </c>
      <c r="H47" s="24">
        <f t="shared" si="2"/>
        <v>116562</v>
      </c>
      <c r="I47" s="22">
        <f>SUM(I45:I46)</f>
        <v>307717</v>
      </c>
      <c r="J47" s="22">
        <f>SUM(J45:J46)</f>
        <v>1746</v>
      </c>
      <c r="K47" s="22">
        <f>SUM(K45:K46)</f>
        <v>2528</v>
      </c>
      <c r="L47" s="24">
        <f t="shared" si="3"/>
        <v>426025</v>
      </c>
      <c r="M47" s="12"/>
      <c r="N47" s="158"/>
      <c r="O47" s="102"/>
      <c r="P47" s="112" t="s">
        <v>95</v>
      </c>
      <c r="Q47" s="69" t="s">
        <v>96</v>
      </c>
      <c r="R47" s="22">
        <v>84289</v>
      </c>
      <c r="S47" s="23">
        <v>19</v>
      </c>
      <c r="T47" s="24">
        <f t="shared" si="12"/>
        <v>84308</v>
      </c>
      <c r="U47" s="25">
        <v>279178</v>
      </c>
      <c r="V47" s="25">
        <v>2299</v>
      </c>
      <c r="W47" s="22">
        <v>3905</v>
      </c>
      <c r="X47" s="24">
        <f t="shared" si="1"/>
        <v>365785</v>
      </c>
    </row>
    <row r="48" spans="1:24" s="17" customFormat="1" ht="7.5" customHeight="1" x14ac:dyDescent="0.15">
      <c r="A48" s="39"/>
      <c r="B48" s="86"/>
      <c r="C48" s="108"/>
      <c r="D48" s="75" t="s">
        <v>231</v>
      </c>
      <c r="E48" s="76"/>
      <c r="F48" s="22">
        <v>44379</v>
      </c>
      <c r="G48" s="23">
        <v>1</v>
      </c>
      <c r="H48" s="24">
        <f t="shared" si="2"/>
        <v>44380</v>
      </c>
      <c r="I48" s="25">
        <v>151813</v>
      </c>
      <c r="J48" s="25">
        <v>768</v>
      </c>
      <c r="K48" s="22">
        <v>1179</v>
      </c>
      <c r="L48" s="24">
        <f t="shared" si="3"/>
        <v>196961</v>
      </c>
      <c r="M48" s="12"/>
      <c r="N48" s="158"/>
      <c r="O48" s="102"/>
      <c r="P48" s="113"/>
      <c r="Q48" s="69" t="s">
        <v>100</v>
      </c>
      <c r="R48" s="22">
        <v>36527</v>
      </c>
      <c r="S48" s="23">
        <v>9</v>
      </c>
      <c r="T48" s="24">
        <f t="shared" si="12"/>
        <v>36536</v>
      </c>
      <c r="U48" s="25">
        <v>107076</v>
      </c>
      <c r="V48" s="25">
        <v>997</v>
      </c>
      <c r="W48" s="22">
        <v>2183</v>
      </c>
      <c r="X48" s="24">
        <f t="shared" si="1"/>
        <v>144609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125350</v>
      </c>
      <c r="G49" s="23">
        <v>15</v>
      </c>
      <c r="H49" s="24">
        <f t="shared" si="2"/>
        <v>125365</v>
      </c>
      <c r="I49" s="25">
        <v>331152</v>
      </c>
      <c r="J49" s="25">
        <v>2004</v>
      </c>
      <c r="K49" s="22">
        <v>2200</v>
      </c>
      <c r="L49" s="24">
        <f t="shared" si="3"/>
        <v>458521</v>
      </c>
      <c r="M49" s="12"/>
      <c r="N49" s="158"/>
      <c r="O49" s="103"/>
      <c r="P49" s="114"/>
      <c r="Q49" s="69" t="s">
        <v>10</v>
      </c>
      <c r="R49" s="22">
        <f>SUM(R47:R48)</f>
        <v>120816</v>
      </c>
      <c r="S49" s="23">
        <f>SUM(S47:S48)</f>
        <v>28</v>
      </c>
      <c r="T49" s="24">
        <f t="shared" si="12"/>
        <v>120844</v>
      </c>
      <c r="U49" s="25">
        <f>SUM(U47:U48)</f>
        <v>386254</v>
      </c>
      <c r="V49" s="25">
        <f>SUM(V47:V48)</f>
        <v>3296</v>
      </c>
      <c r="W49" s="22">
        <f>SUM(W47:W48)</f>
        <v>6088</v>
      </c>
      <c r="X49" s="24">
        <f t="shared" si="1"/>
        <v>510394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34982</v>
      </c>
      <c r="G50" s="23">
        <v>8</v>
      </c>
      <c r="H50" s="24">
        <f t="shared" si="2"/>
        <v>34990</v>
      </c>
      <c r="I50" s="25">
        <v>100299</v>
      </c>
      <c r="J50" s="25">
        <v>633</v>
      </c>
      <c r="K50" s="22">
        <v>826</v>
      </c>
      <c r="L50" s="24">
        <f t="shared" si="3"/>
        <v>135922</v>
      </c>
      <c r="M50" s="12"/>
      <c r="N50" s="158"/>
      <c r="O50" s="163" t="s">
        <v>204</v>
      </c>
      <c r="P50" s="79" t="s">
        <v>205</v>
      </c>
      <c r="Q50" s="74"/>
      <c r="R50" s="22">
        <v>75301</v>
      </c>
      <c r="S50" s="23">
        <v>14</v>
      </c>
      <c r="T50" s="24">
        <f t="shared" si="12"/>
        <v>75315</v>
      </c>
      <c r="U50" s="25">
        <v>227590</v>
      </c>
      <c r="V50" s="25">
        <v>1988</v>
      </c>
      <c r="W50" s="22">
        <v>2575</v>
      </c>
      <c r="X50" s="24">
        <f t="shared" si="1"/>
        <v>304893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27910</v>
      </c>
      <c r="G51" s="23">
        <v>2</v>
      </c>
      <c r="H51" s="24">
        <f t="shared" si="2"/>
        <v>27912</v>
      </c>
      <c r="I51" s="26">
        <v>85723</v>
      </c>
      <c r="J51" s="26">
        <v>625</v>
      </c>
      <c r="K51" s="22">
        <v>761</v>
      </c>
      <c r="L51" s="24">
        <f t="shared" si="3"/>
        <v>114260</v>
      </c>
      <c r="M51" s="12"/>
      <c r="N51" s="158"/>
      <c r="O51" s="113"/>
      <c r="P51" s="79" t="s">
        <v>206</v>
      </c>
      <c r="Q51" s="74"/>
      <c r="R51" s="22">
        <v>11026</v>
      </c>
      <c r="S51" s="23">
        <v>3</v>
      </c>
      <c r="T51" s="24">
        <f t="shared" si="12"/>
        <v>11029</v>
      </c>
      <c r="U51" s="25">
        <v>39173</v>
      </c>
      <c r="V51" s="25">
        <v>228</v>
      </c>
      <c r="W51" s="22">
        <v>435</v>
      </c>
      <c r="X51" s="24">
        <f t="shared" ref="X51:X52" si="24">SUM(T51:V51)</f>
        <v>50430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188242</v>
      </c>
      <c r="G52" s="23">
        <f>SUM(G49:G51)</f>
        <v>25</v>
      </c>
      <c r="H52" s="24">
        <f t="shared" ref="H52:H98" si="25">SUM(F52:G52)</f>
        <v>188267</v>
      </c>
      <c r="I52" s="26">
        <f>SUM(I49:I51)</f>
        <v>517174</v>
      </c>
      <c r="J52" s="26">
        <f>SUM(J49:J51)</f>
        <v>3262</v>
      </c>
      <c r="K52" s="26">
        <f>SUM(K49:K51)</f>
        <v>3787</v>
      </c>
      <c r="L52" s="24">
        <f t="shared" ref="L52:L98" si="26">SUM(H52:J52)</f>
        <v>708703</v>
      </c>
      <c r="M52" s="12"/>
      <c r="N52" s="158"/>
      <c r="O52" s="114"/>
      <c r="P52" s="79" t="s">
        <v>10</v>
      </c>
      <c r="Q52" s="74"/>
      <c r="R52" s="22">
        <f>SUM(R50:R51)</f>
        <v>86327</v>
      </c>
      <c r="S52" s="23">
        <f>SUM(S50:S51)</f>
        <v>17</v>
      </c>
      <c r="T52" s="24">
        <f t="shared" si="12"/>
        <v>86344</v>
      </c>
      <c r="U52" s="25">
        <f t="shared" ref="U52:W52" si="27">SUM(U50:U51)</f>
        <v>266763</v>
      </c>
      <c r="V52" s="25">
        <f t="shared" si="27"/>
        <v>2216</v>
      </c>
      <c r="W52" s="22">
        <f t="shared" si="27"/>
        <v>3010</v>
      </c>
      <c r="X52" s="24">
        <f t="shared" si="24"/>
        <v>355323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61170</v>
      </c>
      <c r="G53" s="23">
        <v>9</v>
      </c>
      <c r="H53" s="24">
        <f t="shared" si="25"/>
        <v>61179</v>
      </c>
      <c r="I53" s="25">
        <v>217154</v>
      </c>
      <c r="J53" s="25">
        <v>1711</v>
      </c>
      <c r="K53" s="22">
        <v>5685</v>
      </c>
      <c r="L53" s="24">
        <f t="shared" si="26"/>
        <v>280044</v>
      </c>
      <c r="M53" s="12"/>
      <c r="N53" s="158"/>
      <c r="O53" s="72" t="s">
        <v>104</v>
      </c>
      <c r="P53" s="73"/>
      <c r="Q53" s="74"/>
      <c r="R53" s="22">
        <v>118213</v>
      </c>
      <c r="S53" s="23">
        <v>20</v>
      </c>
      <c r="T53" s="24">
        <f t="shared" si="12"/>
        <v>118233</v>
      </c>
      <c r="U53" s="25">
        <v>275491</v>
      </c>
      <c r="V53" s="25">
        <v>2584</v>
      </c>
      <c r="W53" s="22">
        <v>1950</v>
      </c>
      <c r="X53" s="24">
        <f t="shared" si="1"/>
        <v>396308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17607</v>
      </c>
      <c r="G54" s="23">
        <v>3</v>
      </c>
      <c r="H54" s="24">
        <f t="shared" si="25"/>
        <v>17610</v>
      </c>
      <c r="I54" s="25">
        <v>49336</v>
      </c>
      <c r="J54" s="25">
        <v>579</v>
      </c>
      <c r="K54" s="22">
        <v>2573</v>
      </c>
      <c r="L54" s="24">
        <f t="shared" si="26"/>
        <v>67525</v>
      </c>
      <c r="M54" s="12"/>
      <c r="N54" s="158"/>
      <c r="O54" s="101" t="s">
        <v>106</v>
      </c>
      <c r="P54" s="79" t="s">
        <v>107</v>
      </c>
      <c r="Q54" s="74"/>
      <c r="R54" s="22">
        <v>170667</v>
      </c>
      <c r="S54" s="23">
        <v>44</v>
      </c>
      <c r="T54" s="24">
        <f t="shared" si="12"/>
        <v>170711</v>
      </c>
      <c r="U54" s="25">
        <v>444605</v>
      </c>
      <c r="V54" s="25">
        <v>4219</v>
      </c>
      <c r="W54" s="22">
        <v>9607</v>
      </c>
      <c r="X54" s="24">
        <f t="shared" si="1"/>
        <v>619535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78777</v>
      </c>
      <c r="G55" s="23">
        <f>SUM(G53:G54)</f>
        <v>12</v>
      </c>
      <c r="H55" s="24">
        <f t="shared" si="25"/>
        <v>78789</v>
      </c>
      <c r="I55" s="26">
        <f>SUM(I53:I54)</f>
        <v>266490</v>
      </c>
      <c r="J55" s="26">
        <f>SUM(J53:J54)</f>
        <v>2290</v>
      </c>
      <c r="K55" s="26">
        <f>SUM(K53:K54)</f>
        <v>8258</v>
      </c>
      <c r="L55" s="24">
        <f t="shared" si="26"/>
        <v>347569</v>
      </c>
      <c r="M55" s="12"/>
      <c r="N55" s="158"/>
      <c r="O55" s="103"/>
      <c r="P55" s="79" t="s">
        <v>108</v>
      </c>
      <c r="Q55" s="74"/>
      <c r="R55" s="22">
        <v>122258</v>
      </c>
      <c r="S55" s="23">
        <v>34</v>
      </c>
      <c r="T55" s="24">
        <f t="shared" si="12"/>
        <v>122292</v>
      </c>
      <c r="U55" s="25">
        <v>353441</v>
      </c>
      <c r="V55" s="25">
        <v>2592</v>
      </c>
      <c r="W55" s="22">
        <v>2668</v>
      </c>
      <c r="X55" s="24">
        <f t="shared" si="1"/>
        <v>478325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43518</v>
      </c>
      <c r="G56" s="23">
        <v>6</v>
      </c>
      <c r="H56" s="24">
        <f t="shared" si="25"/>
        <v>43524</v>
      </c>
      <c r="I56" s="25">
        <v>159768</v>
      </c>
      <c r="J56" s="25">
        <v>1204</v>
      </c>
      <c r="K56" s="22">
        <v>3918</v>
      </c>
      <c r="L56" s="24">
        <f t="shared" si="26"/>
        <v>204496</v>
      </c>
      <c r="M56" s="12"/>
      <c r="N56" s="162"/>
      <c r="O56" s="91" t="s">
        <v>30</v>
      </c>
      <c r="P56" s="92"/>
      <c r="Q56" s="93"/>
      <c r="R56" s="31">
        <f>SUM(R43:R46,R52:R55,R49)</f>
        <v>1090487</v>
      </c>
      <c r="S56" s="40">
        <f>SUM(S43:S46,S52:S55,S49)</f>
        <v>223</v>
      </c>
      <c r="T56" s="33">
        <f t="shared" si="12"/>
        <v>1090710</v>
      </c>
      <c r="U56" s="31">
        <f t="shared" ref="U56:W56" si="28">SUM(U43:U46,U52:U55,U49)</f>
        <v>2906559</v>
      </c>
      <c r="V56" s="31">
        <f t="shared" si="28"/>
        <v>28070</v>
      </c>
      <c r="W56" s="31">
        <f t="shared" si="28"/>
        <v>54159</v>
      </c>
      <c r="X56" s="33">
        <f t="shared" si="1"/>
        <v>4025339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10799</v>
      </c>
      <c r="G57" s="23">
        <v>3</v>
      </c>
      <c r="H57" s="24">
        <f t="shared" si="25"/>
        <v>10802</v>
      </c>
      <c r="I57" s="25">
        <v>38280</v>
      </c>
      <c r="J57" s="25">
        <v>383</v>
      </c>
      <c r="K57" s="22">
        <v>1438</v>
      </c>
      <c r="L57" s="24">
        <f t="shared" si="26"/>
        <v>49465</v>
      </c>
      <c r="M57" s="12"/>
      <c r="N57" s="157" t="s">
        <v>112</v>
      </c>
      <c r="O57" s="88" t="s">
        <v>113</v>
      </c>
      <c r="P57" s="89"/>
      <c r="Q57" s="90"/>
      <c r="R57" s="22">
        <v>74806</v>
      </c>
      <c r="S57" s="23">
        <v>4</v>
      </c>
      <c r="T57" s="24">
        <f t="shared" si="12"/>
        <v>74810</v>
      </c>
      <c r="U57" s="25">
        <v>166692</v>
      </c>
      <c r="V57" s="25">
        <v>959</v>
      </c>
      <c r="W57" s="22">
        <v>1080</v>
      </c>
      <c r="X57" s="24">
        <f t="shared" si="1"/>
        <v>242461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54317</v>
      </c>
      <c r="G58" s="23">
        <f>SUM(G56:G57)</f>
        <v>9</v>
      </c>
      <c r="H58" s="24">
        <f t="shared" si="25"/>
        <v>54326</v>
      </c>
      <c r="I58" s="26">
        <f>SUM(I56:I57)</f>
        <v>198048</v>
      </c>
      <c r="J58" s="26">
        <f>SUM(J56:J57)</f>
        <v>1587</v>
      </c>
      <c r="K58" s="26">
        <f>SUM(K56:K57)</f>
        <v>5356</v>
      </c>
      <c r="L58" s="24">
        <f t="shared" si="26"/>
        <v>253961</v>
      </c>
      <c r="M58" s="12"/>
      <c r="N58" s="158"/>
      <c r="O58" s="159" t="s">
        <v>207</v>
      </c>
      <c r="P58" s="79" t="s">
        <v>208</v>
      </c>
      <c r="Q58" s="74"/>
      <c r="R58" s="22">
        <v>64989</v>
      </c>
      <c r="S58" s="23">
        <v>3</v>
      </c>
      <c r="T58" s="24">
        <f t="shared" si="12"/>
        <v>64992</v>
      </c>
      <c r="U58" s="25">
        <v>140921</v>
      </c>
      <c r="V58" s="25">
        <v>1215</v>
      </c>
      <c r="W58" s="22">
        <v>1151</v>
      </c>
      <c r="X58" s="24">
        <f t="shared" si="1"/>
        <v>207128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54980</v>
      </c>
      <c r="G59" s="23">
        <v>18</v>
      </c>
      <c r="H59" s="24">
        <f t="shared" si="25"/>
        <v>54998</v>
      </c>
      <c r="I59" s="25">
        <v>187981</v>
      </c>
      <c r="J59" s="25">
        <v>1231</v>
      </c>
      <c r="K59" s="22">
        <v>5365</v>
      </c>
      <c r="L59" s="24">
        <f t="shared" si="26"/>
        <v>244210</v>
      </c>
      <c r="M59" s="12"/>
      <c r="N59" s="158"/>
      <c r="O59" s="102"/>
      <c r="P59" s="79" t="s">
        <v>209</v>
      </c>
      <c r="Q59" s="74"/>
      <c r="R59" s="28">
        <v>23869</v>
      </c>
      <c r="S59" s="29">
        <v>0</v>
      </c>
      <c r="T59" s="24">
        <f>SUM(R59:S59)</f>
        <v>23869</v>
      </c>
      <c r="U59" s="30">
        <v>59315</v>
      </c>
      <c r="V59" s="30">
        <v>401</v>
      </c>
      <c r="W59" s="28">
        <v>386</v>
      </c>
      <c r="X59" s="36">
        <f>SUM(T59:V59)</f>
        <v>83585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24976</v>
      </c>
      <c r="G60" s="23">
        <v>7</v>
      </c>
      <c r="H60" s="24">
        <f t="shared" si="25"/>
        <v>24983</v>
      </c>
      <c r="I60" s="25">
        <v>96803</v>
      </c>
      <c r="J60" s="25">
        <v>459</v>
      </c>
      <c r="K60" s="22">
        <v>1471</v>
      </c>
      <c r="L60" s="24">
        <f t="shared" si="26"/>
        <v>122245</v>
      </c>
      <c r="M60" s="12"/>
      <c r="N60" s="158"/>
      <c r="O60" s="103"/>
      <c r="P60" s="79" t="s">
        <v>10</v>
      </c>
      <c r="Q60" s="74"/>
      <c r="R60" s="28">
        <f>SUM(R58:R59)</f>
        <v>88858</v>
      </c>
      <c r="S60" s="29">
        <f>SUM(S58:S59)</f>
        <v>3</v>
      </c>
      <c r="T60" s="24">
        <f>SUM(R60:S60)</f>
        <v>88861</v>
      </c>
      <c r="U60" s="30">
        <f t="shared" ref="U60:W60" si="29">SUM(U58:U59)</f>
        <v>200236</v>
      </c>
      <c r="V60" s="30">
        <f t="shared" si="29"/>
        <v>1616</v>
      </c>
      <c r="W60" s="28">
        <f t="shared" si="29"/>
        <v>1537</v>
      </c>
      <c r="X60" s="36">
        <f>SUM(T60:V60)</f>
        <v>290713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79956</v>
      </c>
      <c r="G61" s="23">
        <f>SUM(G59:G60)</f>
        <v>25</v>
      </c>
      <c r="H61" s="24">
        <f t="shared" si="25"/>
        <v>79981</v>
      </c>
      <c r="I61" s="22">
        <f>SUM(I59:I60)</f>
        <v>284784</v>
      </c>
      <c r="J61" s="22">
        <f>SUM(J59:J60)</f>
        <v>1690</v>
      </c>
      <c r="K61" s="22">
        <f>SUM(K59:K60)</f>
        <v>6836</v>
      </c>
      <c r="L61" s="24">
        <f t="shared" si="26"/>
        <v>366455</v>
      </c>
      <c r="M61" s="12"/>
      <c r="N61" s="158"/>
      <c r="O61" s="101" t="s">
        <v>116</v>
      </c>
      <c r="P61" s="79" t="s">
        <v>117</v>
      </c>
      <c r="Q61" s="74"/>
      <c r="R61" s="28">
        <v>138399</v>
      </c>
      <c r="S61" s="29">
        <v>39</v>
      </c>
      <c r="T61" s="24">
        <f>SUM(R61:S61)</f>
        <v>138438</v>
      </c>
      <c r="U61" s="30">
        <v>343784</v>
      </c>
      <c r="V61" s="30">
        <v>2418</v>
      </c>
      <c r="W61" s="28">
        <v>3379</v>
      </c>
      <c r="X61" s="36">
        <f>SUM(T61:V61)</f>
        <v>484640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98972</v>
      </c>
      <c r="G62" s="23">
        <v>15</v>
      </c>
      <c r="H62" s="24">
        <f t="shared" si="25"/>
        <v>98987</v>
      </c>
      <c r="I62" s="25">
        <v>301315</v>
      </c>
      <c r="J62" s="25">
        <v>1580</v>
      </c>
      <c r="K62" s="22">
        <v>2538</v>
      </c>
      <c r="L62" s="24">
        <f t="shared" si="26"/>
        <v>401882</v>
      </c>
      <c r="M62" s="12"/>
      <c r="N62" s="158"/>
      <c r="O62" s="102"/>
      <c r="P62" s="79" t="s">
        <v>120</v>
      </c>
      <c r="Q62" s="74"/>
      <c r="R62" s="28">
        <v>57252</v>
      </c>
      <c r="S62" s="29">
        <v>12</v>
      </c>
      <c r="T62" s="24">
        <f>SUM(R62:S62)</f>
        <v>57264</v>
      </c>
      <c r="U62" s="30">
        <v>187895</v>
      </c>
      <c r="V62" s="30">
        <v>892</v>
      </c>
      <c r="W62" s="28">
        <v>1187</v>
      </c>
      <c r="X62" s="36">
        <f>SUM(T62:V62)</f>
        <v>246051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95635</v>
      </c>
      <c r="G63" s="23">
        <v>14</v>
      </c>
      <c r="H63" s="24">
        <f t="shared" si="25"/>
        <v>95649</v>
      </c>
      <c r="I63" s="25">
        <v>268357</v>
      </c>
      <c r="J63" s="25">
        <v>1611</v>
      </c>
      <c r="K63" s="22">
        <v>4642</v>
      </c>
      <c r="L63" s="24">
        <f t="shared" si="26"/>
        <v>365617</v>
      </c>
      <c r="M63" s="12"/>
      <c r="N63" s="158"/>
      <c r="O63" s="103"/>
      <c r="P63" s="79" t="s">
        <v>10</v>
      </c>
      <c r="Q63" s="74"/>
      <c r="R63" s="22">
        <f>SUM(R61:R62)</f>
        <v>195651</v>
      </c>
      <c r="S63" s="23">
        <f>SUM(S61:S62)</f>
        <v>51</v>
      </c>
      <c r="T63" s="24">
        <f t="shared" si="12"/>
        <v>195702</v>
      </c>
      <c r="U63" s="25">
        <f t="shared" ref="U63:W63" si="30">SUM(U61:U62)</f>
        <v>531679</v>
      </c>
      <c r="V63" s="25">
        <f t="shared" si="30"/>
        <v>3310</v>
      </c>
      <c r="W63" s="22">
        <f t="shared" si="30"/>
        <v>4566</v>
      </c>
      <c r="X63" s="24">
        <f t="shared" si="1"/>
        <v>730691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32505</v>
      </c>
      <c r="G64" s="23">
        <v>1</v>
      </c>
      <c r="H64" s="24">
        <f t="shared" si="25"/>
        <v>32506</v>
      </c>
      <c r="I64" s="25">
        <v>68384</v>
      </c>
      <c r="J64" s="25">
        <v>394</v>
      </c>
      <c r="K64" s="22">
        <v>1205</v>
      </c>
      <c r="L64" s="24">
        <f t="shared" si="26"/>
        <v>101284</v>
      </c>
      <c r="M64" s="12"/>
      <c r="N64" s="158"/>
      <c r="O64" s="101" t="s">
        <v>122</v>
      </c>
      <c r="P64" s="79" t="s">
        <v>112</v>
      </c>
      <c r="Q64" s="74"/>
      <c r="R64" s="22">
        <v>124279</v>
      </c>
      <c r="S64" s="23">
        <v>22</v>
      </c>
      <c r="T64" s="24">
        <f t="shared" si="12"/>
        <v>124301</v>
      </c>
      <c r="U64" s="25">
        <v>394052</v>
      </c>
      <c r="V64" s="25">
        <v>2413</v>
      </c>
      <c r="W64" s="22">
        <v>5475</v>
      </c>
      <c r="X64" s="36">
        <f t="shared" si="1"/>
        <v>520766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128140</v>
      </c>
      <c r="G65" s="23">
        <f>SUM(G63:G64)</f>
        <v>15</v>
      </c>
      <c r="H65" s="24">
        <f t="shared" si="25"/>
        <v>128155</v>
      </c>
      <c r="I65" s="22">
        <f>SUM(I63:I64)</f>
        <v>336741</v>
      </c>
      <c r="J65" s="22">
        <f>SUM(J63:J64)</f>
        <v>2005</v>
      </c>
      <c r="K65" s="22">
        <f>SUM(K63:K64)</f>
        <v>5847</v>
      </c>
      <c r="L65" s="24">
        <f t="shared" si="26"/>
        <v>466901</v>
      </c>
      <c r="M65" s="12"/>
      <c r="N65" s="158"/>
      <c r="O65" s="103"/>
      <c r="P65" s="79" t="s">
        <v>124</v>
      </c>
      <c r="Q65" s="74"/>
      <c r="R65" s="22">
        <v>76105</v>
      </c>
      <c r="S65" s="23">
        <v>14</v>
      </c>
      <c r="T65" s="24">
        <f t="shared" si="12"/>
        <v>76119</v>
      </c>
      <c r="U65" s="25">
        <v>228468</v>
      </c>
      <c r="V65" s="25">
        <v>1223</v>
      </c>
      <c r="W65" s="22">
        <v>1747</v>
      </c>
      <c r="X65" s="24">
        <f t="shared" si="1"/>
        <v>305810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23195</v>
      </c>
      <c r="G66" s="23">
        <v>2</v>
      </c>
      <c r="H66" s="24">
        <f t="shared" ref="H66:H72" si="31">SUM(F66:G66)</f>
        <v>23197</v>
      </c>
      <c r="I66" s="25">
        <v>81627</v>
      </c>
      <c r="J66" s="25">
        <v>511</v>
      </c>
      <c r="K66" s="22">
        <v>1961</v>
      </c>
      <c r="L66" s="24">
        <f t="shared" ref="L66:L72" si="32">SUM(H66:J66)</f>
        <v>105335</v>
      </c>
      <c r="M66" s="12"/>
      <c r="N66" s="158"/>
      <c r="O66" s="101" t="s">
        <v>126</v>
      </c>
      <c r="P66" s="79" t="s">
        <v>127</v>
      </c>
      <c r="Q66" s="74"/>
      <c r="R66" s="22">
        <v>108642</v>
      </c>
      <c r="S66" s="23">
        <v>11</v>
      </c>
      <c r="T66" s="24">
        <f t="shared" si="12"/>
        <v>108653</v>
      </c>
      <c r="U66" s="25">
        <v>298957</v>
      </c>
      <c r="V66" s="25">
        <v>1649</v>
      </c>
      <c r="W66" s="22">
        <v>1915</v>
      </c>
      <c r="X66" s="24">
        <f t="shared" si="1"/>
        <v>409259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9948</v>
      </c>
      <c r="G67" s="23">
        <v>0</v>
      </c>
      <c r="H67" s="24">
        <f t="shared" si="31"/>
        <v>9948</v>
      </c>
      <c r="I67" s="25">
        <v>25161</v>
      </c>
      <c r="J67" s="25">
        <v>237</v>
      </c>
      <c r="K67" s="22">
        <v>1584</v>
      </c>
      <c r="L67" s="24">
        <f t="shared" si="32"/>
        <v>35346</v>
      </c>
      <c r="M67" s="12"/>
      <c r="N67" s="158"/>
      <c r="O67" s="102"/>
      <c r="P67" s="79" t="s">
        <v>130</v>
      </c>
      <c r="Q67" s="74"/>
      <c r="R67" s="28">
        <v>20750</v>
      </c>
      <c r="S67" s="29">
        <v>0</v>
      </c>
      <c r="T67" s="24">
        <f t="shared" si="12"/>
        <v>20750</v>
      </c>
      <c r="U67" s="30">
        <v>67234</v>
      </c>
      <c r="V67" s="30">
        <v>375</v>
      </c>
      <c r="W67" s="28">
        <v>530</v>
      </c>
      <c r="X67" s="24">
        <f t="shared" si="1"/>
        <v>88359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14718</v>
      </c>
      <c r="G68" s="23">
        <v>0</v>
      </c>
      <c r="H68" s="24">
        <f t="shared" si="31"/>
        <v>14718</v>
      </c>
      <c r="I68" s="25">
        <v>48933</v>
      </c>
      <c r="J68" s="25">
        <v>421</v>
      </c>
      <c r="K68" s="22">
        <v>1931</v>
      </c>
      <c r="L68" s="24">
        <f t="shared" si="32"/>
        <v>64072</v>
      </c>
      <c r="M68" s="12"/>
      <c r="N68" s="158"/>
      <c r="O68" s="103"/>
      <c r="P68" s="79" t="s">
        <v>10</v>
      </c>
      <c r="Q68" s="74"/>
      <c r="R68" s="22">
        <f>SUM(R66:R67)</f>
        <v>129392</v>
      </c>
      <c r="S68" s="23">
        <f>SUM(S66:S67)</f>
        <v>11</v>
      </c>
      <c r="T68" s="24">
        <f t="shared" si="12"/>
        <v>129403</v>
      </c>
      <c r="U68" s="25">
        <f>SUM(U66:U67)</f>
        <v>366191</v>
      </c>
      <c r="V68" s="25">
        <f>SUM(V66:V67)</f>
        <v>2024</v>
      </c>
      <c r="W68" s="22">
        <f>SUM(W66:W67)</f>
        <v>2445</v>
      </c>
      <c r="X68" s="24">
        <f t="shared" si="1"/>
        <v>497618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47861</v>
      </c>
      <c r="G69" s="23">
        <f>SUM(G66:G68)</f>
        <v>2</v>
      </c>
      <c r="H69" s="24">
        <f t="shared" si="31"/>
        <v>47863</v>
      </c>
      <c r="I69" s="22">
        <f t="shared" ref="I69:K69" si="33">SUM(I66:I68)</f>
        <v>155721</v>
      </c>
      <c r="J69" s="22">
        <f t="shared" si="33"/>
        <v>1169</v>
      </c>
      <c r="K69" s="22">
        <f t="shared" si="33"/>
        <v>5476</v>
      </c>
      <c r="L69" s="24">
        <f t="shared" si="32"/>
        <v>204753</v>
      </c>
      <c r="M69" s="12"/>
      <c r="N69" s="162"/>
      <c r="O69" s="91" t="s">
        <v>30</v>
      </c>
      <c r="P69" s="92"/>
      <c r="Q69" s="93"/>
      <c r="R69" s="31">
        <f>SUM(R57,R63:R65,R68,R60)</f>
        <v>689091</v>
      </c>
      <c r="S69" s="40">
        <f>SUM(S57,S63:S65,S68,S60)</f>
        <v>105</v>
      </c>
      <c r="T69" s="33">
        <f t="shared" si="12"/>
        <v>689196</v>
      </c>
      <c r="U69" s="31">
        <f t="shared" ref="U69:W69" si="34">SUM(U57,U63:U65,U68,U60)</f>
        <v>1887318</v>
      </c>
      <c r="V69" s="31">
        <f t="shared" si="34"/>
        <v>11545</v>
      </c>
      <c r="W69" s="31">
        <f t="shared" si="34"/>
        <v>16850</v>
      </c>
      <c r="X69" s="33">
        <f t="shared" si="1"/>
        <v>2588059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77520</v>
      </c>
      <c r="G70" s="23">
        <v>7</v>
      </c>
      <c r="H70" s="24">
        <f t="shared" si="31"/>
        <v>77527</v>
      </c>
      <c r="I70" s="25">
        <v>175463</v>
      </c>
      <c r="J70" s="25">
        <v>1061</v>
      </c>
      <c r="K70" s="22">
        <v>1267</v>
      </c>
      <c r="L70" s="24">
        <f t="shared" si="32"/>
        <v>254051</v>
      </c>
      <c r="M70" s="12"/>
      <c r="N70" s="157" t="s">
        <v>135</v>
      </c>
      <c r="O70" s="88" t="s">
        <v>136</v>
      </c>
      <c r="P70" s="89"/>
      <c r="Q70" s="90"/>
      <c r="R70" s="28">
        <v>90330</v>
      </c>
      <c r="S70" s="29">
        <v>15</v>
      </c>
      <c r="T70" s="36">
        <f t="shared" si="12"/>
        <v>90345</v>
      </c>
      <c r="U70" s="30">
        <v>209890</v>
      </c>
      <c r="V70" s="30">
        <v>1076</v>
      </c>
      <c r="W70" s="28">
        <v>1627</v>
      </c>
      <c r="X70" s="36">
        <f t="shared" si="1"/>
        <v>301311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19937</v>
      </c>
      <c r="G71" s="23">
        <v>0</v>
      </c>
      <c r="H71" s="24">
        <f t="shared" si="31"/>
        <v>19937</v>
      </c>
      <c r="I71" s="25">
        <v>57547</v>
      </c>
      <c r="J71" s="25">
        <v>339</v>
      </c>
      <c r="K71" s="22">
        <v>664</v>
      </c>
      <c r="L71" s="24">
        <f t="shared" si="32"/>
        <v>77823</v>
      </c>
      <c r="M71" s="9"/>
      <c r="N71" s="158"/>
      <c r="O71" s="159" t="s">
        <v>218</v>
      </c>
      <c r="P71" s="79" t="s">
        <v>219</v>
      </c>
      <c r="Q71" s="74"/>
      <c r="R71" s="22">
        <v>71306</v>
      </c>
      <c r="S71" s="23">
        <v>18</v>
      </c>
      <c r="T71" s="24">
        <f t="shared" si="12"/>
        <v>71324</v>
      </c>
      <c r="U71" s="25">
        <v>173685</v>
      </c>
      <c r="V71" s="25">
        <v>1123</v>
      </c>
      <c r="W71" s="22">
        <v>1388</v>
      </c>
      <c r="X71" s="24">
        <f t="shared" si="1"/>
        <v>246132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97457</v>
      </c>
      <c r="G72" s="23">
        <f>SUM(G70:G71)</f>
        <v>7</v>
      </c>
      <c r="H72" s="24">
        <f t="shared" si="31"/>
        <v>97464</v>
      </c>
      <c r="I72" s="22">
        <f>SUM(I70:I71)</f>
        <v>233010</v>
      </c>
      <c r="J72" s="22">
        <f>SUM(J70:J71)</f>
        <v>1400</v>
      </c>
      <c r="K72" s="22">
        <f>SUM(K70:K71)</f>
        <v>1931</v>
      </c>
      <c r="L72" s="24">
        <f t="shared" si="32"/>
        <v>331874</v>
      </c>
      <c r="M72" s="9"/>
      <c r="N72" s="158"/>
      <c r="O72" s="102"/>
      <c r="P72" s="79" t="s">
        <v>220</v>
      </c>
      <c r="Q72" s="74"/>
      <c r="R72" s="28">
        <v>28972</v>
      </c>
      <c r="S72" s="29">
        <v>9</v>
      </c>
      <c r="T72" s="24">
        <f t="shared" si="12"/>
        <v>28981</v>
      </c>
      <c r="U72" s="30">
        <v>103311</v>
      </c>
      <c r="V72" s="30">
        <v>663</v>
      </c>
      <c r="W72" s="28">
        <v>1152</v>
      </c>
      <c r="X72" s="36">
        <f t="shared" ref="X72:X73" si="35">SUM(T72:V72)</f>
        <v>132955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13403</v>
      </c>
      <c r="G73" s="23">
        <v>1</v>
      </c>
      <c r="H73" s="24">
        <f t="shared" si="25"/>
        <v>13404</v>
      </c>
      <c r="I73" s="25">
        <v>50706</v>
      </c>
      <c r="J73" s="25">
        <v>295</v>
      </c>
      <c r="K73" s="22">
        <v>819</v>
      </c>
      <c r="L73" s="24">
        <f t="shared" si="26"/>
        <v>64405</v>
      </c>
      <c r="M73" s="9"/>
      <c r="N73" s="158"/>
      <c r="O73" s="103"/>
      <c r="P73" s="79" t="s">
        <v>10</v>
      </c>
      <c r="Q73" s="74"/>
      <c r="R73" s="28">
        <f>SUM(R71:R72)</f>
        <v>100278</v>
      </c>
      <c r="S73" s="29">
        <f>SUM(S71:S72)</f>
        <v>27</v>
      </c>
      <c r="T73" s="24">
        <f t="shared" si="12"/>
        <v>100305</v>
      </c>
      <c r="U73" s="30">
        <f t="shared" ref="U73:W73" si="36">SUM(U71:U72)</f>
        <v>276996</v>
      </c>
      <c r="V73" s="30">
        <f t="shared" si="36"/>
        <v>1786</v>
      </c>
      <c r="W73" s="28">
        <f t="shared" si="36"/>
        <v>2540</v>
      </c>
      <c r="X73" s="36">
        <f t="shared" si="35"/>
        <v>379087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16912</v>
      </c>
      <c r="G74" s="23">
        <v>1</v>
      </c>
      <c r="H74" s="24">
        <f t="shared" si="25"/>
        <v>16913</v>
      </c>
      <c r="I74" s="25">
        <v>61347</v>
      </c>
      <c r="J74" s="25">
        <v>429</v>
      </c>
      <c r="K74" s="22">
        <v>1613</v>
      </c>
      <c r="L74" s="24">
        <f t="shared" si="26"/>
        <v>78689</v>
      </c>
      <c r="M74" s="9"/>
      <c r="N74" s="158"/>
      <c r="O74" s="72" t="s">
        <v>139</v>
      </c>
      <c r="P74" s="73"/>
      <c r="Q74" s="74"/>
      <c r="R74" s="22">
        <v>151129</v>
      </c>
      <c r="S74" s="23">
        <v>21</v>
      </c>
      <c r="T74" s="24">
        <f t="shared" si="12"/>
        <v>151150</v>
      </c>
      <c r="U74" s="25">
        <v>368518</v>
      </c>
      <c r="V74" s="25">
        <v>2709</v>
      </c>
      <c r="W74" s="22">
        <v>3256</v>
      </c>
      <c r="X74" s="24">
        <f t="shared" si="1"/>
        <v>522377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12528</v>
      </c>
      <c r="G75" s="42">
        <v>3</v>
      </c>
      <c r="H75" s="24">
        <f t="shared" si="25"/>
        <v>12531</v>
      </c>
      <c r="I75" s="44">
        <v>40201</v>
      </c>
      <c r="J75" s="44">
        <v>419</v>
      </c>
      <c r="K75" s="41">
        <v>1665</v>
      </c>
      <c r="L75" s="24">
        <f t="shared" si="26"/>
        <v>53151</v>
      </c>
      <c r="M75" s="9"/>
      <c r="N75" s="158"/>
      <c r="O75" s="72" t="s">
        <v>142</v>
      </c>
      <c r="P75" s="73"/>
      <c r="Q75" s="74"/>
      <c r="R75" s="22">
        <v>98118</v>
      </c>
      <c r="S75" s="23">
        <v>27</v>
      </c>
      <c r="T75" s="24">
        <f t="shared" si="12"/>
        <v>98145</v>
      </c>
      <c r="U75" s="25">
        <v>203780</v>
      </c>
      <c r="V75" s="25">
        <v>1196</v>
      </c>
      <c r="W75" s="22">
        <v>1438</v>
      </c>
      <c r="X75" s="24">
        <f t="shared" si="1"/>
        <v>303121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42843</v>
      </c>
      <c r="G76" s="23">
        <f>SUM(G73:G75)</f>
        <v>5</v>
      </c>
      <c r="H76" s="24">
        <f t="shared" si="25"/>
        <v>42848</v>
      </c>
      <c r="I76" s="22">
        <f t="shared" ref="I76:K76" si="37">SUM(I73:I75)</f>
        <v>152254</v>
      </c>
      <c r="J76" s="22">
        <f t="shared" si="37"/>
        <v>1143</v>
      </c>
      <c r="K76" s="22">
        <f t="shared" si="37"/>
        <v>4097</v>
      </c>
      <c r="L76" s="24">
        <f t="shared" si="26"/>
        <v>196245</v>
      </c>
      <c r="M76" s="9"/>
      <c r="N76" s="162"/>
      <c r="O76" s="91" t="s">
        <v>30</v>
      </c>
      <c r="P76" s="92"/>
      <c r="Q76" s="93"/>
      <c r="R76" s="31">
        <f>SUM(R73:R75,R70)</f>
        <v>439855</v>
      </c>
      <c r="S76" s="32">
        <f>SUM(S73:S75,S70)</f>
        <v>90</v>
      </c>
      <c r="T76" s="33">
        <f t="shared" si="12"/>
        <v>439945</v>
      </c>
      <c r="U76" s="34">
        <f t="shared" ref="U76:W76" si="38">SUM(U73:U75,U70)</f>
        <v>1059184</v>
      </c>
      <c r="V76" s="34">
        <f t="shared" si="38"/>
        <v>6767</v>
      </c>
      <c r="W76" s="31">
        <f t="shared" si="38"/>
        <v>8861</v>
      </c>
      <c r="X76" s="33">
        <f t="shared" si="1"/>
        <v>1505896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41782</v>
      </c>
      <c r="G77" s="42">
        <v>16</v>
      </c>
      <c r="H77" s="43">
        <f>SUM(F77:G77)</f>
        <v>41798</v>
      </c>
      <c r="I77" s="44">
        <v>39442</v>
      </c>
      <c r="J77" s="44">
        <v>1503</v>
      </c>
      <c r="K77" s="41">
        <v>6455</v>
      </c>
      <c r="L77" s="43">
        <f>SUM(H77:J77)</f>
        <v>82743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103222</v>
      </c>
      <c r="S77" s="14">
        <v>4</v>
      </c>
      <c r="T77" s="15">
        <f t="shared" si="12"/>
        <v>103226</v>
      </c>
      <c r="U77" s="16">
        <v>374943</v>
      </c>
      <c r="V77" s="16">
        <v>2360</v>
      </c>
      <c r="W77" s="13">
        <v>7842</v>
      </c>
      <c r="X77" s="15">
        <f t="shared" si="1"/>
        <v>480529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12812</v>
      </c>
      <c r="G78" s="42">
        <v>5</v>
      </c>
      <c r="H78" s="43">
        <f>SUM(F78:G78)</f>
        <v>12817</v>
      </c>
      <c r="I78" s="44">
        <v>14043</v>
      </c>
      <c r="J78" s="44">
        <v>449</v>
      </c>
      <c r="K78" s="41">
        <v>1890</v>
      </c>
      <c r="L78" s="43">
        <f>SUM(H78:J78)</f>
        <v>27309</v>
      </c>
      <c r="M78" s="9"/>
      <c r="N78" s="158"/>
      <c r="O78" s="102"/>
      <c r="P78" s="79" t="s">
        <v>148</v>
      </c>
      <c r="Q78" s="74"/>
      <c r="R78" s="22">
        <v>79598</v>
      </c>
      <c r="S78" s="23">
        <v>8</v>
      </c>
      <c r="T78" s="24">
        <f t="shared" si="12"/>
        <v>79606</v>
      </c>
      <c r="U78" s="25">
        <v>285282</v>
      </c>
      <c r="V78" s="25">
        <v>1391</v>
      </c>
      <c r="W78" s="22">
        <v>2576</v>
      </c>
      <c r="X78" s="24">
        <f t="shared" ref="X78:X88" si="39">SUM(T78:V78)</f>
        <v>366279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54594</v>
      </c>
      <c r="G79" s="23">
        <f>SUM(G77:G78)</f>
        <v>21</v>
      </c>
      <c r="H79" s="24">
        <f>SUM(F79:G79)</f>
        <v>54615</v>
      </c>
      <c r="I79" s="26">
        <f>SUM(I77:I78)</f>
        <v>53485</v>
      </c>
      <c r="J79" s="26">
        <f>SUM(J77:J78)</f>
        <v>1952</v>
      </c>
      <c r="K79" s="26">
        <f>SUM(K77:K78)</f>
        <v>8345</v>
      </c>
      <c r="L79" s="43">
        <f>SUM(H79:J79)</f>
        <v>110052</v>
      </c>
      <c r="M79" s="9"/>
      <c r="N79" s="158"/>
      <c r="O79" s="102"/>
      <c r="P79" s="79" t="s">
        <v>150</v>
      </c>
      <c r="Q79" s="74"/>
      <c r="R79" s="22">
        <v>92105</v>
      </c>
      <c r="S79" s="23">
        <v>6</v>
      </c>
      <c r="T79" s="24">
        <f t="shared" si="12"/>
        <v>92111</v>
      </c>
      <c r="U79" s="25">
        <v>249538</v>
      </c>
      <c r="V79" s="25">
        <v>1194</v>
      </c>
      <c r="W79" s="22">
        <v>1774</v>
      </c>
      <c r="X79" s="24">
        <f t="shared" si="39"/>
        <v>342843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35472</v>
      </c>
      <c r="G80" s="23">
        <v>7</v>
      </c>
      <c r="H80" s="24">
        <f t="shared" si="25"/>
        <v>35479</v>
      </c>
      <c r="I80" s="25">
        <v>42536</v>
      </c>
      <c r="J80" s="25">
        <v>1089</v>
      </c>
      <c r="K80" s="22">
        <v>5340</v>
      </c>
      <c r="L80" s="24">
        <f t="shared" si="26"/>
        <v>79104</v>
      </c>
      <c r="M80" s="9"/>
      <c r="N80" s="158"/>
      <c r="O80" s="103"/>
      <c r="P80" s="79" t="s">
        <v>152</v>
      </c>
      <c r="Q80" s="74"/>
      <c r="R80" s="22">
        <v>43867</v>
      </c>
      <c r="S80" s="23">
        <v>3</v>
      </c>
      <c r="T80" s="24">
        <f t="shared" si="12"/>
        <v>43870</v>
      </c>
      <c r="U80" s="25">
        <v>128045</v>
      </c>
      <c r="V80" s="25">
        <v>528</v>
      </c>
      <c r="W80" s="22">
        <v>811</v>
      </c>
      <c r="X80" s="24">
        <f t="shared" si="39"/>
        <v>172443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7578</v>
      </c>
      <c r="G81" s="42">
        <v>2</v>
      </c>
      <c r="H81" s="43">
        <f>SUM(F81:G81)</f>
        <v>7580</v>
      </c>
      <c r="I81" s="44">
        <v>9121</v>
      </c>
      <c r="J81" s="44">
        <v>258</v>
      </c>
      <c r="K81" s="41">
        <v>1038</v>
      </c>
      <c r="L81" s="43">
        <f>SUM(H81:J81)</f>
        <v>16959</v>
      </c>
      <c r="M81" s="9"/>
      <c r="N81" s="158"/>
      <c r="O81" s="72" t="s">
        <v>155</v>
      </c>
      <c r="P81" s="73"/>
      <c r="Q81" s="74"/>
      <c r="R81" s="22">
        <v>89109</v>
      </c>
      <c r="S81" s="23">
        <v>14</v>
      </c>
      <c r="T81" s="24">
        <f t="shared" si="12"/>
        <v>89123</v>
      </c>
      <c r="U81" s="25">
        <v>250962</v>
      </c>
      <c r="V81" s="25">
        <v>1398</v>
      </c>
      <c r="W81" s="22">
        <v>1409</v>
      </c>
      <c r="X81" s="24">
        <f t="shared" si="39"/>
        <v>341483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10116</v>
      </c>
      <c r="G82" s="42">
        <v>3</v>
      </c>
      <c r="H82" s="43">
        <f>SUM(F82:G82)</f>
        <v>10119</v>
      </c>
      <c r="I82" s="44">
        <v>13612</v>
      </c>
      <c r="J82" s="44">
        <v>326</v>
      </c>
      <c r="K82" s="41">
        <v>1772</v>
      </c>
      <c r="L82" s="43">
        <f>SUM(H82:J82)</f>
        <v>24057</v>
      </c>
      <c r="M82" s="9"/>
      <c r="N82" s="158"/>
      <c r="O82" s="101" t="s">
        <v>157</v>
      </c>
      <c r="P82" s="79" t="s">
        <v>158</v>
      </c>
      <c r="Q82" s="74"/>
      <c r="R82" s="22">
        <v>82965</v>
      </c>
      <c r="S82" s="23">
        <v>9</v>
      </c>
      <c r="T82" s="24">
        <f t="shared" si="12"/>
        <v>82974</v>
      </c>
      <c r="U82" s="25">
        <v>237481</v>
      </c>
      <c r="V82" s="25">
        <v>1279</v>
      </c>
      <c r="W82" s="22">
        <v>2075</v>
      </c>
      <c r="X82" s="24">
        <f t="shared" si="39"/>
        <v>321734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53166</v>
      </c>
      <c r="G83" s="23">
        <f>SUM(G80:G82)</f>
        <v>12</v>
      </c>
      <c r="H83" s="24">
        <f>SUM(F83:G83)</f>
        <v>53178</v>
      </c>
      <c r="I83" s="26">
        <f t="shared" ref="I83:K83" si="40">SUM(I80:I82)</f>
        <v>65269</v>
      </c>
      <c r="J83" s="26">
        <f t="shared" si="40"/>
        <v>1673</v>
      </c>
      <c r="K83" s="26">
        <f t="shared" si="40"/>
        <v>8150</v>
      </c>
      <c r="L83" s="43">
        <f>SUM(H83:J83)</f>
        <v>120120</v>
      </c>
      <c r="M83" s="9"/>
      <c r="N83" s="158"/>
      <c r="O83" s="102"/>
      <c r="P83" s="79" t="s">
        <v>159</v>
      </c>
      <c r="Q83" s="74"/>
      <c r="R83" s="22">
        <v>41909</v>
      </c>
      <c r="S83" s="23">
        <v>6</v>
      </c>
      <c r="T83" s="24">
        <f t="shared" si="12"/>
        <v>41915</v>
      </c>
      <c r="U83" s="25">
        <v>110397</v>
      </c>
      <c r="V83" s="25">
        <v>486</v>
      </c>
      <c r="W83" s="22">
        <v>802</v>
      </c>
      <c r="X83" s="24">
        <f t="shared" si="39"/>
        <v>152798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46427</v>
      </c>
      <c r="G84" s="42">
        <v>7</v>
      </c>
      <c r="H84" s="43">
        <f>SUM(F84:G84)</f>
        <v>46434</v>
      </c>
      <c r="I84" s="44">
        <v>67971</v>
      </c>
      <c r="J84" s="44">
        <v>1656</v>
      </c>
      <c r="K84" s="41">
        <v>7889</v>
      </c>
      <c r="L84" s="43">
        <f>SUM(H84:J84)</f>
        <v>116061</v>
      </c>
      <c r="M84" s="9"/>
      <c r="N84" s="158"/>
      <c r="O84" s="103"/>
      <c r="P84" s="79" t="s">
        <v>161</v>
      </c>
      <c r="Q84" s="74"/>
      <c r="R84" s="22">
        <v>12607</v>
      </c>
      <c r="S84" s="23">
        <v>0</v>
      </c>
      <c r="T84" s="24">
        <f t="shared" si="12"/>
        <v>12607</v>
      </c>
      <c r="U84" s="25">
        <v>21200</v>
      </c>
      <c r="V84" s="25">
        <v>183</v>
      </c>
      <c r="W84" s="22">
        <v>143</v>
      </c>
      <c r="X84" s="24">
        <f t="shared" si="39"/>
        <v>33990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7522</v>
      </c>
      <c r="G85" s="42">
        <v>0</v>
      </c>
      <c r="H85" s="43">
        <f>SUM(F85:G85)</f>
        <v>7522</v>
      </c>
      <c r="I85" s="44">
        <v>7462</v>
      </c>
      <c r="J85" s="44">
        <v>464</v>
      </c>
      <c r="K85" s="41">
        <v>1846</v>
      </c>
      <c r="L85" s="43">
        <f>SUM(H85:J85)</f>
        <v>15448</v>
      </c>
      <c r="M85" s="53"/>
      <c r="N85" s="158"/>
      <c r="O85" s="72" t="s">
        <v>163</v>
      </c>
      <c r="P85" s="73"/>
      <c r="Q85" s="74"/>
      <c r="R85" s="22">
        <v>183252</v>
      </c>
      <c r="S85" s="23">
        <v>13</v>
      </c>
      <c r="T85" s="24">
        <f t="shared" si="12"/>
        <v>183265</v>
      </c>
      <c r="U85" s="25">
        <v>480435</v>
      </c>
      <c r="V85" s="25">
        <v>3281</v>
      </c>
      <c r="W85" s="22">
        <v>3407</v>
      </c>
      <c r="X85" s="24">
        <f t="shared" si="39"/>
        <v>666981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9483</v>
      </c>
      <c r="G86" s="23">
        <v>4</v>
      </c>
      <c r="H86" s="24">
        <f t="shared" si="25"/>
        <v>9487</v>
      </c>
      <c r="I86" s="25">
        <v>17128</v>
      </c>
      <c r="J86" s="25">
        <v>286</v>
      </c>
      <c r="K86" s="22">
        <v>1728</v>
      </c>
      <c r="L86" s="24">
        <f t="shared" si="26"/>
        <v>26901</v>
      </c>
      <c r="M86" s="53"/>
      <c r="N86" s="158"/>
      <c r="O86" s="72" t="s">
        <v>166</v>
      </c>
      <c r="P86" s="73"/>
      <c r="Q86" s="74"/>
      <c r="R86" s="22">
        <v>123758</v>
      </c>
      <c r="S86" s="23">
        <v>14</v>
      </c>
      <c r="T86" s="24">
        <f t="shared" si="12"/>
        <v>123772</v>
      </c>
      <c r="U86" s="46">
        <v>322231</v>
      </c>
      <c r="V86" s="46">
        <v>1762</v>
      </c>
      <c r="W86" s="22">
        <v>2169</v>
      </c>
      <c r="X86" s="24">
        <f t="shared" si="39"/>
        <v>447765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63432</v>
      </c>
      <c r="G87" s="23">
        <f>SUM(G84:G86)</f>
        <v>11</v>
      </c>
      <c r="H87" s="24">
        <f t="shared" si="25"/>
        <v>63443</v>
      </c>
      <c r="I87" s="26">
        <f t="shared" ref="I87:K87" si="41">SUM(I84:I86)</f>
        <v>92561</v>
      </c>
      <c r="J87" s="26">
        <f t="shared" si="41"/>
        <v>2406</v>
      </c>
      <c r="K87" s="26">
        <f t="shared" si="41"/>
        <v>11463</v>
      </c>
      <c r="L87" s="24">
        <f t="shared" si="26"/>
        <v>158410</v>
      </c>
      <c r="M87" s="53"/>
      <c r="N87" s="158"/>
      <c r="O87" s="72" t="s">
        <v>168</v>
      </c>
      <c r="P87" s="73"/>
      <c r="Q87" s="74"/>
      <c r="R87" s="22">
        <v>145839</v>
      </c>
      <c r="S87" s="23">
        <v>8</v>
      </c>
      <c r="T87" s="24">
        <f t="shared" si="12"/>
        <v>145847</v>
      </c>
      <c r="U87" s="46">
        <v>329387</v>
      </c>
      <c r="V87" s="46">
        <v>1623</v>
      </c>
      <c r="W87" s="47">
        <v>1865</v>
      </c>
      <c r="X87" s="24">
        <f t="shared" si="39"/>
        <v>476857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47079</v>
      </c>
      <c r="G88" s="23">
        <v>15</v>
      </c>
      <c r="H88" s="24">
        <f t="shared" si="25"/>
        <v>47094</v>
      </c>
      <c r="I88" s="25">
        <v>142306</v>
      </c>
      <c r="J88" s="25">
        <v>1140</v>
      </c>
      <c r="K88" s="22">
        <v>3626</v>
      </c>
      <c r="L88" s="24">
        <f t="shared" si="26"/>
        <v>190540</v>
      </c>
      <c r="M88" s="53"/>
      <c r="N88" s="158"/>
      <c r="O88" s="77" t="s">
        <v>169</v>
      </c>
      <c r="P88" s="79" t="s">
        <v>170</v>
      </c>
      <c r="Q88" s="74"/>
      <c r="R88" s="22">
        <v>197083</v>
      </c>
      <c r="S88" s="23">
        <v>14</v>
      </c>
      <c r="T88" s="24">
        <f t="shared" si="12"/>
        <v>197097</v>
      </c>
      <c r="U88" s="46">
        <v>439910</v>
      </c>
      <c r="V88" s="46">
        <v>2242</v>
      </c>
      <c r="W88" s="47">
        <v>2989</v>
      </c>
      <c r="X88" s="24">
        <f t="shared" si="39"/>
        <v>639249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75548</v>
      </c>
      <c r="G89" s="23">
        <v>23</v>
      </c>
      <c r="H89" s="24">
        <f t="shared" si="25"/>
        <v>75571</v>
      </c>
      <c r="I89" s="25">
        <v>183757</v>
      </c>
      <c r="J89" s="25">
        <v>2089</v>
      </c>
      <c r="K89" s="22">
        <v>8282</v>
      </c>
      <c r="L89" s="24">
        <f t="shared" si="26"/>
        <v>261417</v>
      </c>
      <c r="N89" s="158"/>
      <c r="O89" s="78"/>
      <c r="P89" s="81" t="s">
        <v>171</v>
      </c>
      <c r="Q89" s="82"/>
      <c r="R89" s="22">
        <f t="shared" ref="R89:W89" si="42">SUM(R101:R102)</f>
        <v>24550</v>
      </c>
      <c r="S89" s="23">
        <f t="shared" si="42"/>
        <v>0</v>
      </c>
      <c r="T89" s="24">
        <f>SUM(T101:T102)</f>
        <v>24550</v>
      </c>
      <c r="U89" s="46">
        <f>SUM(U101:U102)</f>
        <v>35550</v>
      </c>
      <c r="V89" s="46">
        <f t="shared" si="42"/>
        <v>275</v>
      </c>
      <c r="W89" s="47">
        <f t="shared" si="42"/>
        <v>366</v>
      </c>
      <c r="X89" s="24">
        <f>SUM(T89:V89)</f>
        <v>60375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109056</v>
      </c>
      <c r="G90" s="23">
        <v>23</v>
      </c>
      <c r="H90" s="24">
        <f t="shared" si="25"/>
        <v>109079</v>
      </c>
      <c r="I90" s="25">
        <v>260053</v>
      </c>
      <c r="J90" s="25">
        <v>3512</v>
      </c>
      <c r="K90" s="22">
        <v>11952</v>
      </c>
      <c r="L90" s="24">
        <f t="shared" si="26"/>
        <v>372644</v>
      </c>
      <c r="N90" s="162"/>
      <c r="O90" s="91" t="s">
        <v>30</v>
      </c>
      <c r="P90" s="92"/>
      <c r="Q90" s="93"/>
      <c r="R90" s="31">
        <f>SUM(R77:R89)</f>
        <v>1219864</v>
      </c>
      <c r="S90" s="32">
        <f>SUM(S77:S89)</f>
        <v>99</v>
      </c>
      <c r="T90" s="33">
        <f t="shared" ref="T90:T95" si="43">SUM(R90:S90)</f>
        <v>1219963</v>
      </c>
      <c r="U90" s="37">
        <f>SUM(U77:U89)</f>
        <v>3265361</v>
      </c>
      <c r="V90" s="37">
        <f>SUM(V77:V89)</f>
        <v>18002</v>
      </c>
      <c r="W90" s="40">
        <f>SUM(W77:W89)</f>
        <v>28228</v>
      </c>
      <c r="X90" s="33">
        <f t="shared" ref="X90:X95" si="44">SUM(T90:V90)</f>
        <v>4503326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28274</v>
      </c>
      <c r="G91" s="23">
        <v>7</v>
      </c>
      <c r="H91" s="24">
        <f t="shared" si="25"/>
        <v>28281</v>
      </c>
      <c r="I91" s="25">
        <v>52492</v>
      </c>
      <c r="J91" s="25">
        <v>897</v>
      </c>
      <c r="K91" s="22">
        <v>4390</v>
      </c>
      <c r="L91" s="24">
        <f t="shared" si="26"/>
        <v>81670</v>
      </c>
      <c r="N91" s="157" t="s">
        <v>172</v>
      </c>
      <c r="O91" s="88" t="s">
        <v>173</v>
      </c>
      <c r="P91" s="89"/>
      <c r="Q91" s="90"/>
      <c r="R91" s="13">
        <v>117679</v>
      </c>
      <c r="S91" s="14">
        <v>2</v>
      </c>
      <c r="T91" s="15">
        <f t="shared" si="43"/>
        <v>117681</v>
      </c>
      <c r="U91" s="51">
        <v>429681</v>
      </c>
      <c r="V91" s="16">
        <v>2408</v>
      </c>
      <c r="W91" s="13">
        <v>1924</v>
      </c>
      <c r="X91" s="15">
        <f t="shared" si="44"/>
        <v>549770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137330</v>
      </c>
      <c r="G92" s="23">
        <f>SUM(G90:G91)</f>
        <v>30</v>
      </c>
      <c r="H92" s="24">
        <f t="shared" si="25"/>
        <v>137360</v>
      </c>
      <c r="I92" s="25">
        <f>SUM(I90:I91)</f>
        <v>312545</v>
      </c>
      <c r="J92" s="25">
        <f>SUM(J90:J91)</f>
        <v>4409</v>
      </c>
      <c r="K92" s="22">
        <f>SUM(K90:K91)</f>
        <v>16342</v>
      </c>
      <c r="L92" s="24">
        <f t="shared" si="26"/>
        <v>454314</v>
      </c>
      <c r="N92" s="158"/>
      <c r="O92" s="72" t="s">
        <v>174</v>
      </c>
      <c r="P92" s="73"/>
      <c r="Q92" s="74"/>
      <c r="R92" s="22">
        <v>11648</v>
      </c>
      <c r="S92" s="23">
        <v>0</v>
      </c>
      <c r="T92" s="24">
        <f t="shared" si="43"/>
        <v>11648</v>
      </c>
      <c r="U92" s="25">
        <v>21249</v>
      </c>
      <c r="V92" s="25">
        <v>218</v>
      </c>
      <c r="W92" s="22">
        <v>115</v>
      </c>
      <c r="X92" s="24">
        <f t="shared" si="44"/>
        <v>33115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72996</v>
      </c>
      <c r="G93" s="23">
        <v>11</v>
      </c>
      <c r="H93" s="24">
        <f t="shared" si="25"/>
        <v>73007</v>
      </c>
      <c r="I93" s="25">
        <v>217222</v>
      </c>
      <c r="J93" s="25">
        <v>1566</v>
      </c>
      <c r="K93" s="22">
        <v>3883</v>
      </c>
      <c r="L93" s="24">
        <f t="shared" si="26"/>
        <v>291795</v>
      </c>
      <c r="N93" s="158"/>
      <c r="O93" s="72" t="s">
        <v>175</v>
      </c>
      <c r="P93" s="73"/>
      <c r="Q93" s="74"/>
      <c r="R93" s="22">
        <v>10459</v>
      </c>
      <c r="S93" s="23">
        <v>0</v>
      </c>
      <c r="T93" s="24">
        <f t="shared" si="43"/>
        <v>10459</v>
      </c>
      <c r="U93" s="25">
        <v>19311</v>
      </c>
      <c r="V93" s="25">
        <v>170</v>
      </c>
      <c r="W93" s="22">
        <v>181</v>
      </c>
      <c r="X93" s="24">
        <f t="shared" si="44"/>
        <v>29940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64204</v>
      </c>
      <c r="G94" s="23">
        <v>21</v>
      </c>
      <c r="H94" s="24">
        <f t="shared" si="25"/>
        <v>64225</v>
      </c>
      <c r="I94" s="25">
        <v>194199</v>
      </c>
      <c r="J94" s="25">
        <v>1563</v>
      </c>
      <c r="K94" s="22">
        <v>5222</v>
      </c>
      <c r="L94" s="24">
        <f t="shared" si="26"/>
        <v>259987</v>
      </c>
      <c r="N94" s="162"/>
      <c r="O94" s="91" t="s">
        <v>30</v>
      </c>
      <c r="P94" s="92"/>
      <c r="Q94" s="93"/>
      <c r="R94" s="31">
        <f>SUM(R91:R93)</f>
        <v>139786</v>
      </c>
      <c r="S94" s="32">
        <f>SUM(S91:S93)</f>
        <v>2</v>
      </c>
      <c r="T94" s="33">
        <f t="shared" si="43"/>
        <v>139788</v>
      </c>
      <c r="U94" s="34">
        <f>SUM(U91:U93)</f>
        <v>470241</v>
      </c>
      <c r="V94" s="34">
        <f>SUM(V91:V93)</f>
        <v>2796</v>
      </c>
      <c r="W94" s="31">
        <f>SUM(W91:W93)</f>
        <v>2220</v>
      </c>
      <c r="X94" s="33">
        <f t="shared" si="44"/>
        <v>612825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97213</v>
      </c>
      <c r="G95" s="23">
        <v>25</v>
      </c>
      <c r="H95" s="24">
        <f t="shared" si="25"/>
        <v>97238</v>
      </c>
      <c r="I95" s="25">
        <v>203062</v>
      </c>
      <c r="J95" s="25">
        <v>1438</v>
      </c>
      <c r="K95" s="22">
        <v>1659</v>
      </c>
      <c r="L95" s="24">
        <f t="shared" si="26"/>
        <v>301738</v>
      </c>
      <c r="N95" s="166" t="s">
        <v>176</v>
      </c>
      <c r="O95" s="167"/>
      <c r="P95" s="167"/>
      <c r="Q95" s="168"/>
      <c r="R95" s="54">
        <f>SUM(F40,F19,F98,R16,R42,R56,R69,R76,R90,R94)</f>
        <v>8357158</v>
      </c>
      <c r="S95" s="54">
        <f>SUM(G40,G19,G98,S16,S42,S56,S69,S76,S90,S94)</f>
        <v>1220</v>
      </c>
      <c r="T95" s="55">
        <f t="shared" si="43"/>
        <v>8358378</v>
      </c>
      <c r="U95" s="56">
        <f t="shared" ref="U95:W95" si="45">SUM(I40,I19,I98,U16,U42,U56,U69,U76,U90,U94)</f>
        <v>22887313</v>
      </c>
      <c r="V95" s="56">
        <f t="shared" si="45"/>
        <v>161285</v>
      </c>
      <c r="W95" s="57">
        <f t="shared" si="45"/>
        <v>309669</v>
      </c>
      <c r="X95" s="55">
        <f t="shared" si="44"/>
        <v>31406976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11128</v>
      </c>
      <c r="G96" s="23">
        <v>3</v>
      </c>
      <c r="H96" s="24">
        <f t="shared" si="25"/>
        <v>11131</v>
      </c>
      <c r="I96" s="25">
        <v>26866</v>
      </c>
      <c r="J96" s="25">
        <v>198</v>
      </c>
      <c r="K96" s="22">
        <v>129</v>
      </c>
      <c r="L96" s="24">
        <f t="shared" si="26"/>
        <v>38195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108341</v>
      </c>
      <c r="G97" s="23">
        <f>SUM(G95:G96)</f>
        <v>28</v>
      </c>
      <c r="H97" s="24">
        <f t="shared" si="25"/>
        <v>108369</v>
      </c>
      <c r="I97" s="22">
        <f>SUM(I95:I96)</f>
        <v>229928</v>
      </c>
      <c r="J97" s="22">
        <f>SUM(J95:J96)</f>
        <v>1636</v>
      </c>
      <c r="K97" s="22">
        <f>SUM(K95:K96)</f>
        <v>1788</v>
      </c>
      <c r="L97" s="24">
        <f t="shared" si="26"/>
        <v>339933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1922429</v>
      </c>
      <c r="G98" s="32">
        <f>SUM(G41,G44,G47:G48,G52,G55,G58,G61:G62,G65,G69,G72,G76,G79,G83,G87:G89,G92:G94,G97)</f>
        <v>331</v>
      </c>
      <c r="H98" s="33">
        <f t="shared" si="25"/>
        <v>1922760</v>
      </c>
      <c r="I98" s="31">
        <f t="shared" ref="I98:K98" si="46">SUM(I41,I44,I47:I48,I52,I55,I58,I61:I62,I65,I69,I72,I76,I79,I83,I87:I89,I92:I94,I97)</f>
        <v>5078421</v>
      </c>
      <c r="J98" s="31">
        <f t="shared" si="46"/>
        <v>40547</v>
      </c>
      <c r="K98" s="31">
        <f t="shared" si="46"/>
        <v>120468</v>
      </c>
      <c r="L98" s="33">
        <f t="shared" si="26"/>
        <v>7041728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777</v>
      </c>
      <c r="S101" s="61">
        <v>0</v>
      </c>
      <c r="T101" s="61">
        <f>SUM(R101:S101)</f>
        <v>777</v>
      </c>
      <c r="U101" s="61">
        <v>402</v>
      </c>
      <c r="V101" s="61">
        <v>3</v>
      </c>
      <c r="W101" s="61">
        <v>15</v>
      </c>
      <c r="X101" s="61">
        <f t="shared" ref="X101:X102" si="47">SUM(T101:V101)</f>
        <v>1182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23773</v>
      </c>
      <c r="S102" s="61">
        <v>0</v>
      </c>
      <c r="T102" s="61">
        <f>SUM(R102:S102)</f>
        <v>23773</v>
      </c>
      <c r="U102" s="61">
        <v>35148</v>
      </c>
      <c r="V102" s="61">
        <v>272</v>
      </c>
      <c r="W102" s="61">
        <v>351</v>
      </c>
      <c r="X102" s="61">
        <f t="shared" si="47"/>
        <v>59193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243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112551</v>
      </c>
      <c r="S4" s="14">
        <v>5</v>
      </c>
      <c r="T4" s="15">
        <f t="shared" ref="T4:T15" si="0">SUM(R4:S4)</f>
        <v>112556</v>
      </c>
      <c r="U4" s="16">
        <v>378016</v>
      </c>
      <c r="V4" s="16">
        <v>2251</v>
      </c>
      <c r="W4" s="13">
        <v>2355</v>
      </c>
      <c r="X4" s="15">
        <f t="shared" ref="X4:X77" si="1">SUM(T4:V4)</f>
        <v>492823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64244</v>
      </c>
      <c r="S5" s="23">
        <v>5</v>
      </c>
      <c r="T5" s="24">
        <f t="shared" si="0"/>
        <v>64249</v>
      </c>
      <c r="U5" s="25">
        <v>168000</v>
      </c>
      <c r="V5" s="25">
        <v>1143</v>
      </c>
      <c r="W5" s="22">
        <v>1069</v>
      </c>
      <c r="X5" s="24">
        <f t="shared" si="1"/>
        <v>233392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87678</v>
      </c>
      <c r="G6" s="14">
        <v>10</v>
      </c>
      <c r="H6" s="15">
        <f t="shared" ref="H6:H51" si="2">SUM(F6:G6)</f>
        <v>87688</v>
      </c>
      <c r="I6" s="16">
        <v>395478</v>
      </c>
      <c r="J6" s="16">
        <v>3630</v>
      </c>
      <c r="K6" s="13">
        <v>9101</v>
      </c>
      <c r="L6" s="15">
        <f t="shared" ref="L6:L51" si="3">SUM(H6:J6)</f>
        <v>486796</v>
      </c>
      <c r="M6" s="12"/>
      <c r="N6" s="158"/>
      <c r="O6" s="102"/>
      <c r="P6" s="113"/>
      <c r="Q6" s="69" t="s">
        <v>184</v>
      </c>
      <c r="R6" s="22">
        <v>31224</v>
      </c>
      <c r="S6" s="23">
        <v>2</v>
      </c>
      <c r="T6" s="24">
        <f t="shared" si="0"/>
        <v>31226</v>
      </c>
      <c r="U6" s="25">
        <v>77632</v>
      </c>
      <c r="V6" s="25">
        <v>378</v>
      </c>
      <c r="W6" s="22">
        <v>510</v>
      </c>
      <c r="X6" s="24">
        <f t="shared" si="1"/>
        <v>109236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28149</v>
      </c>
      <c r="G7" s="23">
        <v>0</v>
      </c>
      <c r="H7" s="24">
        <f t="shared" si="2"/>
        <v>28149</v>
      </c>
      <c r="I7" s="25">
        <v>96452</v>
      </c>
      <c r="J7" s="25">
        <v>520</v>
      </c>
      <c r="K7" s="22">
        <v>907</v>
      </c>
      <c r="L7" s="24">
        <f t="shared" si="3"/>
        <v>125121</v>
      </c>
      <c r="M7" s="12"/>
      <c r="N7" s="158"/>
      <c r="O7" s="103"/>
      <c r="P7" s="114"/>
      <c r="Q7" s="69" t="s">
        <v>10</v>
      </c>
      <c r="R7" s="22">
        <f>SUM(R5:R6)</f>
        <v>95468</v>
      </c>
      <c r="S7" s="23">
        <f>SUM(S5:S6)</f>
        <v>7</v>
      </c>
      <c r="T7" s="24">
        <f t="shared" si="0"/>
        <v>95475</v>
      </c>
      <c r="U7" s="25">
        <f t="shared" ref="U7:W7" si="4">SUM(U5:U6)</f>
        <v>245632</v>
      </c>
      <c r="V7" s="25">
        <f t="shared" si="4"/>
        <v>1521</v>
      </c>
      <c r="W7" s="22">
        <f t="shared" si="4"/>
        <v>1579</v>
      </c>
      <c r="X7" s="24">
        <f t="shared" si="1"/>
        <v>342628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40965</v>
      </c>
      <c r="G8" s="23">
        <v>4</v>
      </c>
      <c r="H8" s="24">
        <f t="shared" si="2"/>
        <v>40969</v>
      </c>
      <c r="I8" s="25">
        <v>122923</v>
      </c>
      <c r="J8" s="25">
        <v>883</v>
      </c>
      <c r="K8" s="22">
        <v>1661</v>
      </c>
      <c r="L8" s="24">
        <f t="shared" si="3"/>
        <v>164775</v>
      </c>
      <c r="M8" s="12"/>
      <c r="N8" s="158"/>
      <c r="O8" s="137" t="s">
        <v>15</v>
      </c>
      <c r="P8" s="75"/>
      <c r="Q8" s="76"/>
      <c r="R8" s="22">
        <v>83337</v>
      </c>
      <c r="S8" s="23">
        <v>9</v>
      </c>
      <c r="T8" s="24">
        <f t="shared" si="0"/>
        <v>83346</v>
      </c>
      <c r="U8" s="25">
        <v>287857</v>
      </c>
      <c r="V8" s="25">
        <v>1258</v>
      </c>
      <c r="W8" s="22">
        <v>1992</v>
      </c>
      <c r="X8" s="24">
        <f t="shared" si="1"/>
        <v>372461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21813</v>
      </c>
      <c r="G9" s="23">
        <v>2</v>
      </c>
      <c r="H9" s="24">
        <f t="shared" si="2"/>
        <v>21815</v>
      </c>
      <c r="I9" s="25">
        <v>57314</v>
      </c>
      <c r="J9" s="25">
        <v>304</v>
      </c>
      <c r="K9" s="22">
        <v>583</v>
      </c>
      <c r="L9" s="24">
        <f t="shared" si="3"/>
        <v>79433</v>
      </c>
      <c r="M9" s="12"/>
      <c r="N9" s="158"/>
      <c r="O9" s="108" t="s">
        <v>17</v>
      </c>
      <c r="P9" s="75" t="s">
        <v>18</v>
      </c>
      <c r="Q9" s="76"/>
      <c r="R9" s="22">
        <v>55021</v>
      </c>
      <c r="S9" s="23">
        <v>4</v>
      </c>
      <c r="T9" s="24">
        <f t="shared" si="0"/>
        <v>55025</v>
      </c>
      <c r="U9" s="25">
        <v>150900</v>
      </c>
      <c r="V9" s="25">
        <v>775</v>
      </c>
      <c r="W9" s="22">
        <v>1031</v>
      </c>
      <c r="X9" s="24">
        <f t="shared" si="1"/>
        <v>206700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5976</v>
      </c>
      <c r="G10" s="23">
        <v>1</v>
      </c>
      <c r="H10" s="24">
        <f>SUM(F10:G10)</f>
        <v>5977</v>
      </c>
      <c r="I10" s="25">
        <v>36426</v>
      </c>
      <c r="J10" s="25">
        <v>204</v>
      </c>
      <c r="K10" s="22">
        <v>324</v>
      </c>
      <c r="L10" s="24">
        <f>SUM(H10:J10)</f>
        <v>42607</v>
      </c>
      <c r="M10" s="12"/>
      <c r="N10" s="158"/>
      <c r="O10" s="108"/>
      <c r="P10" s="75" t="s">
        <v>20</v>
      </c>
      <c r="Q10" s="76"/>
      <c r="R10" s="22">
        <v>27392</v>
      </c>
      <c r="S10" s="23">
        <v>14</v>
      </c>
      <c r="T10" s="24">
        <f t="shared" si="0"/>
        <v>27406</v>
      </c>
      <c r="U10" s="22">
        <v>125282</v>
      </c>
      <c r="V10" s="22">
        <v>816</v>
      </c>
      <c r="W10" s="22">
        <v>1325</v>
      </c>
      <c r="X10" s="24">
        <f t="shared" si="1"/>
        <v>153504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27789</v>
      </c>
      <c r="G11" s="23">
        <f>SUM(G9:G10)</f>
        <v>3</v>
      </c>
      <c r="H11" s="24">
        <f>SUM(F11:G11)</f>
        <v>27792</v>
      </c>
      <c r="I11" s="25">
        <f t="shared" ref="I11:K11" si="5">SUM(I9:I10)</f>
        <v>93740</v>
      </c>
      <c r="J11" s="25">
        <f t="shared" si="5"/>
        <v>508</v>
      </c>
      <c r="K11" s="22">
        <f t="shared" si="5"/>
        <v>907</v>
      </c>
      <c r="L11" s="24">
        <f>SUM(H11:J11)</f>
        <v>122040</v>
      </c>
      <c r="M11" s="12"/>
      <c r="N11" s="158"/>
      <c r="O11" s="108"/>
      <c r="P11" s="75" t="s">
        <v>10</v>
      </c>
      <c r="Q11" s="76"/>
      <c r="R11" s="22">
        <f>SUM(R9:R10)</f>
        <v>82413</v>
      </c>
      <c r="S11" s="23">
        <f>SUM(S9:S10)</f>
        <v>18</v>
      </c>
      <c r="T11" s="24">
        <f t="shared" si="0"/>
        <v>82431</v>
      </c>
      <c r="U11" s="25">
        <f t="shared" ref="U11:W11" si="6">SUM(U9:U10)</f>
        <v>276182</v>
      </c>
      <c r="V11" s="25">
        <f t="shared" si="6"/>
        <v>1591</v>
      </c>
      <c r="W11" s="22">
        <f t="shared" si="6"/>
        <v>2356</v>
      </c>
      <c r="X11" s="24">
        <f t="shared" si="1"/>
        <v>360204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16143</v>
      </c>
      <c r="G12" s="23">
        <v>0</v>
      </c>
      <c r="H12" s="24">
        <f t="shared" si="2"/>
        <v>16143</v>
      </c>
      <c r="I12" s="25">
        <v>58589</v>
      </c>
      <c r="J12" s="25">
        <v>315</v>
      </c>
      <c r="K12" s="22">
        <v>601</v>
      </c>
      <c r="L12" s="24">
        <f t="shared" si="3"/>
        <v>75047</v>
      </c>
      <c r="M12" s="12"/>
      <c r="N12" s="158"/>
      <c r="O12" s="108" t="s">
        <v>23</v>
      </c>
      <c r="P12" s="75" t="s">
        <v>24</v>
      </c>
      <c r="Q12" s="76"/>
      <c r="R12" s="22">
        <v>151297</v>
      </c>
      <c r="S12" s="23">
        <v>32</v>
      </c>
      <c r="T12" s="24">
        <f t="shared" si="0"/>
        <v>151329</v>
      </c>
      <c r="U12" s="25">
        <v>288935</v>
      </c>
      <c r="V12" s="25">
        <v>2096</v>
      </c>
      <c r="W12" s="22">
        <v>2447</v>
      </c>
      <c r="X12" s="24">
        <f t="shared" si="1"/>
        <v>442360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5565</v>
      </c>
      <c r="G13" s="23">
        <v>0</v>
      </c>
      <c r="H13" s="24">
        <f t="shared" si="2"/>
        <v>5565</v>
      </c>
      <c r="I13" s="25">
        <v>10336</v>
      </c>
      <c r="J13" s="25">
        <v>78</v>
      </c>
      <c r="K13" s="22">
        <v>133</v>
      </c>
      <c r="L13" s="24">
        <f t="shared" si="3"/>
        <v>15979</v>
      </c>
      <c r="M13" s="12"/>
      <c r="N13" s="158"/>
      <c r="O13" s="108"/>
      <c r="P13" s="109" t="s">
        <v>26</v>
      </c>
      <c r="Q13" s="69" t="s">
        <v>27</v>
      </c>
      <c r="R13" s="28">
        <v>124949</v>
      </c>
      <c r="S13" s="29">
        <v>22</v>
      </c>
      <c r="T13" s="24">
        <f t="shared" si="0"/>
        <v>124971</v>
      </c>
      <c r="U13" s="30">
        <v>239971</v>
      </c>
      <c r="V13" s="30">
        <v>1729</v>
      </c>
      <c r="W13" s="28">
        <v>2250</v>
      </c>
      <c r="X13" s="24">
        <f t="shared" si="1"/>
        <v>366671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21708</v>
      </c>
      <c r="G14" s="23">
        <f>SUM(G12:G13)</f>
        <v>0</v>
      </c>
      <c r="H14" s="24">
        <f t="shared" si="2"/>
        <v>21708</v>
      </c>
      <c r="I14" s="25">
        <f t="shared" ref="I14:K14" si="7">SUM(I12:I13)</f>
        <v>68925</v>
      </c>
      <c r="J14" s="25">
        <f t="shared" si="7"/>
        <v>393</v>
      </c>
      <c r="K14" s="22">
        <f t="shared" si="7"/>
        <v>734</v>
      </c>
      <c r="L14" s="24">
        <f t="shared" si="3"/>
        <v>91026</v>
      </c>
      <c r="M14" s="12"/>
      <c r="N14" s="158"/>
      <c r="O14" s="108"/>
      <c r="P14" s="133"/>
      <c r="Q14" s="69" t="s">
        <v>29</v>
      </c>
      <c r="R14" s="28">
        <v>25497</v>
      </c>
      <c r="S14" s="29">
        <v>5</v>
      </c>
      <c r="T14" s="24">
        <f t="shared" si="0"/>
        <v>25502</v>
      </c>
      <c r="U14" s="30">
        <v>57431</v>
      </c>
      <c r="V14" s="30">
        <v>379</v>
      </c>
      <c r="W14" s="28">
        <v>498</v>
      </c>
      <c r="X14" s="24">
        <f t="shared" si="1"/>
        <v>83312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26639</v>
      </c>
      <c r="G15" s="23">
        <v>2</v>
      </c>
      <c r="H15" s="24">
        <f t="shared" si="2"/>
        <v>26641</v>
      </c>
      <c r="I15" s="25">
        <v>78478</v>
      </c>
      <c r="J15" s="25">
        <v>385</v>
      </c>
      <c r="K15" s="22">
        <v>837</v>
      </c>
      <c r="L15" s="24">
        <f t="shared" si="3"/>
        <v>105504</v>
      </c>
      <c r="M15" s="12"/>
      <c r="N15" s="158"/>
      <c r="O15" s="108"/>
      <c r="P15" s="133"/>
      <c r="Q15" s="69" t="s">
        <v>10</v>
      </c>
      <c r="R15" s="22">
        <f>SUM(R13:R14)</f>
        <v>150446</v>
      </c>
      <c r="S15" s="23">
        <f>SUM(S13:S14)</f>
        <v>27</v>
      </c>
      <c r="T15" s="24">
        <f t="shared" si="0"/>
        <v>150473</v>
      </c>
      <c r="U15" s="25">
        <f>SUM(U13:U14)</f>
        <v>297402</v>
      </c>
      <c r="V15" s="25">
        <f t="shared" ref="V15:W15" si="8">SUM(V13:V14)</f>
        <v>2108</v>
      </c>
      <c r="W15" s="22">
        <f t="shared" si="8"/>
        <v>2748</v>
      </c>
      <c r="X15" s="24">
        <f t="shared" si="1"/>
        <v>449983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21822</v>
      </c>
      <c r="G16" s="23">
        <v>3</v>
      </c>
      <c r="H16" s="24">
        <f t="shared" si="2"/>
        <v>21825</v>
      </c>
      <c r="I16" s="25">
        <v>59403</v>
      </c>
      <c r="J16" s="25">
        <v>371</v>
      </c>
      <c r="K16" s="22">
        <v>673</v>
      </c>
      <c r="L16" s="24">
        <f t="shared" si="3"/>
        <v>81599</v>
      </c>
      <c r="M16" s="12"/>
      <c r="N16" s="162"/>
      <c r="O16" s="91" t="s">
        <v>30</v>
      </c>
      <c r="P16" s="92"/>
      <c r="Q16" s="93"/>
      <c r="R16" s="31">
        <f>SUM(R4,R11:R12,R15,R7:R8)</f>
        <v>675512</v>
      </c>
      <c r="S16" s="40">
        <f>SUM(S4,S11:S12,S15,S7:S8)</f>
        <v>98</v>
      </c>
      <c r="T16" s="33">
        <f t="shared" ref="T16" si="9">SUM(R16:S16)</f>
        <v>675610</v>
      </c>
      <c r="U16" s="31">
        <f t="shared" ref="U16:W16" si="10">SUM(U4,U11:U12,U15,U7:U8)</f>
        <v>1774024</v>
      </c>
      <c r="V16" s="31">
        <f t="shared" si="10"/>
        <v>10825</v>
      </c>
      <c r="W16" s="31">
        <f t="shared" si="10"/>
        <v>13477</v>
      </c>
      <c r="X16" s="33">
        <f t="shared" ref="X16" si="11">SUM(T16:V16)</f>
        <v>2460459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2785</v>
      </c>
      <c r="G17" s="23">
        <v>0</v>
      </c>
      <c r="H17" s="24">
        <f t="shared" si="2"/>
        <v>2785</v>
      </c>
      <c r="I17" s="25">
        <v>4408</v>
      </c>
      <c r="J17" s="25">
        <v>41</v>
      </c>
      <c r="K17" s="22">
        <v>58</v>
      </c>
      <c r="L17" s="24">
        <f t="shared" si="3"/>
        <v>7234</v>
      </c>
      <c r="M17" s="12"/>
      <c r="N17" s="157" t="s">
        <v>35</v>
      </c>
      <c r="O17" s="88" t="s">
        <v>36</v>
      </c>
      <c r="P17" s="89"/>
      <c r="Q17" s="90"/>
      <c r="R17" s="22">
        <v>78240</v>
      </c>
      <c r="S17" s="23">
        <v>4</v>
      </c>
      <c r="T17" s="24">
        <f t="shared" ref="T17:T88" si="12">SUM(R17:S17)</f>
        <v>78244</v>
      </c>
      <c r="U17" s="25">
        <v>209580</v>
      </c>
      <c r="V17" s="25">
        <v>1205</v>
      </c>
      <c r="W17" s="22">
        <v>1284</v>
      </c>
      <c r="X17" s="24">
        <f t="shared" si="1"/>
        <v>289029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24607</v>
      </c>
      <c r="G18" s="23">
        <f>SUM(G16:G17)</f>
        <v>3</v>
      </c>
      <c r="H18" s="24">
        <f t="shared" si="2"/>
        <v>24610</v>
      </c>
      <c r="I18" s="25">
        <f t="shared" ref="I18:K18" si="13">SUM(I16:I17)</f>
        <v>63811</v>
      </c>
      <c r="J18" s="25">
        <f t="shared" si="13"/>
        <v>412</v>
      </c>
      <c r="K18" s="22">
        <f t="shared" si="13"/>
        <v>731</v>
      </c>
      <c r="L18" s="24">
        <f t="shared" si="3"/>
        <v>88833</v>
      </c>
      <c r="M18" s="12"/>
      <c r="N18" s="158"/>
      <c r="O18" s="101" t="s">
        <v>39</v>
      </c>
      <c r="P18" s="79" t="s">
        <v>40</v>
      </c>
      <c r="Q18" s="74"/>
      <c r="R18" s="22">
        <v>147387</v>
      </c>
      <c r="S18" s="23">
        <v>27</v>
      </c>
      <c r="T18" s="24">
        <f t="shared" si="12"/>
        <v>147414</v>
      </c>
      <c r="U18" s="25">
        <v>467186</v>
      </c>
      <c r="V18" s="25">
        <v>2582</v>
      </c>
      <c r="W18" s="22">
        <v>3285</v>
      </c>
      <c r="X18" s="24">
        <f t="shared" si="1"/>
        <v>617182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257535</v>
      </c>
      <c r="G19" s="32">
        <f>SUM(G6:G8,G11,G14:G15,G18)</f>
        <v>22</v>
      </c>
      <c r="H19" s="33">
        <f t="shared" si="2"/>
        <v>257557</v>
      </c>
      <c r="I19" s="34">
        <f t="shared" ref="I19:K19" si="14">SUM(I6:I8,I11,I14:I15,I18)</f>
        <v>919807</v>
      </c>
      <c r="J19" s="34">
        <f t="shared" si="14"/>
        <v>6731</v>
      </c>
      <c r="K19" s="31">
        <f t="shared" si="14"/>
        <v>14878</v>
      </c>
      <c r="L19" s="33">
        <f t="shared" si="3"/>
        <v>1184095</v>
      </c>
      <c r="M19" s="12"/>
      <c r="N19" s="158"/>
      <c r="O19" s="102"/>
      <c r="P19" s="79" t="s">
        <v>42</v>
      </c>
      <c r="Q19" s="74"/>
      <c r="R19" s="22">
        <v>22235</v>
      </c>
      <c r="S19" s="23">
        <v>6</v>
      </c>
      <c r="T19" s="24">
        <f t="shared" si="12"/>
        <v>22241</v>
      </c>
      <c r="U19" s="25">
        <v>39384</v>
      </c>
      <c r="V19" s="25">
        <v>298</v>
      </c>
      <c r="W19" s="22">
        <v>284</v>
      </c>
      <c r="X19" s="24">
        <f t="shared" si="1"/>
        <v>61923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65502</v>
      </c>
      <c r="G20" s="23">
        <v>3</v>
      </c>
      <c r="H20" s="24">
        <f t="shared" si="2"/>
        <v>65505</v>
      </c>
      <c r="I20" s="25">
        <v>161475</v>
      </c>
      <c r="J20" s="25">
        <v>1259</v>
      </c>
      <c r="K20" s="22">
        <v>1168</v>
      </c>
      <c r="L20" s="24">
        <f t="shared" si="3"/>
        <v>228239</v>
      </c>
      <c r="M20" s="12"/>
      <c r="N20" s="158"/>
      <c r="O20" s="103"/>
      <c r="P20" s="79" t="s">
        <v>10</v>
      </c>
      <c r="Q20" s="74"/>
      <c r="R20" s="22">
        <f>SUM(R18:R19)</f>
        <v>169622</v>
      </c>
      <c r="S20" s="23">
        <f>SUM(S18:S19)</f>
        <v>33</v>
      </c>
      <c r="T20" s="24">
        <f t="shared" si="12"/>
        <v>169655</v>
      </c>
      <c r="U20" s="25">
        <f t="shared" ref="U20:W20" si="15">SUM(U18:U19)</f>
        <v>506570</v>
      </c>
      <c r="V20" s="25">
        <f t="shared" si="15"/>
        <v>2880</v>
      </c>
      <c r="W20" s="22">
        <f t="shared" si="15"/>
        <v>3569</v>
      </c>
      <c r="X20" s="24">
        <f t="shared" si="1"/>
        <v>679105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17052</v>
      </c>
      <c r="G21" s="23">
        <v>0</v>
      </c>
      <c r="H21" s="24">
        <f t="shared" si="2"/>
        <v>17052</v>
      </c>
      <c r="I21" s="25">
        <v>44944</v>
      </c>
      <c r="J21" s="25">
        <v>319</v>
      </c>
      <c r="K21" s="22">
        <v>246</v>
      </c>
      <c r="L21" s="24">
        <f t="shared" si="3"/>
        <v>62315</v>
      </c>
      <c r="M21" s="12"/>
      <c r="N21" s="158"/>
      <c r="O21" s="101" t="s">
        <v>44</v>
      </c>
      <c r="P21" s="79" t="s">
        <v>45</v>
      </c>
      <c r="Q21" s="74"/>
      <c r="R21" s="22">
        <v>74947</v>
      </c>
      <c r="S21" s="23">
        <v>15</v>
      </c>
      <c r="T21" s="24">
        <f t="shared" si="12"/>
        <v>74962</v>
      </c>
      <c r="U21" s="25">
        <v>262158</v>
      </c>
      <c r="V21" s="25">
        <v>1292</v>
      </c>
      <c r="W21" s="22">
        <v>2104</v>
      </c>
      <c r="X21" s="24">
        <f t="shared" si="1"/>
        <v>338412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82554</v>
      </c>
      <c r="G22" s="23">
        <f>SUM(G20:G21)</f>
        <v>3</v>
      </c>
      <c r="H22" s="24">
        <f t="shared" si="2"/>
        <v>82557</v>
      </c>
      <c r="I22" s="25">
        <f t="shared" ref="I22:K22" si="16">SUM(I20:I21)</f>
        <v>206419</v>
      </c>
      <c r="J22" s="25">
        <f t="shared" si="16"/>
        <v>1578</v>
      </c>
      <c r="K22" s="22">
        <f t="shared" si="16"/>
        <v>1414</v>
      </c>
      <c r="L22" s="24">
        <f t="shared" si="3"/>
        <v>290554</v>
      </c>
      <c r="M22" s="12"/>
      <c r="N22" s="158"/>
      <c r="O22" s="102"/>
      <c r="P22" s="79" t="s">
        <v>47</v>
      </c>
      <c r="Q22" s="74"/>
      <c r="R22" s="28">
        <v>100553</v>
      </c>
      <c r="S22" s="29">
        <v>16</v>
      </c>
      <c r="T22" s="36">
        <f t="shared" si="12"/>
        <v>100569</v>
      </c>
      <c r="U22" s="30">
        <v>356910</v>
      </c>
      <c r="V22" s="30">
        <v>1362</v>
      </c>
      <c r="W22" s="28">
        <v>2769</v>
      </c>
      <c r="X22" s="36">
        <f t="shared" si="1"/>
        <v>458841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50825</v>
      </c>
      <c r="G23" s="23">
        <v>0</v>
      </c>
      <c r="H23" s="24">
        <f t="shared" si="2"/>
        <v>50825</v>
      </c>
      <c r="I23" s="25">
        <v>119003</v>
      </c>
      <c r="J23" s="25">
        <v>839</v>
      </c>
      <c r="K23" s="22">
        <v>743</v>
      </c>
      <c r="L23" s="24">
        <f t="shared" si="3"/>
        <v>170667</v>
      </c>
      <c r="M23" s="12"/>
      <c r="N23" s="158"/>
      <c r="O23" s="102"/>
      <c r="P23" s="112" t="s">
        <v>49</v>
      </c>
      <c r="Q23" s="69" t="s">
        <v>49</v>
      </c>
      <c r="R23" s="28">
        <v>17248</v>
      </c>
      <c r="S23" s="29">
        <v>1</v>
      </c>
      <c r="T23" s="36">
        <f t="shared" si="12"/>
        <v>17249</v>
      </c>
      <c r="U23" s="30">
        <v>59133</v>
      </c>
      <c r="V23" s="30">
        <v>330</v>
      </c>
      <c r="W23" s="28">
        <v>686</v>
      </c>
      <c r="X23" s="36">
        <f t="shared" si="1"/>
        <v>76712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78468</v>
      </c>
      <c r="G24" s="23">
        <v>9</v>
      </c>
      <c r="H24" s="24">
        <f t="shared" si="2"/>
        <v>78477</v>
      </c>
      <c r="I24" s="25">
        <v>149595</v>
      </c>
      <c r="J24" s="25">
        <v>1009</v>
      </c>
      <c r="K24" s="22">
        <v>1133</v>
      </c>
      <c r="L24" s="24">
        <f t="shared" si="3"/>
        <v>229081</v>
      </c>
      <c r="M24" s="12"/>
      <c r="N24" s="158"/>
      <c r="O24" s="102"/>
      <c r="P24" s="113"/>
      <c r="Q24" s="69" t="s">
        <v>50</v>
      </c>
      <c r="R24" s="28">
        <v>36747</v>
      </c>
      <c r="S24" s="29">
        <v>3</v>
      </c>
      <c r="T24" s="36">
        <f t="shared" si="12"/>
        <v>36750</v>
      </c>
      <c r="U24" s="30">
        <v>91113</v>
      </c>
      <c r="V24" s="30">
        <v>584</v>
      </c>
      <c r="W24" s="28">
        <v>691</v>
      </c>
      <c r="X24" s="36">
        <f t="shared" si="1"/>
        <v>128447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30230</v>
      </c>
      <c r="G25" s="23">
        <v>1</v>
      </c>
      <c r="H25" s="24">
        <f t="shared" si="2"/>
        <v>30231</v>
      </c>
      <c r="I25" s="25">
        <v>95989</v>
      </c>
      <c r="J25" s="25">
        <v>599</v>
      </c>
      <c r="K25" s="22">
        <v>860</v>
      </c>
      <c r="L25" s="24">
        <f t="shared" si="3"/>
        <v>126819</v>
      </c>
      <c r="M25" s="12"/>
      <c r="N25" s="158"/>
      <c r="O25" s="102"/>
      <c r="P25" s="113"/>
      <c r="Q25" s="69" t="s">
        <v>52</v>
      </c>
      <c r="R25" s="28">
        <v>41672</v>
      </c>
      <c r="S25" s="23">
        <v>9</v>
      </c>
      <c r="T25" s="24">
        <f t="shared" si="12"/>
        <v>41681</v>
      </c>
      <c r="U25" s="25">
        <v>139707</v>
      </c>
      <c r="V25" s="25">
        <v>740</v>
      </c>
      <c r="W25" s="22">
        <v>1005</v>
      </c>
      <c r="X25" s="24">
        <f t="shared" si="1"/>
        <v>182128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34915</v>
      </c>
      <c r="G26" s="23">
        <v>1</v>
      </c>
      <c r="H26" s="24">
        <f t="shared" si="2"/>
        <v>34916</v>
      </c>
      <c r="I26" s="25">
        <v>72322</v>
      </c>
      <c r="J26" s="25">
        <v>387</v>
      </c>
      <c r="K26" s="22">
        <v>454</v>
      </c>
      <c r="L26" s="24">
        <f t="shared" si="3"/>
        <v>107625</v>
      </c>
      <c r="M26" s="12"/>
      <c r="N26" s="158"/>
      <c r="O26" s="103"/>
      <c r="P26" s="114"/>
      <c r="Q26" s="69" t="s">
        <v>10</v>
      </c>
      <c r="R26" s="22">
        <f>SUM(R23:R25)</f>
        <v>95667</v>
      </c>
      <c r="S26" s="23">
        <f>SUM(S23:S25)</f>
        <v>13</v>
      </c>
      <c r="T26" s="36">
        <f t="shared" si="12"/>
        <v>95680</v>
      </c>
      <c r="U26" s="25">
        <f t="shared" ref="U26:W26" si="17">SUM(U23:U25)</f>
        <v>289953</v>
      </c>
      <c r="V26" s="25">
        <f t="shared" si="17"/>
        <v>1654</v>
      </c>
      <c r="W26" s="22">
        <f t="shared" si="17"/>
        <v>2382</v>
      </c>
      <c r="X26" s="36">
        <f t="shared" si="1"/>
        <v>387287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143613</v>
      </c>
      <c r="G27" s="23">
        <f>SUM(G24:G26)</f>
        <v>11</v>
      </c>
      <c r="H27" s="24">
        <f t="shared" si="2"/>
        <v>143624</v>
      </c>
      <c r="I27" s="25">
        <f>SUM(I24:I26)</f>
        <v>317906</v>
      </c>
      <c r="J27" s="25">
        <f>SUM(J24:J26)</f>
        <v>1995</v>
      </c>
      <c r="K27" s="22">
        <f>SUM(K24:K26)</f>
        <v>2447</v>
      </c>
      <c r="L27" s="24">
        <f>SUM(H27:J27)</f>
        <v>463525</v>
      </c>
      <c r="M27" s="12"/>
      <c r="N27" s="158"/>
      <c r="O27" s="101" t="s">
        <v>56</v>
      </c>
      <c r="P27" s="79" t="s">
        <v>57</v>
      </c>
      <c r="Q27" s="74"/>
      <c r="R27" s="22">
        <v>126228</v>
      </c>
      <c r="S27" s="23">
        <v>31</v>
      </c>
      <c r="T27" s="24">
        <f t="shared" si="12"/>
        <v>126259</v>
      </c>
      <c r="U27" s="25">
        <v>485730</v>
      </c>
      <c r="V27" s="25">
        <v>3678</v>
      </c>
      <c r="W27" s="22">
        <v>8513</v>
      </c>
      <c r="X27" s="36">
        <f t="shared" si="1"/>
        <v>615667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125019</v>
      </c>
      <c r="G28" s="23">
        <v>10</v>
      </c>
      <c r="H28" s="24">
        <f t="shared" si="2"/>
        <v>125029</v>
      </c>
      <c r="I28" s="25">
        <v>323000</v>
      </c>
      <c r="J28" s="25">
        <v>2689</v>
      </c>
      <c r="K28" s="22">
        <v>2373</v>
      </c>
      <c r="L28" s="24">
        <f t="shared" si="3"/>
        <v>450718</v>
      </c>
      <c r="M28" s="12"/>
      <c r="N28" s="158"/>
      <c r="O28" s="102"/>
      <c r="P28" s="79" t="s">
        <v>61</v>
      </c>
      <c r="Q28" s="74"/>
      <c r="R28" s="22">
        <v>64794</v>
      </c>
      <c r="S28" s="23">
        <v>8</v>
      </c>
      <c r="T28" s="24">
        <f t="shared" si="12"/>
        <v>64802</v>
      </c>
      <c r="U28" s="25">
        <v>182301</v>
      </c>
      <c r="V28" s="25">
        <v>762</v>
      </c>
      <c r="W28" s="22">
        <v>1416</v>
      </c>
      <c r="X28" s="36">
        <f t="shared" si="1"/>
        <v>247865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33087</v>
      </c>
      <c r="G29" s="23">
        <v>3</v>
      </c>
      <c r="H29" s="24">
        <f t="shared" si="2"/>
        <v>33090</v>
      </c>
      <c r="I29" s="25">
        <v>149299</v>
      </c>
      <c r="J29" s="25">
        <v>978</v>
      </c>
      <c r="K29" s="22">
        <v>2728</v>
      </c>
      <c r="L29" s="24">
        <f t="shared" si="3"/>
        <v>183367</v>
      </c>
      <c r="M29" s="12"/>
      <c r="N29" s="158"/>
      <c r="O29" s="102"/>
      <c r="P29" s="112" t="s">
        <v>63</v>
      </c>
      <c r="Q29" s="69" t="s">
        <v>63</v>
      </c>
      <c r="R29" s="22">
        <v>45405</v>
      </c>
      <c r="S29" s="23">
        <v>11</v>
      </c>
      <c r="T29" s="24">
        <f t="shared" si="12"/>
        <v>45416</v>
      </c>
      <c r="U29" s="25">
        <v>160793</v>
      </c>
      <c r="V29" s="25">
        <v>866</v>
      </c>
      <c r="W29" s="22">
        <v>1623</v>
      </c>
      <c r="X29" s="36">
        <f t="shared" si="1"/>
        <v>207075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158106</v>
      </c>
      <c r="G30" s="23">
        <f>SUM(G28:G29)</f>
        <v>13</v>
      </c>
      <c r="H30" s="24">
        <f t="shared" si="2"/>
        <v>158119</v>
      </c>
      <c r="I30" s="22">
        <f>SUM(I28:I29)</f>
        <v>472299</v>
      </c>
      <c r="J30" s="22">
        <f>SUM(J28:J29)</f>
        <v>3667</v>
      </c>
      <c r="K30" s="22">
        <f>SUM(K28:K29)</f>
        <v>5101</v>
      </c>
      <c r="L30" s="24">
        <f t="shared" si="3"/>
        <v>634085</v>
      </c>
      <c r="M30" s="12"/>
      <c r="N30" s="158"/>
      <c r="O30" s="102"/>
      <c r="P30" s="113"/>
      <c r="Q30" s="69" t="s">
        <v>65</v>
      </c>
      <c r="R30" s="22">
        <v>22568</v>
      </c>
      <c r="S30" s="23">
        <v>6</v>
      </c>
      <c r="T30" s="24">
        <f t="shared" si="12"/>
        <v>22574</v>
      </c>
      <c r="U30" s="25">
        <v>88730</v>
      </c>
      <c r="V30" s="25">
        <v>367</v>
      </c>
      <c r="W30" s="22">
        <v>955</v>
      </c>
      <c r="X30" s="36">
        <f t="shared" si="1"/>
        <v>111671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121042</v>
      </c>
      <c r="G31" s="23">
        <v>6</v>
      </c>
      <c r="H31" s="24">
        <f t="shared" si="2"/>
        <v>121048</v>
      </c>
      <c r="I31" s="25">
        <v>250120</v>
      </c>
      <c r="J31" s="25">
        <v>1944</v>
      </c>
      <c r="K31" s="22">
        <v>1884</v>
      </c>
      <c r="L31" s="24">
        <f t="shared" si="3"/>
        <v>373112</v>
      </c>
      <c r="M31" s="12"/>
      <c r="N31" s="158"/>
      <c r="O31" s="102"/>
      <c r="P31" s="113"/>
      <c r="Q31" s="69" t="s">
        <v>66</v>
      </c>
      <c r="R31" s="26">
        <v>24774</v>
      </c>
      <c r="S31" s="23">
        <v>10</v>
      </c>
      <c r="T31" s="24">
        <f t="shared" si="12"/>
        <v>24784</v>
      </c>
      <c r="U31" s="22">
        <v>80900</v>
      </c>
      <c r="V31" s="22">
        <v>453</v>
      </c>
      <c r="W31" s="22">
        <v>811</v>
      </c>
      <c r="X31" s="24">
        <f t="shared" si="1"/>
        <v>106137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91631</v>
      </c>
      <c r="G32" s="23">
        <v>7</v>
      </c>
      <c r="H32" s="24">
        <f t="shared" si="2"/>
        <v>91638</v>
      </c>
      <c r="I32" s="25">
        <v>211440</v>
      </c>
      <c r="J32" s="25">
        <v>1600</v>
      </c>
      <c r="K32" s="22">
        <v>1546</v>
      </c>
      <c r="L32" s="24">
        <f t="shared" si="3"/>
        <v>304678</v>
      </c>
      <c r="M32" s="12"/>
      <c r="N32" s="158"/>
      <c r="O32" s="102"/>
      <c r="P32" s="114"/>
      <c r="Q32" s="69" t="s">
        <v>10</v>
      </c>
      <c r="R32" s="22">
        <f>SUM(R29:R31)</f>
        <v>92747</v>
      </c>
      <c r="S32" s="23">
        <f>SUM(S29:S31)</f>
        <v>27</v>
      </c>
      <c r="T32" s="24">
        <f t="shared" si="12"/>
        <v>92774</v>
      </c>
      <c r="U32" s="25">
        <f t="shared" ref="U32:W32" si="18">SUM(U29:U31)</f>
        <v>330423</v>
      </c>
      <c r="V32" s="25">
        <f t="shared" si="18"/>
        <v>1686</v>
      </c>
      <c r="W32" s="22">
        <f t="shared" si="18"/>
        <v>3389</v>
      </c>
      <c r="X32" s="36">
        <f t="shared" si="1"/>
        <v>424883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32612</v>
      </c>
      <c r="G33" s="23">
        <v>1</v>
      </c>
      <c r="H33" s="24">
        <f t="shared" si="2"/>
        <v>32613</v>
      </c>
      <c r="I33" s="25">
        <v>76728</v>
      </c>
      <c r="J33" s="25">
        <v>724</v>
      </c>
      <c r="K33" s="22">
        <v>400</v>
      </c>
      <c r="L33" s="24">
        <f t="shared" si="3"/>
        <v>110065</v>
      </c>
      <c r="M33" s="12"/>
      <c r="N33" s="158"/>
      <c r="O33" s="102"/>
      <c r="P33" s="112" t="s">
        <v>68</v>
      </c>
      <c r="Q33" s="69" t="s">
        <v>69</v>
      </c>
      <c r="R33" s="22">
        <v>41280</v>
      </c>
      <c r="S33" s="23">
        <v>11</v>
      </c>
      <c r="T33" s="24">
        <f t="shared" si="12"/>
        <v>41291</v>
      </c>
      <c r="U33" s="25">
        <v>182820</v>
      </c>
      <c r="V33" s="25">
        <v>1111</v>
      </c>
      <c r="W33" s="22">
        <v>2436</v>
      </c>
      <c r="X33" s="36">
        <f t="shared" si="1"/>
        <v>225222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82962</v>
      </c>
      <c r="G34" s="23">
        <v>4</v>
      </c>
      <c r="H34" s="24">
        <f t="shared" si="2"/>
        <v>82966</v>
      </c>
      <c r="I34" s="25">
        <v>192013</v>
      </c>
      <c r="J34" s="25">
        <v>1317</v>
      </c>
      <c r="K34" s="22">
        <v>1283</v>
      </c>
      <c r="L34" s="24">
        <f t="shared" si="3"/>
        <v>276296</v>
      </c>
      <c r="M34" s="12"/>
      <c r="N34" s="158"/>
      <c r="O34" s="102"/>
      <c r="P34" s="113"/>
      <c r="Q34" s="69" t="s">
        <v>73</v>
      </c>
      <c r="R34" s="22">
        <v>13748</v>
      </c>
      <c r="S34" s="23">
        <v>6</v>
      </c>
      <c r="T34" s="24">
        <f t="shared" si="12"/>
        <v>13754</v>
      </c>
      <c r="U34" s="25">
        <v>78444</v>
      </c>
      <c r="V34" s="25">
        <v>535</v>
      </c>
      <c r="W34" s="22">
        <v>981</v>
      </c>
      <c r="X34" s="36">
        <f t="shared" si="1"/>
        <v>92733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34517</v>
      </c>
      <c r="G35" s="23">
        <v>2</v>
      </c>
      <c r="H35" s="24">
        <f t="shared" si="2"/>
        <v>34519</v>
      </c>
      <c r="I35" s="25">
        <v>61888</v>
      </c>
      <c r="J35" s="25">
        <v>782</v>
      </c>
      <c r="K35" s="22">
        <v>568</v>
      </c>
      <c r="L35" s="24">
        <f t="shared" si="3"/>
        <v>97189</v>
      </c>
      <c r="M35" s="12"/>
      <c r="N35" s="158"/>
      <c r="O35" s="102"/>
      <c r="P35" s="113"/>
      <c r="Q35" s="69" t="s">
        <v>76</v>
      </c>
      <c r="R35" s="22">
        <v>10472</v>
      </c>
      <c r="S35" s="23">
        <v>3</v>
      </c>
      <c r="T35" s="24">
        <f t="shared" si="12"/>
        <v>10475</v>
      </c>
      <c r="U35" s="25">
        <v>53550</v>
      </c>
      <c r="V35" s="25">
        <v>265</v>
      </c>
      <c r="W35" s="22">
        <v>605</v>
      </c>
      <c r="X35" s="24">
        <f t="shared" si="1"/>
        <v>64290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22365</v>
      </c>
      <c r="G36" s="23">
        <v>1</v>
      </c>
      <c r="H36" s="24">
        <f t="shared" si="2"/>
        <v>22366</v>
      </c>
      <c r="I36" s="25">
        <v>72194</v>
      </c>
      <c r="J36" s="25">
        <v>516</v>
      </c>
      <c r="K36" s="22">
        <v>778</v>
      </c>
      <c r="L36" s="24">
        <f t="shared" si="3"/>
        <v>95076</v>
      </c>
      <c r="M36" s="12"/>
      <c r="N36" s="158"/>
      <c r="O36" s="103"/>
      <c r="P36" s="114"/>
      <c r="Q36" s="69" t="s">
        <v>10</v>
      </c>
      <c r="R36" s="22">
        <f>SUM(R33:R35)</f>
        <v>65500</v>
      </c>
      <c r="S36" s="23">
        <f>SUM(S33:S35)</f>
        <v>20</v>
      </c>
      <c r="T36" s="24">
        <f t="shared" si="12"/>
        <v>65520</v>
      </c>
      <c r="U36" s="25">
        <f t="shared" ref="U36:W36" si="19">SUM(U33:U35)</f>
        <v>314814</v>
      </c>
      <c r="V36" s="25">
        <f t="shared" si="19"/>
        <v>1911</v>
      </c>
      <c r="W36" s="22">
        <f t="shared" si="19"/>
        <v>4022</v>
      </c>
      <c r="X36" s="36">
        <f t="shared" si="1"/>
        <v>382245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11905</v>
      </c>
      <c r="G37" s="23">
        <v>0</v>
      </c>
      <c r="H37" s="24">
        <f t="shared" si="2"/>
        <v>11905</v>
      </c>
      <c r="I37" s="26">
        <v>27008</v>
      </c>
      <c r="J37" s="26">
        <v>225</v>
      </c>
      <c r="K37" s="22">
        <v>210</v>
      </c>
      <c r="L37" s="24">
        <f t="shared" si="3"/>
        <v>39138</v>
      </c>
      <c r="M37" s="12"/>
      <c r="N37" s="158"/>
      <c r="O37" s="101" t="s">
        <v>198</v>
      </c>
      <c r="P37" s="79" t="s">
        <v>79</v>
      </c>
      <c r="Q37" s="74"/>
      <c r="R37" s="22">
        <v>101183</v>
      </c>
      <c r="S37" s="23">
        <v>10</v>
      </c>
      <c r="T37" s="24">
        <f t="shared" ref="T37:T39" si="20">SUM(R37:S37)</f>
        <v>101193</v>
      </c>
      <c r="U37" s="25">
        <v>265148</v>
      </c>
      <c r="V37" s="25">
        <v>2102</v>
      </c>
      <c r="W37" s="22">
        <v>1965</v>
      </c>
      <c r="X37" s="36">
        <f t="shared" si="1"/>
        <v>368443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151749</v>
      </c>
      <c r="G38" s="23">
        <f>SUM(G34:G37)</f>
        <v>7</v>
      </c>
      <c r="H38" s="24">
        <f t="shared" si="2"/>
        <v>151756</v>
      </c>
      <c r="I38" s="22">
        <f>SUM(I34:I37)</f>
        <v>353103</v>
      </c>
      <c r="J38" s="22">
        <f>SUM(J34:J37)</f>
        <v>2840</v>
      </c>
      <c r="K38" s="22">
        <f>SUM(K34:K37)</f>
        <v>2839</v>
      </c>
      <c r="L38" s="24">
        <f t="shared" si="3"/>
        <v>507699</v>
      </c>
      <c r="M38" s="12"/>
      <c r="N38" s="158"/>
      <c r="O38" s="102"/>
      <c r="P38" s="79" t="s">
        <v>82</v>
      </c>
      <c r="Q38" s="74"/>
      <c r="R38" s="22">
        <v>22770</v>
      </c>
      <c r="S38" s="23">
        <v>7</v>
      </c>
      <c r="T38" s="24">
        <f t="shared" si="20"/>
        <v>22777</v>
      </c>
      <c r="U38" s="25">
        <v>69436</v>
      </c>
      <c r="V38" s="25">
        <v>391</v>
      </c>
      <c r="W38" s="22">
        <v>509</v>
      </c>
      <c r="X38" s="36">
        <f t="shared" si="1"/>
        <v>92604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45981</v>
      </c>
      <c r="G39" s="23">
        <v>1</v>
      </c>
      <c r="H39" s="24">
        <f t="shared" si="2"/>
        <v>45982</v>
      </c>
      <c r="I39" s="25">
        <v>110772</v>
      </c>
      <c r="J39" s="25">
        <v>674</v>
      </c>
      <c r="K39" s="22">
        <v>784</v>
      </c>
      <c r="L39" s="24">
        <f t="shared" si="3"/>
        <v>157428</v>
      </c>
      <c r="M39" s="12"/>
      <c r="N39" s="158"/>
      <c r="O39" s="102"/>
      <c r="P39" s="79" t="s">
        <v>200</v>
      </c>
      <c r="Q39" s="74"/>
      <c r="R39" s="22">
        <v>28721</v>
      </c>
      <c r="S39" s="23">
        <v>2</v>
      </c>
      <c r="T39" s="24">
        <f t="shared" si="20"/>
        <v>28723</v>
      </c>
      <c r="U39" s="25">
        <v>71490</v>
      </c>
      <c r="V39" s="25">
        <v>623</v>
      </c>
      <c r="W39" s="22">
        <v>366</v>
      </c>
      <c r="X39" s="36">
        <f t="shared" si="1"/>
        <v>100836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878113</v>
      </c>
      <c r="G40" s="32">
        <f>SUM(G22:G23,G27,G30:G33,G38:G39)</f>
        <v>49</v>
      </c>
      <c r="H40" s="33">
        <f t="shared" si="2"/>
        <v>878162</v>
      </c>
      <c r="I40" s="31">
        <f t="shared" ref="I40:K40" si="21">SUM(I22:I23,I27,I30:I33,I38:I39)</f>
        <v>2117790</v>
      </c>
      <c r="J40" s="31">
        <f t="shared" si="21"/>
        <v>15861</v>
      </c>
      <c r="K40" s="31">
        <f t="shared" si="21"/>
        <v>17158</v>
      </c>
      <c r="L40" s="37">
        <f t="shared" si="3"/>
        <v>3011813</v>
      </c>
      <c r="M40" s="12"/>
      <c r="N40" s="158"/>
      <c r="O40" s="102"/>
      <c r="P40" s="79" t="s">
        <v>201</v>
      </c>
      <c r="Q40" s="74"/>
      <c r="R40" s="28">
        <v>22460</v>
      </c>
      <c r="S40" s="29">
        <v>14</v>
      </c>
      <c r="T40" s="24">
        <f t="shared" si="12"/>
        <v>22474</v>
      </c>
      <c r="U40" s="30">
        <v>72761</v>
      </c>
      <c r="V40" s="30">
        <v>587</v>
      </c>
      <c r="W40" s="28">
        <v>751</v>
      </c>
      <c r="X40" s="36">
        <f t="shared" si="1"/>
        <v>95822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132936</v>
      </c>
      <c r="G41" s="23">
        <v>11</v>
      </c>
      <c r="H41" s="24">
        <f t="shared" si="2"/>
        <v>132947</v>
      </c>
      <c r="I41" s="25">
        <v>329679</v>
      </c>
      <c r="J41" s="25">
        <v>1763</v>
      </c>
      <c r="K41" s="22">
        <v>2425</v>
      </c>
      <c r="L41" s="24">
        <f t="shared" si="3"/>
        <v>464389</v>
      </c>
      <c r="M41" s="12"/>
      <c r="N41" s="158"/>
      <c r="O41" s="103"/>
      <c r="P41" s="79" t="s">
        <v>10</v>
      </c>
      <c r="Q41" s="74"/>
      <c r="R41" s="22">
        <f>SUM(R37:R40)</f>
        <v>175134</v>
      </c>
      <c r="S41" s="23">
        <f>SUM(S37:S40)</f>
        <v>33</v>
      </c>
      <c r="T41" s="24">
        <f t="shared" si="12"/>
        <v>175167</v>
      </c>
      <c r="U41" s="25">
        <f t="shared" ref="U41:W41" si="22">SUM(U37:U40)</f>
        <v>478835</v>
      </c>
      <c r="V41" s="25">
        <f t="shared" si="22"/>
        <v>3703</v>
      </c>
      <c r="W41" s="22">
        <f t="shared" si="22"/>
        <v>3591</v>
      </c>
      <c r="X41" s="24">
        <f t="shared" si="1"/>
        <v>657705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52441</v>
      </c>
      <c r="G42" s="23">
        <v>5</v>
      </c>
      <c r="H42" s="24">
        <f t="shared" si="2"/>
        <v>52446</v>
      </c>
      <c r="I42" s="25">
        <v>147072</v>
      </c>
      <c r="J42" s="25">
        <v>786</v>
      </c>
      <c r="K42" s="22">
        <v>1363</v>
      </c>
      <c r="L42" s="24">
        <f t="shared" si="3"/>
        <v>200304</v>
      </c>
      <c r="M42" s="12"/>
      <c r="N42" s="162"/>
      <c r="O42" s="91" t="s">
        <v>30</v>
      </c>
      <c r="P42" s="92"/>
      <c r="Q42" s="93"/>
      <c r="R42" s="31">
        <f>SUM(R17,R20:R22,R26:R28,R32,R36,R41)</f>
        <v>1043432</v>
      </c>
      <c r="S42" s="40">
        <f>SUM(S17,S20:S22,S26:S28,S32,S36,S41)</f>
        <v>200</v>
      </c>
      <c r="T42" s="33">
        <f t="shared" si="12"/>
        <v>1043632</v>
      </c>
      <c r="U42" s="31">
        <f t="shared" ref="U42:W42" si="23">SUM(U17,U20:U22,U26:U28,U32,U36,U41)</f>
        <v>3417274</v>
      </c>
      <c r="V42" s="31">
        <f t="shared" si="23"/>
        <v>20133</v>
      </c>
      <c r="W42" s="31">
        <f t="shared" si="23"/>
        <v>33039</v>
      </c>
      <c r="X42" s="33">
        <f t="shared" si="1"/>
        <v>4481039</v>
      </c>
    </row>
    <row r="43" spans="1:24" s="17" customFormat="1" ht="7.5" customHeight="1" x14ac:dyDescent="0.15">
      <c r="A43" s="39"/>
      <c r="B43" s="86"/>
      <c r="C43" s="102"/>
      <c r="D43" s="113"/>
      <c r="E43" s="69" t="s">
        <v>229</v>
      </c>
      <c r="F43" s="22">
        <v>82743</v>
      </c>
      <c r="G43" s="23">
        <v>7</v>
      </c>
      <c r="H43" s="24">
        <f t="shared" si="2"/>
        <v>82750</v>
      </c>
      <c r="I43" s="25">
        <v>205811</v>
      </c>
      <c r="J43" s="25">
        <v>917</v>
      </c>
      <c r="K43" s="22">
        <v>1790</v>
      </c>
      <c r="L43" s="24">
        <f t="shared" si="3"/>
        <v>289478</v>
      </c>
      <c r="M43" s="12"/>
      <c r="N43" s="157" t="s">
        <v>85</v>
      </c>
      <c r="O43" s="88" t="s">
        <v>86</v>
      </c>
      <c r="P43" s="89"/>
      <c r="Q43" s="90"/>
      <c r="R43" s="22">
        <v>113928</v>
      </c>
      <c r="S43" s="23">
        <v>16</v>
      </c>
      <c r="T43" s="24">
        <f t="shared" si="12"/>
        <v>113944</v>
      </c>
      <c r="U43" s="25">
        <v>351554</v>
      </c>
      <c r="V43" s="25">
        <v>2345</v>
      </c>
      <c r="W43" s="22">
        <v>2924</v>
      </c>
      <c r="X43" s="24">
        <f t="shared" si="1"/>
        <v>467843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135184</v>
      </c>
      <c r="G44" s="23">
        <f>SUM(G42:G43)</f>
        <v>12</v>
      </c>
      <c r="H44" s="24">
        <f t="shared" si="2"/>
        <v>135196</v>
      </c>
      <c r="I44" s="22">
        <f>SUM(I42:I43)</f>
        <v>352883</v>
      </c>
      <c r="J44" s="22">
        <f>SUM(J42:J43)</f>
        <v>1703</v>
      </c>
      <c r="K44" s="22">
        <f>SUM(K42:K43)</f>
        <v>3153</v>
      </c>
      <c r="L44" s="24">
        <f t="shared" si="3"/>
        <v>489782</v>
      </c>
      <c r="M44" s="12"/>
      <c r="N44" s="158"/>
      <c r="O44" s="72" t="s">
        <v>89</v>
      </c>
      <c r="P44" s="73"/>
      <c r="Q44" s="74"/>
      <c r="R44" s="22">
        <v>145555</v>
      </c>
      <c r="S44" s="23">
        <v>25</v>
      </c>
      <c r="T44" s="24">
        <f t="shared" si="12"/>
        <v>145580</v>
      </c>
      <c r="U44" s="25">
        <v>369280</v>
      </c>
      <c r="V44" s="25">
        <v>3586</v>
      </c>
      <c r="W44" s="22">
        <v>7023</v>
      </c>
      <c r="X44" s="24">
        <f t="shared" si="1"/>
        <v>518446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91941</v>
      </c>
      <c r="G45" s="23">
        <v>16</v>
      </c>
      <c r="H45" s="24">
        <f t="shared" si="2"/>
        <v>91957</v>
      </c>
      <c r="I45" s="25">
        <v>250192</v>
      </c>
      <c r="J45" s="25">
        <v>1432</v>
      </c>
      <c r="K45" s="22">
        <v>2228</v>
      </c>
      <c r="L45" s="24">
        <f t="shared" si="3"/>
        <v>343581</v>
      </c>
      <c r="M45" s="12"/>
      <c r="N45" s="158"/>
      <c r="O45" s="101" t="s">
        <v>91</v>
      </c>
      <c r="P45" s="79" t="s">
        <v>202</v>
      </c>
      <c r="Q45" s="74"/>
      <c r="R45" s="41">
        <v>84502</v>
      </c>
      <c r="S45" s="42">
        <v>16</v>
      </c>
      <c r="T45" s="43">
        <f t="shared" si="12"/>
        <v>84518</v>
      </c>
      <c r="U45" s="44">
        <v>132969</v>
      </c>
      <c r="V45" s="44">
        <v>3278</v>
      </c>
      <c r="W45" s="41">
        <v>9062</v>
      </c>
      <c r="X45" s="43">
        <f t="shared" si="1"/>
        <v>220765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24546</v>
      </c>
      <c r="G46" s="23">
        <v>4</v>
      </c>
      <c r="H46" s="24">
        <f t="shared" si="2"/>
        <v>24550</v>
      </c>
      <c r="I46" s="25">
        <v>57719</v>
      </c>
      <c r="J46" s="25">
        <v>309</v>
      </c>
      <c r="K46" s="22">
        <v>308</v>
      </c>
      <c r="L46" s="24">
        <f t="shared" si="3"/>
        <v>82578</v>
      </c>
      <c r="M46" s="12"/>
      <c r="N46" s="158"/>
      <c r="O46" s="102"/>
      <c r="P46" s="79" t="s">
        <v>94</v>
      </c>
      <c r="Q46" s="74"/>
      <c r="R46" s="22">
        <v>128507</v>
      </c>
      <c r="S46" s="23">
        <v>23</v>
      </c>
      <c r="T46" s="24">
        <f t="shared" si="12"/>
        <v>128530</v>
      </c>
      <c r="U46" s="25">
        <v>328171</v>
      </c>
      <c r="V46" s="25">
        <v>3987</v>
      </c>
      <c r="W46" s="22">
        <v>12083</v>
      </c>
      <c r="X46" s="24">
        <f t="shared" si="1"/>
        <v>460688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116487</v>
      </c>
      <c r="G47" s="23">
        <f>SUM(G45:G46)</f>
        <v>20</v>
      </c>
      <c r="H47" s="24">
        <f t="shared" si="2"/>
        <v>116507</v>
      </c>
      <c r="I47" s="22">
        <f>SUM(I45:I46)</f>
        <v>307911</v>
      </c>
      <c r="J47" s="22">
        <f>SUM(J45:J46)</f>
        <v>1741</v>
      </c>
      <c r="K47" s="22">
        <f>SUM(K45:K46)</f>
        <v>2536</v>
      </c>
      <c r="L47" s="24">
        <f t="shared" si="3"/>
        <v>426159</v>
      </c>
      <c r="M47" s="12"/>
      <c r="N47" s="158"/>
      <c r="O47" s="102"/>
      <c r="P47" s="112" t="s">
        <v>95</v>
      </c>
      <c r="Q47" s="69" t="s">
        <v>96</v>
      </c>
      <c r="R47" s="22">
        <v>84428</v>
      </c>
      <c r="S47" s="23">
        <v>19</v>
      </c>
      <c r="T47" s="24">
        <f t="shared" si="12"/>
        <v>84447</v>
      </c>
      <c r="U47" s="25">
        <v>279419</v>
      </c>
      <c r="V47" s="25">
        <v>2288</v>
      </c>
      <c r="W47" s="22">
        <v>3906</v>
      </c>
      <c r="X47" s="24">
        <f t="shared" si="1"/>
        <v>366154</v>
      </c>
    </row>
    <row r="48" spans="1:24" s="17" customFormat="1" ht="7.5" customHeight="1" x14ac:dyDescent="0.15">
      <c r="A48" s="39"/>
      <c r="B48" s="86"/>
      <c r="C48" s="108"/>
      <c r="D48" s="75" t="s">
        <v>203</v>
      </c>
      <c r="E48" s="76"/>
      <c r="F48" s="22">
        <v>44296</v>
      </c>
      <c r="G48" s="23">
        <v>1</v>
      </c>
      <c r="H48" s="24">
        <f t="shared" si="2"/>
        <v>44297</v>
      </c>
      <c r="I48" s="25">
        <v>152030</v>
      </c>
      <c r="J48" s="25">
        <v>769</v>
      </c>
      <c r="K48" s="22">
        <v>1175</v>
      </c>
      <c r="L48" s="24">
        <f t="shared" si="3"/>
        <v>197096</v>
      </c>
      <c r="M48" s="12"/>
      <c r="N48" s="158"/>
      <c r="O48" s="102"/>
      <c r="P48" s="113"/>
      <c r="Q48" s="69" t="s">
        <v>100</v>
      </c>
      <c r="R48" s="22">
        <v>36521</v>
      </c>
      <c r="S48" s="23">
        <v>9</v>
      </c>
      <c r="T48" s="24">
        <f t="shared" si="12"/>
        <v>36530</v>
      </c>
      <c r="U48" s="25">
        <v>107330</v>
      </c>
      <c r="V48" s="25">
        <v>999</v>
      </c>
      <c r="W48" s="22">
        <v>2215</v>
      </c>
      <c r="X48" s="24">
        <f t="shared" si="1"/>
        <v>144859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125190</v>
      </c>
      <c r="G49" s="23">
        <v>15</v>
      </c>
      <c r="H49" s="24">
        <f t="shared" si="2"/>
        <v>125205</v>
      </c>
      <c r="I49" s="25">
        <v>331299</v>
      </c>
      <c r="J49" s="25">
        <v>2005</v>
      </c>
      <c r="K49" s="22">
        <v>2226</v>
      </c>
      <c r="L49" s="24">
        <f t="shared" si="3"/>
        <v>458509</v>
      </c>
      <c r="M49" s="12"/>
      <c r="N49" s="158"/>
      <c r="O49" s="103"/>
      <c r="P49" s="114"/>
      <c r="Q49" s="69" t="s">
        <v>10</v>
      </c>
      <c r="R49" s="22">
        <f>SUM(R47:R48)</f>
        <v>120949</v>
      </c>
      <c r="S49" s="23">
        <f>SUM(S47:S48)</f>
        <v>28</v>
      </c>
      <c r="T49" s="24">
        <f t="shared" si="12"/>
        <v>120977</v>
      </c>
      <c r="U49" s="25">
        <f>SUM(U47:U48)</f>
        <v>386749</v>
      </c>
      <c r="V49" s="25">
        <f>SUM(V47:V48)</f>
        <v>3287</v>
      </c>
      <c r="W49" s="22">
        <f>SUM(W47:W48)</f>
        <v>6121</v>
      </c>
      <c r="X49" s="24">
        <f t="shared" si="1"/>
        <v>511013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34930</v>
      </c>
      <c r="G50" s="23">
        <v>8</v>
      </c>
      <c r="H50" s="24">
        <f t="shared" si="2"/>
        <v>34938</v>
      </c>
      <c r="I50" s="25">
        <v>100393</v>
      </c>
      <c r="J50" s="25">
        <v>631</v>
      </c>
      <c r="K50" s="22">
        <v>823</v>
      </c>
      <c r="L50" s="24">
        <f t="shared" si="3"/>
        <v>135962</v>
      </c>
      <c r="M50" s="12"/>
      <c r="N50" s="158"/>
      <c r="O50" s="163" t="s">
        <v>204</v>
      </c>
      <c r="P50" s="79" t="s">
        <v>205</v>
      </c>
      <c r="Q50" s="74"/>
      <c r="R50" s="22">
        <v>75295</v>
      </c>
      <c r="S50" s="23">
        <v>14</v>
      </c>
      <c r="T50" s="24">
        <f t="shared" si="12"/>
        <v>75309</v>
      </c>
      <c r="U50" s="25">
        <v>227842</v>
      </c>
      <c r="V50" s="25">
        <v>1985</v>
      </c>
      <c r="W50" s="22">
        <v>2563</v>
      </c>
      <c r="X50" s="24">
        <f t="shared" si="1"/>
        <v>305136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27898</v>
      </c>
      <c r="G51" s="23">
        <v>2</v>
      </c>
      <c r="H51" s="24">
        <f t="shared" si="2"/>
        <v>27900</v>
      </c>
      <c r="I51" s="26">
        <v>85954</v>
      </c>
      <c r="J51" s="26">
        <v>627</v>
      </c>
      <c r="K51" s="22">
        <v>764</v>
      </c>
      <c r="L51" s="24">
        <f t="shared" si="3"/>
        <v>114481</v>
      </c>
      <c r="M51" s="12"/>
      <c r="N51" s="158"/>
      <c r="O51" s="113"/>
      <c r="P51" s="79" t="s">
        <v>206</v>
      </c>
      <c r="Q51" s="74"/>
      <c r="R51" s="22">
        <v>11019</v>
      </c>
      <c r="S51" s="23">
        <v>3</v>
      </c>
      <c r="T51" s="24">
        <f t="shared" si="12"/>
        <v>11022</v>
      </c>
      <c r="U51" s="25">
        <v>39254</v>
      </c>
      <c r="V51" s="25">
        <v>225</v>
      </c>
      <c r="W51" s="22">
        <v>435</v>
      </c>
      <c r="X51" s="24">
        <f t="shared" ref="X51:X52" si="24">SUM(T51:V51)</f>
        <v>50501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188018</v>
      </c>
      <c r="G52" s="23">
        <f>SUM(G49:G51)</f>
        <v>25</v>
      </c>
      <c r="H52" s="24">
        <f t="shared" ref="H52:H98" si="25">SUM(F52:G52)</f>
        <v>188043</v>
      </c>
      <c r="I52" s="26">
        <f>SUM(I49:I51)</f>
        <v>517646</v>
      </c>
      <c r="J52" s="26">
        <f>SUM(J49:J51)</f>
        <v>3263</v>
      </c>
      <c r="K52" s="26">
        <f>SUM(K49:K51)</f>
        <v>3813</v>
      </c>
      <c r="L52" s="24">
        <f t="shared" ref="L52:L98" si="26">SUM(H52:J52)</f>
        <v>708952</v>
      </c>
      <c r="M52" s="12"/>
      <c r="N52" s="158"/>
      <c r="O52" s="114"/>
      <c r="P52" s="79" t="s">
        <v>10</v>
      </c>
      <c r="Q52" s="74"/>
      <c r="R52" s="22">
        <f>SUM(R50:R51)</f>
        <v>86314</v>
      </c>
      <c r="S52" s="23">
        <f>SUM(S50:S51)</f>
        <v>17</v>
      </c>
      <c r="T52" s="24">
        <f t="shared" si="12"/>
        <v>86331</v>
      </c>
      <c r="U52" s="25">
        <f t="shared" ref="U52:W52" si="27">SUM(U50:U51)</f>
        <v>267096</v>
      </c>
      <c r="V52" s="25">
        <f t="shared" si="27"/>
        <v>2210</v>
      </c>
      <c r="W52" s="22">
        <f t="shared" si="27"/>
        <v>2998</v>
      </c>
      <c r="X52" s="24">
        <f t="shared" si="24"/>
        <v>355637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61389</v>
      </c>
      <c r="G53" s="23">
        <v>9</v>
      </c>
      <c r="H53" s="24">
        <f t="shared" si="25"/>
        <v>61398</v>
      </c>
      <c r="I53" s="25">
        <v>217793</v>
      </c>
      <c r="J53" s="25">
        <v>1706</v>
      </c>
      <c r="K53" s="22">
        <v>5765</v>
      </c>
      <c r="L53" s="24">
        <f t="shared" si="26"/>
        <v>280897</v>
      </c>
      <c r="M53" s="12"/>
      <c r="N53" s="158"/>
      <c r="O53" s="72" t="s">
        <v>104</v>
      </c>
      <c r="P53" s="73"/>
      <c r="Q53" s="74"/>
      <c r="R53" s="22">
        <v>118087</v>
      </c>
      <c r="S53" s="23">
        <v>20</v>
      </c>
      <c r="T53" s="24">
        <f t="shared" si="12"/>
        <v>118107</v>
      </c>
      <c r="U53" s="25">
        <v>275610</v>
      </c>
      <c r="V53" s="25">
        <v>2595</v>
      </c>
      <c r="W53" s="22">
        <v>1921</v>
      </c>
      <c r="X53" s="24">
        <f t="shared" si="1"/>
        <v>396312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17625</v>
      </c>
      <c r="G54" s="23">
        <v>3</v>
      </c>
      <c r="H54" s="24">
        <f t="shared" si="25"/>
        <v>17628</v>
      </c>
      <c r="I54" s="25">
        <v>49455</v>
      </c>
      <c r="J54" s="25">
        <v>578</v>
      </c>
      <c r="K54" s="22">
        <v>2587</v>
      </c>
      <c r="L54" s="24">
        <f t="shared" si="26"/>
        <v>67661</v>
      </c>
      <c r="M54" s="12"/>
      <c r="N54" s="158"/>
      <c r="O54" s="101" t="s">
        <v>106</v>
      </c>
      <c r="P54" s="79" t="s">
        <v>107</v>
      </c>
      <c r="Q54" s="74"/>
      <c r="R54" s="22">
        <v>170516</v>
      </c>
      <c r="S54" s="23">
        <v>44</v>
      </c>
      <c r="T54" s="24">
        <f t="shared" si="12"/>
        <v>170560</v>
      </c>
      <c r="U54" s="25">
        <v>445330</v>
      </c>
      <c r="V54" s="25">
        <v>4210</v>
      </c>
      <c r="W54" s="22">
        <v>9584</v>
      </c>
      <c r="X54" s="24">
        <f t="shared" si="1"/>
        <v>620100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79014</v>
      </c>
      <c r="G55" s="23">
        <f>SUM(G53:G54)</f>
        <v>12</v>
      </c>
      <c r="H55" s="24">
        <f t="shared" si="25"/>
        <v>79026</v>
      </c>
      <c r="I55" s="26">
        <f>SUM(I53:I54)</f>
        <v>267248</v>
      </c>
      <c r="J55" s="26">
        <f>SUM(J53:J54)</f>
        <v>2284</v>
      </c>
      <c r="K55" s="26">
        <f>SUM(K53:K54)</f>
        <v>8352</v>
      </c>
      <c r="L55" s="24">
        <f t="shared" si="26"/>
        <v>348558</v>
      </c>
      <c r="M55" s="12"/>
      <c r="N55" s="158"/>
      <c r="O55" s="103"/>
      <c r="P55" s="79" t="s">
        <v>108</v>
      </c>
      <c r="Q55" s="74"/>
      <c r="R55" s="22">
        <v>122167</v>
      </c>
      <c r="S55" s="23">
        <v>34</v>
      </c>
      <c r="T55" s="24">
        <f t="shared" si="12"/>
        <v>122201</v>
      </c>
      <c r="U55" s="25">
        <v>353671</v>
      </c>
      <c r="V55" s="25">
        <v>2596</v>
      </c>
      <c r="W55" s="22">
        <v>2637</v>
      </c>
      <c r="X55" s="24">
        <f t="shared" si="1"/>
        <v>478468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43554</v>
      </c>
      <c r="G56" s="23">
        <v>6</v>
      </c>
      <c r="H56" s="24">
        <f t="shared" si="25"/>
        <v>43560</v>
      </c>
      <c r="I56" s="25">
        <v>160122</v>
      </c>
      <c r="J56" s="25">
        <v>1202</v>
      </c>
      <c r="K56" s="22">
        <v>3948</v>
      </c>
      <c r="L56" s="24">
        <f t="shared" si="26"/>
        <v>204884</v>
      </c>
      <c r="M56" s="12"/>
      <c r="N56" s="162"/>
      <c r="O56" s="91" t="s">
        <v>30</v>
      </c>
      <c r="P56" s="92"/>
      <c r="Q56" s="93"/>
      <c r="R56" s="31">
        <f>SUM(R43:R46,R52:R55,R49)</f>
        <v>1090525</v>
      </c>
      <c r="S56" s="40">
        <f>SUM(S43:S46,S52:S55,S49)</f>
        <v>223</v>
      </c>
      <c r="T56" s="33">
        <f t="shared" si="12"/>
        <v>1090748</v>
      </c>
      <c r="U56" s="31">
        <f t="shared" ref="U56:W56" si="28">SUM(U43:U46,U52:U55,U49)</f>
        <v>2910430</v>
      </c>
      <c r="V56" s="31">
        <f t="shared" si="28"/>
        <v>28094</v>
      </c>
      <c r="W56" s="31">
        <f t="shared" si="28"/>
        <v>54353</v>
      </c>
      <c r="X56" s="33">
        <f t="shared" si="1"/>
        <v>4029272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10794</v>
      </c>
      <c r="G57" s="23">
        <v>3</v>
      </c>
      <c r="H57" s="24">
        <f t="shared" si="25"/>
        <v>10797</v>
      </c>
      <c r="I57" s="25">
        <v>38360</v>
      </c>
      <c r="J57" s="25">
        <v>383</v>
      </c>
      <c r="K57" s="22">
        <v>1450</v>
      </c>
      <c r="L57" s="24">
        <f t="shared" si="26"/>
        <v>49540</v>
      </c>
      <c r="M57" s="12"/>
      <c r="N57" s="157" t="s">
        <v>112</v>
      </c>
      <c r="O57" s="88" t="s">
        <v>113</v>
      </c>
      <c r="P57" s="89"/>
      <c r="Q57" s="90"/>
      <c r="R57" s="22">
        <v>74703</v>
      </c>
      <c r="S57" s="23">
        <v>4</v>
      </c>
      <c r="T57" s="24">
        <f t="shared" si="12"/>
        <v>74707</v>
      </c>
      <c r="U57" s="25">
        <v>166942</v>
      </c>
      <c r="V57" s="25">
        <v>953</v>
      </c>
      <c r="W57" s="22">
        <v>1090</v>
      </c>
      <c r="X57" s="24">
        <f t="shared" si="1"/>
        <v>242602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54348</v>
      </c>
      <c r="G58" s="23">
        <f>SUM(G56:G57)</f>
        <v>9</v>
      </c>
      <c r="H58" s="24">
        <f t="shared" si="25"/>
        <v>54357</v>
      </c>
      <c r="I58" s="26">
        <f>SUM(I56:I57)</f>
        <v>198482</v>
      </c>
      <c r="J58" s="26">
        <f>SUM(J56:J57)</f>
        <v>1585</v>
      </c>
      <c r="K58" s="26">
        <f>SUM(K56:K57)</f>
        <v>5398</v>
      </c>
      <c r="L58" s="24">
        <f t="shared" si="26"/>
        <v>254424</v>
      </c>
      <c r="M58" s="12"/>
      <c r="N58" s="158"/>
      <c r="O58" s="159" t="s">
        <v>207</v>
      </c>
      <c r="P58" s="79" t="s">
        <v>208</v>
      </c>
      <c r="Q58" s="74"/>
      <c r="R58" s="22">
        <v>64957</v>
      </c>
      <c r="S58" s="23">
        <v>3</v>
      </c>
      <c r="T58" s="24">
        <f t="shared" si="12"/>
        <v>64960</v>
      </c>
      <c r="U58" s="25">
        <v>140983</v>
      </c>
      <c r="V58" s="25">
        <v>1218</v>
      </c>
      <c r="W58" s="22">
        <v>1137</v>
      </c>
      <c r="X58" s="24">
        <f t="shared" si="1"/>
        <v>207161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55044</v>
      </c>
      <c r="G59" s="23">
        <v>18</v>
      </c>
      <c r="H59" s="24">
        <f t="shared" si="25"/>
        <v>55062</v>
      </c>
      <c r="I59" s="25">
        <v>188389</v>
      </c>
      <c r="J59" s="25">
        <v>1231</v>
      </c>
      <c r="K59" s="22">
        <v>5352</v>
      </c>
      <c r="L59" s="24">
        <f t="shared" si="26"/>
        <v>244682</v>
      </c>
      <c r="M59" s="12"/>
      <c r="N59" s="158"/>
      <c r="O59" s="102"/>
      <c r="P59" s="79" t="s">
        <v>209</v>
      </c>
      <c r="Q59" s="74"/>
      <c r="R59" s="28">
        <v>23836</v>
      </c>
      <c r="S59" s="29">
        <v>0</v>
      </c>
      <c r="T59" s="24">
        <f>SUM(R59:S59)</f>
        <v>23836</v>
      </c>
      <c r="U59" s="30">
        <v>59360</v>
      </c>
      <c r="V59" s="30">
        <v>402</v>
      </c>
      <c r="W59" s="28">
        <v>383</v>
      </c>
      <c r="X59" s="36">
        <f>SUM(T59:V59)</f>
        <v>83598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25008</v>
      </c>
      <c r="G60" s="23">
        <v>7</v>
      </c>
      <c r="H60" s="24">
        <f t="shared" si="25"/>
        <v>25015</v>
      </c>
      <c r="I60" s="25">
        <v>96858</v>
      </c>
      <c r="J60" s="25">
        <v>459</v>
      </c>
      <c r="K60" s="22">
        <v>1493</v>
      </c>
      <c r="L60" s="24">
        <f t="shared" si="26"/>
        <v>122332</v>
      </c>
      <c r="M60" s="12"/>
      <c r="N60" s="158"/>
      <c r="O60" s="103"/>
      <c r="P60" s="79" t="s">
        <v>10</v>
      </c>
      <c r="Q60" s="74"/>
      <c r="R60" s="28">
        <f>SUM(R58:R59)</f>
        <v>88793</v>
      </c>
      <c r="S60" s="29">
        <f>SUM(S58:S59)</f>
        <v>3</v>
      </c>
      <c r="T60" s="24">
        <f>SUM(R60:S60)</f>
        <v>88796</v>
      </c>
      <c r="U60" s="30">
        <f t="shared" ref="U60:W60" si="29">SUM(U58:U59)</f>
        <v>200343</v>
      </c>
      <c r="V60" s="30">
        <f t="shared" si="29"/>
        <v>1620</v>
      </c>
      <c r="W60" s="28">
        <f t="shared" si="29"/>
        <v>1520</v>
      </c>
      <c r="X60" s="36">
        <f>SUM(T60:V60)</f>
        <v>290759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80052</v>
      </c>
      <c r="G61" s="23">
        <f>SUM(G59:G60)</f>
        <v>25</v>
      </c>
      <c r="H61" s="24">
        <f t="shared" si="25"/>
        <v>80077</v>
      </c>
      <c r="I61" s="22">
        <f>SUM(I59:I60)</f>
        <v>285247</v>
      </c>
      <c r="J61" s="22">
        <f>SUM(J59:J60)</f>
        <v>1690</v>
      </c>
      <c r="K61" s="22">
        <f>SUM(K59:K60)</f>
        <v>6845</v>
      </c>
      <c r="L61" s="24">
        <f t="shared" si="26"/>
        <v>367014</v>
      </c>
      <c r="M61" s="12"/>
      <c r="N61" s="158"/>
      <c r="O61" s="101" t="s">
        <v>116</v>
      </c>
      <c r="P61" s="79" t="s">
        <v>117</v>
      </c>
      <c r="Q61" s="74"/>
      <c r="R61" s="28">
        <v>138277</v>
      </c>
      <c r="S61" s="29">
        <v>38</v>
      </c>
      <c r="T61" s="24">
        <f>SUM(R61:S61)</f>
        <v>138315</v>
      </c>
      <c r="U61" s="30">
        <v>343855</v>
      </c>
      <c r="V61" s="30">
        <v>2417</v>
      </c>
      <c r="W61" s="28">
        <v>3368</v>
      </c>
      <c r="X61" s="36">
        <f>SUM(T61:V61)</f>
        <v>484587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98883</v>
      </c>
      <c r="G62" s="23">
        <v>15</v>
      </c>
      <c r="H62" s="24">
        <f t="shared" si="25"/>
        <v>98898</v>
      </c>
      <c r="I62" s="25">
        <v>301605</v>
      </c>
      <c r="J62" s="25">
        <v>1573</v>
      </c>
      <c r="K62" s="22">
        <v>2546</v>
      </c>
      <c r="L62" s="24">
        <f t="shared" si="26"/>
        <v>402076</v>
      </c>
      <c r="M62" s="12"/>
      <c r="N62" s="158"/>
      <c r="O62" s="102"/>
      <c r="P62" s="79" t="s">
        <v>120</v>
      </c>
      <c r="Q62" s="74"/>
      <c r="R62" s="28">
        <v>57234</v>
      </c>
      <c r="S62" s="29">
        <v>12</v>
      </c>
      <c r="T62" s="24">
        <f>SUM(R62:S62)</f>
        <v>57246</v>
      </c>
      <c r="U62" s="30">
        <v>187972</v>
      </c>
      <c r="V62" s="30">
        <v>889</v>
      </c>
      <c r="W62" s="28">
        <v>1174</v>
      </c>
      <c r="X62" s="36">
        <f>SUM(T62:V62)</f>
        <v>246107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95680</v>
      </c>
      <c r="G63" s="23">
        <v>14</v>
      </c>
      <c r="H63" s="24">
        <f t="shared" si="25"/>
        <v>95694</v>
      </c>
      <c r="I63" s="25">
        <v>268720</v>
      </c>
      <c r="J63" s="25">
        <v>1614</v>
      </c>
      <c r="K63" s="22">
        <v>4678</v>
      </c>
      <c r="L63" s="24">
        <f t="shared" si="26"/>
        <v>366028</v>
      </c>
      <c r="M63" s="12"/>
      <c r="N63" s="158"/>
      <c r="O63" s="103"/>
      <c r="P63" s="79" t="s">
        <v>10</v>
      </c>
      <c r="Q63" s="74"/>
      <c r="R63" s="22">
        <f>SUM(R61:R62)</f>
        <v>195511</v>
      </c>
      <c r="S63" s="23">
        <f>SUM(S61:S62)</f>
        <v>50</v>
      </c>
      <c r="T63" s="24">
        <f t="shared" si="12"/>
        <v>195561</v>
      </c>
      <c r="U63" s="25">
        <f t="shared" ref="U63:W63" si="30">SUM(U61:U62)</f>
        <v>531827</v>
      </c>
      <c r="V63" s="25">
        <f t="shared" si="30"/>
        <v>3306</v>
      </c>
      <c r="W63" s="22">
        <f t="shared" si="30"/>
        <v>4542</v>
      </c>
      <c r="X63" s="24">
        <f t="shared" si="1"/>
        <v>730694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32447</v>
      </c>
      <c r="G64" s="23">
        <v>1</v>
      </c>
      <c r="H64" s="24">
        <f t="shared" si="25"/>
        <v>32448</v>
      </c>
      <c r="I64" s="25">
        <v>68278</v>
      </c>
      <c r="J64" s="25">
        <v>395</v>
      </c>
      <c r="K64" s="22">
        <v>1205</v>
      </c>
      <c r="L64" s="24">
        <f t="shared" si="26"/>
        <v>101121</v>
      </c>
      <c r="M64" s="12"/>
      <c r="N64" s="158"/>
      <c r="O64" s="101" t="s">
        <v>122</v>
      </c>
      <c r="P64" s="79" t="s">
        <v>112</v>
      </c>
      <c r="Q64" s="74"/>
      <c r="R64" s="22">
        <v>124292</v>
      </c>
      <c r="S64" s="23">
        <v>22</v>
      </c>
      <c r="T64" s="24">
        <f t="shared" si="12"/>
        <v>124314</v>
      </c>
      <c r="U64" s="25">
        <v>394384</v>
      </c>
      <c r="V64" s="25">
        <v>2417</v>
      </c>
      <c r="W64" s="22">
        <v>5472</v>
      </c>
      <c r="X64" s="36">
        <f t="shared" si="1"/>
        <v>521115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128127</v>
      </c>
      <c r="G65" s="23">
        <f>SUM(G63:G64)</f>
        <v>15</v>
      </c>
      <c r="H65" s="24">
        <f t="shared" si="25"/>
        <v>128142</v>
      </c>
      <c r="I65" s="22">
        <f>SUM(I63:I64)</f>
        <v>336998</v>
      </c>
      <c r="J65" s="22">
        <f>SUM(J63:J64)</f>
        <v>2009</v>
      </c>
      <c r="K65" s="22">
        <f>SUM(K63:K64)</f>
        <v>5883</v>
      </c>
      <c r="L65" s="24">
        <f t="shared" si="26"/>
        <v>467149</v>
      </c>
      <c r="M65" s="12"/>
      <c r="N65" s="158"/>
      <c r="O65" s="103"/>
      <c r="P65" s="79" t="s">
        <v>124</v>
      </c>
      <c r="Q65" s="74"/>
      <c r="R65" s="22">
        <v>75986</v>
      </c>
      <c r="S65" s="23">
        <v>14</v>
      </c>
      <c r="T65" s="24">
        <f t="shared" si="12"/>
        <v>76000</v>
      </c>
      <c r="U65" s="25">
        <v>228572</v>
      </c>
      <c r="V65" s="25">
        <v>1219</v>
      </c>
      <c r="W65" s="22">
        <v>1707</v>
      </c>
      <c r="X65" s="24">
        <f t="shared" si="1"/>
        <v>305791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23208</v>
      </c>
      <c r="G66" s="23">
        <v>2</v>
      </c>
      <c r="H66" s="24">
        <f t="shared" ref="H66:H72" si="31">SUM(F66:G66)</f>
        <v>23210</v>
      </c>
      <c r="I66" s="25">
        <v>81810</v>
      </c>
      <c r="J66" s="25">
        <v>506</v>
      </c>
      <c r="K66" s="22">
        <v>1985</v>
      </c>
      <c r="L66" s="24">
        <f t="shared" ref="L66:L72" si="32">SUM(H66:J66)</f>
        <v>105526</v>
      </c>
      <c r="M66" s="12"/>
      <c r="N66" s="158"/>
      <c r="O66" s="101" t="s">
        <v>126</v>
      </c>
      <c r="P66" s="79" t="s">
        <v>127</v>
      </c>
      <c r="Q66" s="74"/>
      <c r="R66" s="22">
        <v>108496</v>
      </c>
      <c r="S66" s="23">
        <v>11</v>
      </c>
      <c r="T66" s="24">
        <f t="shared" si="12"/>
        <v>108507</v>
      </c>
      <c r="U66" s="25">
        <v>298978</v>
      </c>
      <c r="V66" s="25">
        <v>1650</v>
      </c>
      <c r="W66" s="22">
        <v>1901</v>
      </c>
      <c r="X66" s="24">
        <f t="shared" si="1"/>
        <v>409135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9973</v>
      </c>
      <c r="G67" s="23">
        <v>0</v>
      </c>
      <c r="H67" s="24">
        <f t="shared" si="31"/>
        <v>9973</v>
      </c>
      <c r="I67" s="25">
        <v>25289</v>
      </c>
      <c r="J67" s="25">
        <v>232</v>
      </c>
      <c r="K67" s="22">
        <v>1590</v>
      </c>
      <c r="L67" s="24">
        <f t="shared" si="32"/>
        <v>35494</v>
      </c>
      <c r="M67" s="12"/>
      <c r="N67" s="158"/>
      <c r="O67" s="102"/>
      <c r="P67" s="79" t="s">
        <v>130</v>
      </c>
      <c r="Q67" s="74"/>
      <c r="R67" s="28">
        <v>20758</v>
      </c>
      <c r="S67" s="29">
        <v>0</v>
      </c>
      <c r="T67" s="24">
        <f t="shared" si="12"/>
        <v>20758</v>
      </c>
      <c r="U67" s="30">
        <v>67186</v>
      </c>
      <c r="V67" s="30">
        <v>377</v>
      </c>
      <c r="W67" s="28">
        <v>517</v>
      </c>
      <c r="X67" s="24">
        <f t="shared" si="1"/>
        <v>88321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14741</v>
      </c>
      <c r="G68" s="23">
        <v>0</v>
      </c>
      <c r="H68" s="24">
        <f t="shared" si="31"/>
        <v>14741</v>
      </c>
      <c r="I68" s="25">
        <v>49027</v>
      </c>
      <c r="J68" s="25">
        <v>421</v>
      </c>
      <c r="K68" s="22">
        <v>1950</v>
      </c>
      <c r="L68" s="24">
        <f t="shared" si="32"/>
        <v>64189</v>
      </c>
      <c r="M68" s="12"/>
      <c r="N68" s="158"/>
      <c r="O68" s="103"/>
      <c r="P68" s="79" t="s">
        <v>10</v>
      </c>
      <c r="Q68" s="74"/>
      <c r="R68" s="22">
        <f>SUM(R66:R67)</f>
        <v>129254</v>
      </c>
      <c r="S68" s="23">
        <f>SUM(S66:S67)</f>
        <v>11</v>
      </c>
      <c r="T68" s="24">
        <f t="shared" si="12"/>
        <v>129265</v>
      </c>
      <c r="U68" s="25">
        <f>SUM(U66:U67)</f>
        <v>366164</v>
      </c>
      <c r="V68" s="25">
        <f>SUM(V66:V67)</f>
        <v>2027</v>
      </c>
      <c r="W68" s="22">
        <f>SUM(W66:W67)</f>
        <v>2418</v>
      </c>
      <c r="X68" s="24">
        <f t="shared" si="1"/>
        <v>497456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47922</v>
      </c>
      <c r="G69" s="23">
        <f>SUM(G66:G68)</f>
        <v>2</v>
      </c>
      <c r="H69" s="24">
        <f t="shared" si="31"/>
        <v>47924</v>
      </c>
      <c r="I69" s="22">
        <f t="shared" ref="I69:K69" si="33">SUM(I66:I68)</f>
        <v>156126</v>
      </c>
      <c r="J69" s="22">
        <f t="shared" si="33"/>
        <v>1159</v>
      </c>
      <c r="K69" s="22">
        <f t="shared" si="33"/>
        <v>5525</v>
      </c>
      <c r="L69" s="24">
        <f t="shared" si="32"/>
        <v>205209</v>
      </c>
      <c r="M69" s="12"/>
      <c r="N69" s="162"/>
      <c r="O69" s="91" t="s">
        <v>30</v>
      </c>
      <c r="P69" s="92"/>
      <c r="Q69" s="93"/>
      <c r="R69" s="31">
        <f>SUM(R57,R63:R65,R68,R60)</f>
        <v>688539</v>
      </c>
      <c r="S69" s="40">
        <f>SUM(S57,S63:S65,S68,S60)</f>
        <v>104</v>
      </c>
      <c r="T69" s="33">
        <f t="shared" si="12"/>
        <v>688643</v>
      </c>
      <c r="U69" s="31">
        <f t="shared" ref="U69:W69" si="34">SUM(U57,U63:U65,U68,U60)</f>
        <v>1888232</v>
      </c>
      <c r="V69" s="31">
        <f t="shared" si="34"/>
        <v>11542</v>
      </c>
      <c r="W69" s="31">
        <f t="shared" si="34"/>
        <v>16749</v>
      </c>
      <c r="X69" s="33">
        <f t="shared" si="1"/>
        <v>2588417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77594</v>
      </c>
      <c r="G70" s="23">
        <v>7</v>
      </c>
      <c r="H70" s="24">
        <f t="shared" si="31"/>
        <v>77601</v>
      </c>
      <c r="I70" s="25">
        <v>175547</v>
      </c>
      <c r="J70" s="25">
        <v>1057</v>
      </c>
      <c r="K70" s="22">
        <v>1270</v>
      </c>
      <c r="L70" s="24">
        <f t="shared" si="32"/>
        <v>254205</v>
      </c>
      <c r="M70" s="12"/>
      <c r="N70" s="157" t="s">
        <v>135</v>
      </c>
      <c r="O70" s="88" t="s">
        <v>136</v>
      </c>
      <c r="P70" s="89"/>
      <c r="Q70" s="90"/>
      <c r="R70" s="28">
        <v>90186</v>
      </c>
      <c r="S70" s="29">
        <v>15</v>
      </c>
      <c r="T70" s="36">
        <f t="shared" si="12"/>
        <v>90201</v>
      </c>
      <c r="U70" s="30">
        <v>210031</v>
      </c>
      <c r="V70" s="30">
        <v>1076</v>
      </c>
      <c r="W70" s="28">
        <v>1574</v>
      </c>
      <c r="X70" s="36">
        <f t="shared" si="1"/>
        <v>301308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19937</v>
      </c>
      <c r="G71" s="23">
        <v>0</v>
      </c>
      <c r="H71" s="24">
        <f t="shared" si="31"/>
        <v>19937</v>
      </c>
      <c r="I71" s="25">
        <v>57573</v>
      </c>
      <c r="J71" s="25">
        <v>338</v>
      </c>
      <c r="K71" s="22">
        <v>671</v>
      </c>
      <c r="L71" s="24">
        <f t="shared" si="32"/>
        <v>77848</v>
      </c>
      <c r="M71" s="9"/>
      <c r="N71" s="158"/>
      <c r="O71" s="159" t="s">
        <v>218</v>
      </c>
      <c r="P71" s="79" t="s">
        <v>219</v>
      </c>
      <c r="Q71" s="74"/>
      <c r="R71" s="22">
        <v>71245</v>
      </c>
      <c r="S71" s="23">
        <v>17</v>
      </c>
      <c r="T71" s="24">
        <f t="shared" si="12"/>
        <v>71262</v>
      </c>
      <c r="U71" s="25">
        <v>173757</v>
      </c>
      <c r="V71" s="25">
        <v>1125</v>
      </c>
      <c r="W71" s="22">
        <v>1379</v>
      </c>
      <c r="X71" s="24">
        <f t="shared" si="1"/>
        <v>246144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97531</v>
      </c>
      <c r="G72" s="23">
        <f>SUM(G70:G71)</f>
        <v>7</v>
      </c>
      <c r="H72" s="24">
        <f t="shared" si="31"/>
        <v>97538</v>
      </c>
      <c r="I72" s="22">
        <f>SUM(I70:I71)</f>
        <v>233120</v>
      </c>
      <c r="J72" s="22">
        <f>SUM(J70:J71)</f>
        <v>1395</v>
      </c>
      <c r="K72" s="22">
        <f>SUM(K70:K71)</f>
        <v>1941</v>
      </c>
      <c r="L72" s="24">
        <f t="shared" si="32"/>
        <v>332053</v>
      </c>
      <c r="M72" s="9"/>
      <c r="N72" s="158"/>
      <c r="O72" s="102"/>
      <c r="P72" s="79" t="s">
        <v>220</v>
      </c>
      <c r="Q72" s="74"/>
      <c r="R72" s="28">
        <v>28952</v>
      </c>
      <c r="S72" s="29">
        <v>10</v>
      </c>
      <c r="T72" s="24">
        <f t="shared" si="12"/>
        <v>28962</v>
      </c>
      <c r="U72" s="30">
        <v>103605</v>
      </c>
      <c r="V72" s="30">
        <v>663</v>
      </c>
      <c r="W72" s="28">
        <v>1136</v>
      </c>
      <c r="X72" s="36">
        <f t="shared" ref="X72:X73" si="35">SUM(T72:V72)</f>
        <v>133230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13420</v>
      </c>
      <c r="G73" s="23">
        <v>1</v>
      </c>
      <c r="H73" s="24">
        <f t="shared" si="25"/>
        <v>13421</v>
      </c>
      <c r="I73" s="25">
        <v>50812</v>
      </c>
      <c r="J73" s="25">
        <v>295</v>
      </c>
      <c r="K73" s="22">
        <v>841</v>
      </c>
      <c r="L73" s="24">
        <f t="shared" si="26"/>
        <v>64528</v>
      </c>
      <c r="M73" s="9"/>
      <c r="N73" s="158"/>
      <c r="O73" s="103"/>
      <c r="P73" s="79" t="s">
        <v>10</v>
      </c>
      <c r="Q73" s="74"/>
      <c r="R73" s="28">
        <f>SUM(R71:R72)</f>
        <v>100197</v>
      </c>
      <c r="S73" s="29">
        <f>SUM(S71:S72)</f>
        <v>27</v>
      </c>
      <c r="T73" s="24">
        <f t="shared" si="12"/>
        <v>100224</v>
      </c>
      <c r="U73" s="30">
        <f t="shared" ref="U73:W73" si="36">SUM(U71:U72)</f>
        <v>277362</v>
      </c>
      <c r="V73" s="30">
        <f t="shared" si="36"/>
        <v>1788</v>
      </c>
      <c r="W73" s="28">
        <f t="shared" si="36"/>
        <v>2515</v>
      </c>
      <c r="X73" s="36">
        <f t="shared" si="35"/>
        <v>379374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16955</v>
      </c>
      <c r="G74" s="23">
        <v>1</v>
      </c>
      <c r="H74" s="24">
        <f t="shared" si="25"/>
        <v>16956</v>
      </c>
      <c r="I74" s="25">
        <v>61484</v>
      </c>
      <c r="J74" s="25">
        <v>429</v>
      </c>
      <c r="K74" s="22">
        <v>1625</v>
      </c>
      <c r="L74" s="24">
        <f t="shared" si="26"/>
        <v>78869</v>
      </c>
      <c r="M74" s="9"/>
      <c r="N74" s="158"/>
      <c r="O74" s="72" t="s">
        <v>139</v>
      </c>
      <c r="P74" s="73"/>
      <c r="Q74" s="74"/>
      <c r="R74" s="22">
        <v>151013</v>
      </c>
      <c r="S74" s="23">
        <v>21</v>
      </c>
      <c r="T74" s="24">
        <f t="shared" si="12"/>
        <v>151034</v>
      </c>
      <c r="U74" s="25">
        <v>368727</v>
      </c>
      <c r="V74" s="25">
        <v>2710</v>
      </c>
      <c r="W74" s="22">
        <v>3254</v>
      </c>
      <c r="X74" s="24">
        <f t="shared" si="1"/>
        <v>522471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12551</v>
      </c>
      <c r="G75" s="42">
        <v>3</v>
      </c>
      <c r="H75" s="24">
        <f t="shared" si="25"/>
        <v>12554</v>
      </c>
      <c r="I75" s="44">
        <v>40315</v>
      </c>
      <c r="J75" s="44">
        <v>415</v>
      </c>
      <c r="K75" s="41">
        <v>1703</v>
      </c>
      <c r="L75" s="24">
        <f t="shared" si="26"/>
        <v>53284</v>
      </c>
      <c r="M75" s="9"/>
      <c r="N75" s="158"/>
      <c r="O75" s="72" t="s">
        <v>142</v>
      </c>
      <c r="P75" s="73"/>
      <c r="Q75" s="74"/>
      <c r="R75" s="22">
        <v>98072</v>
      </c>
      <c r="S75" s="23">
        <v>27</v>
      </c>
      <c r="T75" s="24">
        <f t="shared" si="12"/>
        <v>98099</v>
      </c>
      <c r="U75" s="25">
        <v>203943</v>
      </c>
      <c r="V75" s="25">
        <v>1193</v>
      </c>
      <c r="W75" s="22">
        <v>1451</v>
      </c>
      <c r="X75" s="24">
        <f t="shared" si="1"/>
        <v>303235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42926</v>
      </c>
      <c r="G76" s="23">
        <f>SUM(G73:G75)</f>
        <v>5</v>
      </c>
      <c r="H76" s="24">
        <f t="shared" si="25"/>
        <v>42931</v>
      </c>
      <c r="I76" s="22">
        <f t="shared" ref="I76:K76" si="37">SUM(I73:I75)</f>
        <v>152611</v>
      </c>
      <c r="J76" s="22">
        <f t="shared" si="37"/>
        <v>1139</v>
      </c>
      <c r="K76" s="22">
        <f t="shared" si="37"/>
        <v>4169</v>
      </c>
      <c r="L76" s="24">
        <f t="shared" si="26"/>
        <v>196681</v>
      </c>
      <c r="M76" s="9"/>
      <c r="N76" s="162"/>
      <c r="O76" s="91" t="s">
        <v>30</v>
      </c>
      <c r="P76" s="92"/>
      <c r="Q76" s="93"/>
      <c r="R76" s="31">
        <f>SUM(R73:R75,R70)</f>
        <v>439468</v>
      </c>
      <c r="S76" s="32">
        <f>SUM(S73:S75,S70)</f>
        <v>90</v>
      </c>
      <c r="T76" s="33">
        <f t="shared" si="12"/>
        <v>439558</v>
      </c>
      <c r="U76" s="34">
        <f t="shared" ref="U76:W76" si="38">SUM(U73:U75,U70)</f>
        <v>1060063</v>
      </c>
      <c r="V76" s="34">
        <f t="shared" si="38"/>
        <v>6767</v>
      </c>
      <c r="W76" s="31">
        <f t="shared" si="38"/>
        <v>8794</v>
      </c>
      <c r="X76" s="33">
        <f t="shared" si="1"/>
        <v>1506388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41809</v>
      </c>
      <c r="G77" s="42">
        <v>16</v>
      </c>
      <c r="H77" s="43">
        <f>SUM(F77:G77)</f>
        <v>41825</v>
      </c>
      <c r="I77" s="44">
        <v>39456</v>
      </c>
      <c r="J77" s="44">
        <v>1509</v>
      </c>
      <c r="K77" s="41">
        <v>6508</v>
      </c>
      <c r="L77" s="43">
        <f>SUM(H77:J77)</f>
        <v>82790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103290</v>
      </c>
      <c r="S77" s="14">
        <v>4</v>
      </c>
      <c r="T77" s="15">
        <f t="shared" si="12"/>
        <v>103294</v>
      </c>
      <c r="U77" s="16">
        <v>375443</v>
      </c>
      <c r="V77" s="16">
        <v>2368</v>
      </c>
      <c r="W77" s="13">
        <v>7886</v>
      </c>
      <c r="X77" s="15">
        <f t="shared" si="1"/>
        <v>481105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12827</v>
      </c>
      <c r="G78" s="42">
        <v>5</v>
      </c>
      <c r="H78" s="43">
        <f>SUM(F78:G78)</f>
        <v>12832</v>
      </c>
      <c r="I78" s="44">
        <v>14082</v>
      </c>
      <c r="J78" s="44">
        <v>452</v>
      </c>
      <c r="K78" s="41">
        <v>1888</v>
      </c>
      <c r="L78" s="43">
        <f>SUM(H78:J78)</f>
        <v>27366</v>
      </c>
      <c r="M78" s="9"/>
      <c r="N78" s="158"/>
      <c r="O78" s="102"/>
      <c r="P78" s="79" t="s">
        <v>148</v>
      </c>
      <c r="Q78" s="74"/>
      <c r="R78" s="22">
        <v>79697</v>
      </c>
      <c r="S78" s="23">
        <v>8</v>
      </c>
      <c r="T78" s="24">
        <f t="shared" si="12"/>
        <v>79705</v>
      </c>
      <c r="U78" s="25">
        <v>285377</v>
      </c>
      <c r="V78" s="25">
        <v>1390</v>
      </c>
      <c r="W78" s="22">
        <v>2600</v>
      </c>
      <c r="X78" s="24">
        <f t="shared" ref="X78:X88" si="39">SUM(T78:V78)</f>
        <v>366472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54636</v>
      </c>
      <c r="G79" s="23">
        <f>SUM(G77:G78)</f>
        <v>21</v>
      </c>
      <c r="H79" s="24">
        <f>SUM(F79:G79)</f>
        <v>54657</v>
      </c>
      <c r="I79" s="26">
        <f>SUM(I77:I78)</f>
        <v>53538</v>
      </c>
      <c r="J79" s="26">
        <f>SUM(J77:J78)</f>
        <v>1961</v>
      </c>
      <c r="K79" s="26">
        <f>SUM(K77:K78)</f>
        <v>8396</v>
      </c>
      <c r="L79" s="43">
        <f>SUM(H79:J79)</f>
        <v>110156</v>
      </c>
      <c r="M79" s="9"/>
      <c r="N79" s="158"/>
      <c r="O79" s="102"/>
      <c r="P79" s="79" t="s">
        <v>150</v>
      </c>
      <c r="Q79" s="74"/>
      <c r="R79" s="22">
        <v>92102</v>
      </c>
      <c r="S79" s="23">
        <v>6</v>
      </c>
      <c r="T79" s="24">
        <f t="shared" si="12"/>
        <v>92108</v>
      </c>
      <c r="U79" s="25">
        <v>249700</v>
      </c>
      <c r="V79" s="25">
        <v>1200</v>
      </c>
      <c r="W79" s="22">
        <v>1774</v>
      </c>
      <c r="X79" s="24">
        <f t="shared" si="39"/>
        <v>343008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35489</v>
      </c>
      <c r="G80" s="23">
        <v>7</v>
      </c>
      <c r="H80" s="24">
        <f t="shared" si="25"/>
        <v>35496</v>
      </c>
      <c r="I80" s="25">
        <v>42647</v>
      </c>
      <c r="J80" s="25">
        <v>1084</v>
      </c>
      <c r="K80" s="22">
        <v>5370</v>
      </c>
      <c r="L80" s="24">
        <f t="shared" si="26"/>
        <v>79227</v>
      </c>
      <c r="M80" s="9"/>
      <c r="N80" s="158"/>
      <c r="O80" s="103"/>
      <c r="P80" s="79" t="s">
        <v>152</v>
      </c>
      <c r="Q80" s="74"/>
      <c r="R80" s="22">
        <v>43840</v>
      </c>
      <c r="S80" s="23">
        <v>3</v>
      </c>
      <c r="T80" s="24">
        <f t="shared" si="12"/>
        <v>43843</v>
      </c>
      <c r="U80" s="25">
        <v>127885</v>
      </c>
      <c r="V80" s="25">
        <v>529</v>
      </c>
      <c r="W80" s="22">
        <v>816</v>
      </c>
      <c r="X80" s="24">
        <f t="shared" si="39"/>
        <v>172257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7542</v>
      </c>
      <c r="G81" s="42">
        <v>2</v>
      </c>
      <c r="H81" s="43">
        <f>SUM(F81:G81)</f>
        <v>7544</v>
      </c>
      <c r="I81" s="44">
        <v>9130</v>
      </c>
      <c r="J81" s="44">
        <v>268</v>
      </c>
      <c r="K81" s="41">
        <v>1016</v>
      </c>
      <c r="L81" s="43">
        <f>SUM(H81:J81)</f>
        <v>16942</v>
      </c>
      <c r="M81" s="9"/>
      <c r="N81" s="158"/>
      <c r="O81" s="72" t="s">
        <v>155</v>
      </c>
      <c r="P81" s="73"/>
      <c r="Q81" s="74"/>
      <c r="R81" s="22">
        <v>88996</v>
      </c>
      <c r="S81" s="23">
        <v>14</v>
      </c>
      <c r="T81" s="24">
        <f t="shared" si="12"/>
        <v>89010</v>
      </c>
      <c r="U81" s="25">
        <v>251195</v>
      </c>
      <c r="V81" s="25">
        <v>1403</v>
      </c>
      <c r="W81" s="22">
        <v>1409</v>
      </c>
      <c r="X81" s="24">
        <f t="shared" si="39"/>
        <v>341608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10193</v>
      </c>
      <c r="G82" s="42">
        <v>3</v>
      </c>
      <c r="H82" s="43">
        <f>SUM(F82:G82)</f>
        <v>10196</v>
      </c>
      <c r="I82" s="44">
        <v>13662</v>
      </c>
      <c r="J82" s="44">
        <v>328</v>
      </c>
      <c r="K82" s="41">
        <v>1800</v>
      </c>
      <c r="L82" s="43">
        <f>SUM(H82:J82)</f>
        <v>24186</v>
      </c>
      <c r="M82" s="9"/>
      <c r="N82" s="158"/>
      <c r="O82" s="101" t="s">
        <v>157</v>
      </c>
      <c r="P82" s="79" t="s">
        <v>158</v>
      </c>
      <c r="Q82" s="74"/>
      <c r="R82" s="22">
        <v>82919</v>
      </c>
      <c r="S82" s="23">
        <v>9</v>
      </c>
      <c r="T82" s="24">
        <f t="shared" si="12"/>
        <v>82928</v>
      </c>
      <c r="U82" s="25">
        <v>237689</v>
      </c>
      <c r="V82" s="25">
        <v>1277</v>
      </c>
      <c r="W82" s="22">
        <v>2089</v>
      </c>
      <c r="X82" s="24">
        <f t="shared" si="39"/>
        <v>321894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53224</v>
      </c>
      <c r="G83" s="23">
        <f>SUM(G80:G82)</f>
        <v>12</v>
      </c>
      <c r="H83" s="24">
        <f>SUM(F83:G83)</f>
        <v>53236</v>
      </c>
      <c r="I83" s="26">
        <f t="shared" ref="I83:K83" si="40">SUM(I80:I82)</f>
        <v>65439</v>
      </c>
      <c r="J83" s="26">
        <f t="shared" si="40"/>
        <v>1680</v>
      </c>
      <c r="K83" s="26">
        <f t="shared" si="40"/>
        <v>8186</v>
      </c>
      <c r="L83" s="43">
        <f>SUM(H83:J83)</f>
        <v>120355</v>
      </c>
      <c r="M83" s="9"/>
      <c r="N83" s="158"/>
      <c r="O83" s="102"/>
      <c r="P83" s="79" t="s">
        <v>159</v>
      </c>
      <c r="Q83" s="74"/>
      <c r="R83" s="22">
        <v>41854</v>
      </c>
      <c r="S83" s="23">
        <v>6</v>
      </c>
      <c r="T83" s="24">
        <f t="shared" si="12"/>
        <v>41860</v>
      </c>
      <c r="U83" s="25">
        <v>110481</v>
      </c>
      <c r="V83" s="25">
        <v>485</v>
      </c>
      <c r="W83" s="22">
        <v>804</v>
      </c>
      <c r="X83" s="24">
        <f t="shared" si="39"/>
        <v>152826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46378</v>
      </c>
      <c r="G84" s="42">
        <v>7</v>
      </c>
      <c r="H84" s="43">
        <f>SUM(F84:G84)</f>
        <v>46385</v>
      </c>
      <c r="I84" s="44">
        <v>68043</v>
      </c>
      <c r="J84" s="44">
        <v>1657</v>
      </c>
      <c r="K84" s="41">
        <v>7906</v>
      </c>
      <c r="L84" s="43">
        <f>SUM(H84:J84)</f>
        <v>116085</v>
      </c>
      <c r="M84" s="9"/>
      <c r="N84" s="158"/>
      <c r="O84" s="103"/>
      <c r="P84" s="79" t="s">
        <v>161</v>
      </c>
      <c r="Q84" s="74"/>
      <c r="R84" s="22">
        <v>12606</v>
      </c>
      <c r="S84" s="23">
        <v>0</v>
      </c>
      <c r="T84" s="24">
        <f t="shared" si="12"/>
        <v>12606</v>
      </c>
      <c r="U84" s="25">
        <v>21173</v>
      </c>
      <c r="V84" s="25">
        <v>182</v>
      </c>
      <c r="W84" s="22">
        <v>142</v>
      </c>
      <c r="X84" s="24">
        <f t="shared" si="39"/>
        <v>33961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7499</v>
      </c>
      <c r="G85" s="42">
        <v>0</v>
      </c>
      <c r="H85" s="43">
        <f>SUM(F85:G85)</f>
        <v>7499</v>
      </c>
      <c r="I85" s="44">
        <v>7481</v>
      </c>
      <c r="J85" s="44">
        <v>463</v>
      </c>
      <c r="K85" s="41">
        <v>1824</v>
      </c>
      <c r="L85" s="43">
        <f>SUM(H85:J85)</f>
        <v>15443</v>
      </c>
      <c r="M85" s="53"/>
      <c r="N85" s="158"/>
      <c r="O85" s="72" t="s">
        <v>163</v>
      </c>
      <c r="P85" s="73"/>
      <c r="Q85" s="74"/>
      <c r="R85" s="22">
        <v>183059</v>
      </c>
      <c r="S85" s="23">
        <v>13</v>
      </c>
      <c r="T85" s="24">
        <f t="shared" si="12"/>
        <v>183072</v>
      </c>
      <c r="U85" s="25">
        <v>480584</v>
      </c>
      <c r="V85" s="25">
        <v>3275</v>
      </c>
      <c r="W85" s="22">
        <v>3403</v>
      </c>
      <c r="X85" s="24">
        <f t="shared" si="39"/>
        <v>666931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9479</v>
      </c>
      <c r="G86" s="23">
        <v>4</v>
      </c>
      <c r="H86" s="24">
        <f t="shared" si="25"/>
        <v>9483</v>
      </c>
      <c r="I86" s="25">
        <v>17186</v>
      </c>
      <c r="J86" s="25">
        <v>287</v>
      </c>
      <c r="K86" s="22">
        <v>1736</v>
      </c>
      <c r="L86" s="24">
        <f t="shared" si="26"/>
        <v>26956</v>
      </c>
      <c r="M86" s="53"/>
      <c r="N86" s="158"/>
      <c r="O86" s="72" t="s">
        <v>166</v>
      </c>
      <c r="P86" s="73"/>
      <c r="Q86" s="74"/>
      <c r="R86" s="22">
        <v>123741</v>
      </c>
      <c r="S86" s="23">
        <v>15</v>
      </c>
      <c r="T86" s="24">
        <f t="shared" si="12"/>
        <v>123756</v>
      </c>
      <c r="U86" s="46">
        <v>322266</v>
      </c>
      <c r="V86" s="46">
        <v>1764</v>
      </c>
      <c r="W86" s="22">
        <v>2168</v>
      </c>
      <c r="X86" s="24">
        <f t="shared" si="39"/>
        <v>447786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63356</v>
      </c>
      <c r="G87" s="23">
        <f>SUM(G84:G86)</f>
        <v>11</v>
      </c>
      <c r="H87" s="24">
        <f t="shared" si="25"/>
        <v>63367</v>
      </c>
      <c r="I87" s="26">
        <f t="shared" ref="I87:K87" si="41">SUM(I84:I86)</f>
        <v>92710</v>
      </c>
      <c r="J87" s="26">
        <f t="shared" si="41"/>
        <v>2407</v>
      </c>
      <c r="K87" s="26">
        <f t="shared" si="41"/>
        <v>11466</v>
      </c>
      <c r="L87" s="24">
        <f t="shared" si="26"/>
        <v>158484</v>
      </c>
      <c r="M87" s="53"/>
      <c r="N87" s="158"/>
      <c r="O87" s="72" t="s">
        <v>168</v>
      </c>
      <c r="P87" s="73"/>
      <c r="Q87" s="74"/>
      <c r="R87" s="22">
        <v>145675</v>
      </c>
      <c r="S87" s="23">
        <v>8</v>
      </c>
      <c r="T87" s="24">
        <f t="shared" si="12"/>
        <v>145683</v>
      </c>
      <c r="U87" s="46">
        <v>329224</v>
      </c>
      <c r="V87" s="46">
        <v>1629</v>
      </c>
      <c r="W87" s="47">
        <v>1855</v>
      </c>
      <c r="X87" s="24">
        <f t="shared" si="39"/>
        <v>476536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47185</v>
      </c>
      <c r="G88" s="23">
        <v>15</v>
      </c>
      <c r="H88" s="24">
        <f t="shared" si="25"/>
        <v>47200</v>
      </c>
      <c r="I88" s="25">
        <v>142481</v>
      </c>
      <c r="J88" s="25">
        <v>1139</v>
      </c>
      <c r="K88" s="22">
        <v>3644</v>
      </c>
      <c r="L88" s="24">
        <f t="shared" si="26"/>
        <v>190820</v>
      </c>
      <c r="M88" s="53"/>
      <c r="N88" s="158"/>
      <c r="O88" s="77" t="s">
        <v>169</v>
      </c>
      <c r="P88" s="79" t="s">
        <v>170</v>
      </c>
      <c r="Q88" s="74"/>
      <c r="R88" s="22">
        <v>196708</v>
      </c>
      <c r="S88" s="23">
        <v>13</v>
      </c>
      <c r="T88" s="24">
        <f t="shared" si="12"/>
        <v>196721</v>
      </c>
      <c r="U88" s="46">
        <v>439805</v>
      </c>
      <c r="V88" s="46">
        <v>2239</v>
      </c>
      <c r="W88" s="47">
        <v>2994</v>
      </c>
      <c r="X88" s="24">
        <f t="shared" si="39"/>
        <v>638765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75599</v>
      </c>
      <c r="G89" s="23">
        <v>23</v>
      </c>
      <c r="H89" s="24">
        <f t="shared" si="25"/>
        <v>75622</v>
      </c>
      <c r="I89" s="25">
        <v>184289</v>
      </c>
      <c r="J89" s="25">
        <v>2079</v>
      </c>
      <c r="K89" s="22">
        <v>8239</v>
      </c>
      <c r="L89" s="24">
        <f t="shared" si="26"/>
        <v>261990</v>
      </c>
      <c r="N89" s="158"/>
      <c r="O89" s="78"/>
      <c r="P89" s="81" t="s">
        <v>171</v>
      </c>
      <c r="Q89" s="82"/>
      <c r="R89" s="22">
        <f t="shared" ref="R89:W89" si="42">SUM(R101:R102)</f>
        <v>24488</v>
      </c>
      <c r="S89" s="23">
        <f t="shared" si="42"/>
        <v>0</v>
      </c>
      <c r="T89" s="24">
        <f>SUM(T101:T102)</f>
        <v>24488</v>
      </c>
      <c r="U89" s="46">
        <f>SUM(U101:U102)</f>
        <v>35547</v>
      </c>
      <c r="V89" s="46">
        <f t="shared" si="42"/>
        <v>274</v>
      </c>
      <c r="W89" s="47">
        <f t="shared" si="42"/>
        <v>373</v>
      </c>
      <c r="X89" s="24">
        <f>SUM(T89:V89)</f>
        <v>60309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109225</v>
      </c>
      <c r="G90" s="23">
        <v>23</v>
      </c>
      <c r="H90" s="24">
        <f t="shared" si="25"/>
        <v>109248</v>
      </c>
      <c r="I90" s="25">
        <v>260962</v>
      </c>
      <c r="J90" s="25">
        <v>3517</v>
      </c>
      <c r="K90" s="22">
        <v>12020</v>
      </c>
      <c r="L90" s="24">
        <f t="shared" si="26"/>
        <v>373727</v>
      </c>
      <c r="N90" s="162"/>
      <c r="O90" s="91" t="s">
        <v>30</v>
      </c>
      <c r="P90" s="92"/>
      <c r="Q90" s="93"/>
      <c r="R90" s="31">
        <f>SUM(R77:R89)</f>
        <v>1218975</v>
      </c>
      <c r="S90" s="32">
        <f>SUM(S77:S89)</f>
        <v>99</v>
      </c>
      <c r="T90" s="33">
        <f t="shared" ref="T90:T95" si="43">SUM(R90:S90)</f>
        <v>1219074</v>
      </c>
      <c r="U90" s="37">
        <f>SUM(U77:U89)</f>
        <v>3266369</v>
      </c>
      <c r="V90" s="37">
        <f>SUM(V77:V89)</f>
        <v>18015</v>
      </c>
      <c r="W90" s="40">
        <f>SUM(W77:W89)</f>
        <v>28313</v>
      </c>
      <c r="X90" s="33">
        <f t="shared" ref="X90:X95" si="44">SUM(T90:V90)</f>
        <v>4503458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28297</v>
      </c>
      <c r="G91" s="23">
        <v>7</v>
      </c>
      <c r="H91" s="24">
        <f t="shared" si="25"/>
        <v>28304</v>
      </c>
      <c r="I91" s="25">
        <v>52614</v>
      </c>
      <c r="J91" s="25">
        <v>887</v>
      </c>
      <c r="K91" s="22">
        <v>4416</v>
      </c>
      <c r="L91" s="24">
        <f t="shared" si="26"/>
        <v>81805</v>
      </c>
      <c r="N91" s="157" t="s">
        <v>172</v>
      </c>
      <c r="O91" s="88" t="s">
        <v>173</v>
      </c>
      <c r="P91" s="89"/>
      <c r="Q91" s="90"/>
      <c r="R91" s="13">
        <v>117562</v>
      </c>
      <c r="S91" s="14">
        <v>2</v>
      </c>
      <c r="T91" s="15">
        <f t="shared" si="43"/>
        <v>117564</v>
      </c>
      <c r="U91" s="51">
        <v>429437</v>
      </c>
      <c r="V91" s="16">
        <v>2412</v>
      </c>
      <c r="W91" s="13">
        <v>1935</v>
      </c>
      <c r="X91" s="15">
        <f t="shared" si="44"/>
        <v>549413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137522</v>
      </c>
      <c r="G92" s="23">
        <f>SUM(G90:G91)</f>
        <v>30</v>
      </c>
      <c r="H92" s="24">
        <f t="shared" si="25"/>
        <v>137552</v>
      </c>
      <c r="I92" s="25">
        <f>SUM(I90:I91)</f>
        <v>313576</v>
      </c>
      <c r="J92" s="25">
        <f>SUM(J90:J91)</f>
        <v>4404</v>
      </c>
      <c r="K92" s="22">
        <f>SUM(K90:K91)</f>
        <v>16436</v>
      </c>
      <c r="L92" s="24">
        <f t="shared" si="26"/>
        <v>455532</v>
      </c>
      <c r="N92" s="158"/>
      <c r="O92" s="72" t="s">
        <v>174</v>
      </c>
      <c r="P92" s="73"/>
      <c r="Q92" s="74"/>
      <c r="R92" s="22">
        <v>11622</v>
      </c>
      <c r="S92" s="23">
        <v>0</v>
      </c>
      <c r="T92" s="24">
        <f t="shared" si="43"/>
        <v>11622</v>
      </c>
      <c r="U92" s="25">
        <v>21152</v>
      </c>
      <c r="V92" s="25">
        <v>216</v>
      </c>
      <c r="W92" s="22">
        <v>116</v>
      </c>
      <c r="X92" s="24">
        <f t="shared" si="44"/>
        <v>32990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72993</v>
      </c>
      <c r="G93" s="23">
        <v>11</v>
      </c>
      <c r="H93" s="24">
        <f t="shared" si="25"/>
        <v>73004</v>
      </c>
      <c r="I93" s="25">
        <v>217596</v>
      </c>
      <c r="J93" s="25">
        <v>1568</v>
      </c>
      <c r="K93" s="22">
        <v>3921</v>
      </c>
      <c r="L93" s="24">
        <f t="shared" si="26"/>
        <v>292168</v>
      </c>
      <c r="N93" s="158"/>
      <c r="O93" s="72" t="s">
        <v>175</v>
      </c>
      <c r="P93" s="73"/>
      <c r="Q93" s="74"/>
      <c r="R93" s="22">
        <v>10473</v>
      </c>
      <c r="S93" s="23">
        <v>0</v>
      </c>
      <c r="T93" s="24">
        <f t="shared" si="43"/>
        <v>10473</v>
      </c>
      <c r="U93" s="25">
        <v>19262</v>
      </c>
      <c r="V93" s="25">
        <v>171</v>
      </c>
      <c r="W93" s="22">
        <v>180</v>
      </c>
      <c r="X93" s="24">
        <f t="shared" si="44"/>
        <v>29906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64221</v>
      </c>
      <c r="G94" s="23">
        <v>21</v>
      </c>
      <c r="H94" s="24">
        <f t="shared" si="25"/>
        <v>64242</v>
      </c>
      <c r="I94" s="25">
        <v>194587</v>
      </c>
      <c r="J94" s="25">
        <v>1546</v>
      </c>
      <c r="K94" s="22">
        <v>5247</v>
      </c>
      <c r="L94" s="24">
        <f t="shared" si="26"/>
        <v>260375</v>
      </c>
      <c r="N94" s="162"/>
      <c r="O94" s="91" t="s">
        <v>30</v>
      </c>
      <c r="P94" s="92"/>
      <c r="Q94" s="93"/>
      <c r="R94" s="31">
        <f>SUM(R91:R93)</f>
        <v>139657</v>
      </c>
      <c r="S94" s="32">
        <f>SUM(S91:S93)</f>
        <v>2</v>
      </c>
      <c r="T94" s="33">
        <f t="shared" si="43"/>
        <v>139659</v>
      </c>
      <c r="U94" s="34">
        <f>SUM(U91:U93)</f>
        <v>469851</v>
      </c>
      <c r="V94" s="34">
        <f>SUM(V91:V93)</f>
        <v>2799</v>
      </c>
      <c r="W94" s="31">
        <f>SUM(W91:W93)</f>
        <v>2231</v>
      </c>
      <c r="X94" s="33">
        <f t="shared" si="44"/>
        <v>612309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97180</v>
      </c>
      <c r="G95" s="23">
        <v>25</v>
      </c>
      <c r="H95" s="24">
        <f t="shared" si="25"/>
        <v>97205</v>
      </c>
      <c r="I95" s="25">
        <v>203139</v>
      </c>
      <c r="J95" s="25">
        <v>1448</v>
      </c>
      <c r="K95" s="22">
        <v>1662</v>
      </c>
      <c r="L95" s="24">
        <f t="shared" si="26"/>
        <v>301792</v>
      </c>
      <c r="N95" s="166" t="s">
        <v>176</v>
      </c>
      <c r="O95" s="167"/>
      <c r="P95" s="167"/>
      <c r="Q95" s="168"/>
      <c r="R95" s="54">
        <f>SUM(F40,F19,F98,R16,R42,R56,R69,R76,R90,R94)</f>
        <v>8354503</v>
      </c>
      <c r="S95" s="54">
        <f>SUM(G40,G19,G98,S16,S42,S56,S69,S76,S90,S94)</f>
        <v>1218</v>
      </c>
      <c r="T95" s="55">
        <f t="shared" si="43"/>
        <v>8355721</v>
      </c>
      <c r="U95" s="56">
        <f t="shared" ref="U95:W95" si="45">SUM(I40,I19,I98,U16,U42,U56,U69,U76,U90,U94)</f>
        <v>22909616</v>
      </c>
      <c r="V95" s="56">
        <f t="shared" si="45"/>
        <v>161275</v>
      </c>
      <c r="W95" s="57">
        <f t="shared" si="45"/>
        <v>310081</v>
      </c>
      <c r="X95" s="55">
        <f t="shared" si="44"/>
        <v>31426612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11107</v>
      </c>
      <c r="G96" s="23">
        <v>3</v>
      </c>
      <c r="H96" s="24">
        <f t="shared" si="25"/>
        <v>11110</v>
      </c>
      <c r="I96" s="25">
        <v>26835</v>
      </c>
      <c r="J96" s="25">
        <v>203</v>
      </c>
      <c r="K96" s="22">
        <v>131</v>
      </c>
      <c r="L96" s="24">
        <f t="shared" si="26"/>
        <v>38148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108287</v>
      </c>
      <c r="G97" s="23">
        <f>SUM(G95:G96)</f>
        <v>28</v>
      </c>
      <c r="H97" s="24">
        <f t="shared" si="25"/>
        <v>108315</v>
      </c>
      <c r="I97" s="22">
        <f>SUM(I95:I96)</f>
        <v>229974</v>
      </c>
      <c r="J97" s="22">
        <f>SUM(J95:J96)</f>
        <v>1651</v>
      </c>
      <c r="K97" s="22">
        <f>SUM(K95:K96)</f>
        <v>1793</v>
      </c>
      <c r="L97" s="24">
        <f t="shared" si="26"/>
        <v>339940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1922747</v>
      </c>
      <c r="G98" s="32">
        <f>SUM(G41,G44,G47:G48,G52,G55,G58,G61:G62,G65,G69,G72,G76,G79,G83,G87:G89,G92:G94,G97)</f>
        <v>331</v>
      </c>
      <c r="H98" s="33">
        <f t="shared" si="25"/>
        <v>1923078</v>
      </c>
      <c r="I98" s="31">
        <f t="shared" ref="I98:K98" si="46">SUM(I41,I44,I47:I48,I52,I55,I58,I61:I62,I65,I69,I72,I76,I79,I83,I87:I89,I92:I94,I97)</f>
        <v>5085776</v>
      </c>
      <c r="J98" s="31">
        <f t="shared" si="46"/>
        <v>40508</v>
      </c>
      <c r="K98" s="31">
        <f t="shared" si="46"/>
        <v>121089</v>
      </c>
      <c r="L98" s="33">
        <f t="shared" si="26"/>
        <v>7049362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774</v>
      </c>
      <c r="S101" s="61">
        <v>0</v>
      </c>
      <c r="T101" s="61">
        <f>SUM(R101:S101)</f>
        <v>774</v>
      </c>
      <c r="U101" s="61">
        <v>397</v>
      </c>
      <c r="V101" s="61">
        <v>3</v>
      </c>
      <c r="W101" s="61">
        <v>15</v>
      </c>
      <c r="X101" s="61">
        <f t="shared" ref="X101:X102" si="47">SUM(T101:V101)</f>
        <v>1174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23714</v>
      </c>
      <c r="S102" s="61">
        <v>0</v>
      </c>
      <c r="T102" s="61">
        <f>SUM(R102:S102)</f>
        <v>23714</v>
      </c>
      <c r="U102" s="61">
        <v>35150</v>
      </c>
      <c r="V102" s="61">
        <v>271</v>
      </c>
      <c r="W102" s="61">
        <v>358</v>
      </c>
      <c r="X102" s="61">
        <f t="shared" si="47"/>
        <v>59135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/>
  <pageMargins left="0" right="0" top="0.19685039370078741" bottom="0.19685039370078741" header="0" footer="0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opLeftCell="B1" zoomScaleNormal="100" zoomScaleSheetLayoutView="120" workbookViewId="0">
      <selection activeCell="B1" sqref="B1:L1"/>
    </sheetView>
  </sheetViews>
  <sheetFormatPr defaultRowHeight="11.25" x14ac:dyDescent="0.15"/>
  <cols>
    <col min="1" max="1" width="0.25" style="165" hidden="1" customWidth="1"/>
    <col min="2" max="2" width="2.75" style="165" customWidth="1"/>
    <col min="3" max="3" width="3.125" style="165" customWidth="1"/>
    <col min="4" max="4" width="3.125" style="173" customWidth="1"/>
    <col min="5" max="5" width="6.625" style="173" customWidth="1"/>
    <col min="6" max="6" width="9.125" style="3" customWidth="1"/>
    <col min="7" max="7" width="7.125" style="3" customWidth="1"/>
    <col min="8" max="10" width="9.125" style="3" customWidth="1"/>
    <col min="11" max="12" width="8.125" style="3" customWidth="1"/>
    <col min="13" max="13" width="3.75" style="4" customWidth="1"/>
    <col min="14" max="14" width="2.75" style="165" customWidth="1"/>
    <col min="15" max="15" width="3.125" style="165" customWidth="1"/>
    <col min="16" max="16" width="3.125" style="173" customWidth="1"/>
    <col min="17" max="17" width="6.625" style="173" customWidth="1"/>
    <col min="18" max="18" width="9.125" style="3" customWidth="1"/>
    <col min="19" max="19" width="7.125" style="3" customWidth="1"/>
    <col min="20" max="22" width="9.125" style="3" customWidth="1"/>
    <col min="23" max="24" width="8.125" style="3" customWidth="1"/>
    <col min="25" max="16384" width="9" style="4"/>
  </cols>
  <sheetData>
    <row r="1" spans="1:24" ht="17.25" customHeight="1" x14ac:dyDescent="0.2">
      <c r="A1" s="151"/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2"/>
      <c r="N1" s="152"/>
      <c r="O1" s="152"/>
      <c r="P1" s="152"/>
      <c r="Q1" s="152"/>
    </row>
    <row r="2" spans="1:24" s="9" customFormat="1" ht="6" customHeight="1" x14ac:dyDescent="0.15">
      <c r="A2" s="153"/>
      <c r="B2" s="154"/>
      <c r="C2" s="154"/>
      <c r="D2" s="155"/>
      <c r="E2" s="155"/>
      <c r="F2" s="8"/>
      <c r="G2" s="8"/>
      <c r="H2" s="8"/>
      <c r="I2" s="8"/>
      <c r="J2" s="8"/>
      <c r="K2" s="8"/>
      <c r="L2" s="8"/>
      <c r="M2" s="6"/>
      <c r="N2" s="152"/>
      <c r="O2" s="152"/>
      <c r="P2" s="152"/>
      <c r="Q2" s="152"/>
      <c r="R2" s="3"/>
      <c r="S2" s="3"/>
      <c r="T2" s="3"/>
      <c r="U2" s="3"/>
      <c r="V2" s="3"/>
      <c r="W2" s="3"/>
      <c r="X2" s="3"/>
    </row>
    <row r="3" spans="1:24" s="9" customFormat="1" ht="9.9499999999999993" customHeight="1" x14ac:dyDescent="0.15">
      <c r="A3" s="153"/>
      <c r="B3" s="156" t="s">
        <v>244</v>
      </c>
      <c r="C3" s="156"/>
      <c r="D3" s="155"/>
      <c r="E3" s="155"/>
      <c r="F3" s="8"/>
      <c r="G3" s="8"/>
      <c r="H3" s="8"/>
      <c r="I3" s="8"/>
      <c r="J3" s="8"/>
      <c r="K3" s="8"/>
      <c r="L3" s="8"/>
      <c r="M3" s="6"/>
      <c r="N3" s="152"/>
      <c r="O3" s="152"/>
      <c r="P3" s="152"/>
      <c r="Q3" s="152"/>
      <c r="R3" s="3"/>
      <c r="S3" s="3"/>
      <c r="T3" s="3"/>
      <c r="U3" s="3"/>
      <c r="V3" s="3"/>
      <c r="W3" s="3"/>
      <c r="X3" s="3"/>
    </row>
    <row r="4" spans="1:24" s="17" customFormat="1" ht="7.5" customHeight="1" x14ac:dyDescent="0.15">
      <c r="A4" s="11"/>
      <c r="B4" s="62"/>
      <c r="C4" s="63"/>
      <c r="D4" s="63"/>
      <c r="E4" s="64"/>
      <c r="F4" s="145" t="s">
        <v>2</v>
      </c>
      <c r="G4" s="146"/>
      <c r="H4" s="147"/>
      <c r="I4" s="148" t="s">
        <v>3</v>
      </c>
      <c r="J4" s="149" t="s">
        <v>4</v>
      </c>
      <c r="K4" s="145" t="s">
        <v>5</v>
      </c>
      <c r="L4" s="150"/>
      <c r="M4" s="12"/>
      <c r="N4" s="157" t="s">
        <v>6</v>
      </c>
      <c r="O4" s="106" t="s">
        <v>7</v>
      </c>
      <c r="P4" s="135" t="s">
        <v>6</v>
      </c>
      <c r="Q4" s="136"/>
      <c r="R4" s="13">
        <v>111509</v>
      </c>
      <c r="S4" s="14">
        <v>5</v>
      </c>
      <c r="T4" s="15">
        <f t="shared" ref="T4:T15" si="0">SUM(R4:S4)</f>
        <v>111514</v>
      </c>
      <c r="U4" s="16">
        <v>375712</v>
      </c>
      <c r="V4" s="16">
        <v>2247</v>
      </c>
      <c r="W4" s="13">
        <v>2345</v>
      </c>
      <c r="X4" s="15">
        <f t="shared" ref="X4:X77" si="1">SUM(T4:V4)</f>
        <v>489473</v>
      </c>
    </row>
    <row r="5" spans="1:24" s="17" customFormat="1" ht="7.5" customHeight="1" x14ac:dyDescent="0.15">
      <c r="A5" s="11"/>
      <c r="B5" s="65"/>
      <c r="C5" s="66"/>
      <c r="D5" s="66"/>
      <c r="E5" s="67"/>
      <c r="F5" s="18" t="s">
        <v>8</v>
      </c>
      <c r="G5" s="19" t="s">
        <v>9</v>
      </c>
      <c r="H5" s="20" t="s">
        <v>10</v>
      </c>
      <c r="I5" s="148"/>
      <c r="J5" s="149"/>
      <c r="K5" s="18" t="s">
        <v>11</v>
      </c>
      <c r="L5" s="21"/>
      <c r="M5" s="12"/>
      <c r="N5" s="158"/>
      <c r="O5" s="102"/>
      <c r="P5" s="112" t="s">
        <v>181</v>
      </c>
      <c r="Q5" s="68" t="s">
        <v>182</v>
      </c>
      <c r="R5" s="22">
        <v>63722</v>
      </c>
      <c r="S5" s="23">
        <v>5</v>
      </c>
      <c r="T5" s="24">
        <f t="shared" si="0"/>
        <v>63727</v>
      </c>
      <c r="U5" s="25">
        <v>167063</v>
      </c>
      <c r="V5" s="25">
        <v>1136</v>
      </c>
      <c r="W5" s="22">
        <v>1059</v>
      </c>
      <c r="X5" s="24">
        <f t="shared" si="1"/>
        <v>231926</v>
      </c>
    </row>
    <row r="6" spans="1:24" s="17" customFormat="1" ht="7.5" customHeight="1" x14ac:dyDescent="0.15">
      <c r="A6" s="11"/>
      <c r="B6" s="157" t="s">
        <v>183</v>
      </c>
      <c r="C6" s="88" t="s">
        <v>14</v>
      </c>
      <c r="D6" s="89"/>
      <c r="E6" s="90"/>
      <c r="F6" s="13">
        <v>87130</v>
      </c>
      <c r="G6" s="14">
        <v>9</v>
      </c>
      <c r="H6" s="15">
        <f t="shared" ref="H6:H51" si="2">SUM(F6:G6)</f>
        <v>87139</v>
      </c>
      <c r="I6" s="16">
        <v>392995</v>
      </c>
      <c r="J6" s="16">
        <v>3590</v>
      </c>
      <c r="K6" s="13">
        <v>9143</v>
      </c>
      <c r="L6" s="15">
        <f t="shared" ref="L6:L51" si="3">SUM(H6:J6)</f>
        <v>483724</v>
      </c>
      <c r="M6" s="12"/>
      <c r="N6" s="158"/>
      <c r="O6" s="102"/>
      <c r="P6" s="113"/>
      <c r="Q6" s="69" t="s">
        <v>184</v>
      </c>
      <c r="R6" s="22">
        <v>31056</v>
      </c>
      <c r="S6" s="23">
        <v>2</v>
      </c>
      <c r="T6" s="24">
        <f t="shared" si="0"/>
        <v>31058</v>
      </c>
      <c r="U6" s="25">
        <v>77180</v>
      </c>
      <c r="V6" s="25">
        <v>374</v>
      </c>
      <c r="W6" s="22">
        <v>503</v>
      </c>
      <c r="X6" s="24">
        <f t="shared" si="1"/>
        <v>108612</v>
      </c>
    </row>
    <row r="7" spans="1:24" s="17" customFormat="1" ht="7.5" customHeight="1" x14ac:dyDescent="0.15">
      <c r="A7" s="11"/>
      <c r="B7" s="158"/>
      <c r="C7" s="72" t="s">
        <v>16</v>
      </c>
      <c r="D7" s="73"/>
      <c r="E7" s="74"/>
      <c r="F7" s="22">
        <v>27903</v>
      </c>
      <c r="G7" s="23">
        <v>0</v>
      </c>
      <c r="H7" s="24">
        <f t="shared" si="2"/>
        <v>27903</v>
      </c>
      <c r="I7" s="25">
        <v>95829</v>
      </c>
      <c r="J7" s="25">
        <v>513</v>
      </c>
      <c r="K7" s="22">
        <v>902</v>
      </c>
      <c r="L7" s="24">
        <f t="shared" si="3"/>
        <v>124245</v>
      </c>
      <c r="M7" s="12"/>
      <c r="N7" s="158"/>
      <c r="O7" s="103"/>
      <c r="P7" s="114"/>
      <c r="Q7" s="69" t="s">
        <v>10</v>
      </c>
      <c r="R7" s="22">
        <f>SUM(R5:R6)</f>
        <v>94778</v>
      </c>
      <c r="S7" s="23">
        <f>SUM(S5:S6)</f>
        <v>7</v>
      </c>
      <c r="T7" s="24">
        <f t="shared" si="0"/>
        <v>94785</v>
      </c>
      <c r="U7" s="25">
        <f t="shared" ref="U7:W7" si="4">SUM(U5:U6)</f>
        <v>244243</v>
      </c>
      <c r="V7" s="25">
        <f t="shared" si="4"/>
        <v>1510</v>
      </c>
      <c r="W7" s="22">
        <f t="shared" si="4"/>
        <v>1562</v>
      </c>
      <c r="X7" s="24">
        <f t="shared" si="1"/>
        <v>340538</v>
      </c>
    </row>
    <row r="8" spans="1:24" s="17" customFormat="1" ht="7.5" customHeight="1" x14ac:dyDescent="0.15">
      <c r="A8" s="11"/>
      <c r="B8" s="158"/>
      <c r="C8" s="72" t="s">
        <v>19</v>
      </c>
      <c r="D8" s="73"/>
      <c r="E8" s="74"/>
      <c r="F8" s="22">
        <v>40732</v>
      </c>
      <c r="G8" s="23">
        <v>4</v>
      </c>
      <c r="H8" s="24">
        <f t="shared" si="2"/>
        <v>40736</v>
      </c>
      <c r="I8" s="25">
        <v>122198</v>
      </c>
      <c r="J8" s="25">
        <v>874</v>
      </c>
      <c r="K8" s="22">
        <v>1657</v>
      </c>
      <c r="L8" s="24">
        <f t="shared" si="3"/>
        <v>163808</v>
      </c>
      <c r="M8" s="12"/>
      <c r="N8" s="158"/>
      <c r="O8" s="137" t="s">
        <v>15</v>
      </c>
      <c r="P8" s="75"/>
      <c r="Q8" s="76"/>
      <c r="R8" s="22">
        <v>82598</v>
      </c>
      <c r="S8" s="23">
        <v>9</v>
      </c>
      <c r="T8" s="24">
        <f t="shared" si="0"/>
        <v>82607</v>
      </c>
      <c r="U8" s="25">
        <v>285959</v>
      </c>
      <c r="V8" s="25">
        <v>1251</v>
      </c>
      <c r="W8" s="22">
        <v>1917</v>
      </c>
      <c r="X8" s="24">
        <f t="shared" si="1"/>
        <v>369817</v>
      </c>
    </row>
    <row r="9" spans="1:24" s="17" customFormat="1" ht="7.5" customHeight="1" x14ac:dyDescent="0.15">
      <c r="A9" s="11"/>
      <c r="B9" s="158"/>
      <c r="C9" s="101" t="s">
        <v>185</v>
      </c>
      <c r="D9" s="79" t="s">
        <v>186</v>
      </c>
      <c r="E9" s="74"/>
      <c r="F9" s="22">
        <v>21606</v>
      </c>
      <c r="G9" s="23">
        <v>2</v>
      </c>
      <c r="H9" s="24">
        <f t="shared" si="2"/>
        <v>21608</v>
      </c>
      <c r="I9" s="25">
        <v>56852</v>
      </c>
      <c r="J9" s="25">
        <v>297</v>
      </c>
      <c r="K9" s="22">
        <v>577</v>
      </c>
      <c r="L9" s="24">
        <f t="shared" si="3"/>
        <v>78757</v>
      </c>
      <c r="M9" s="12"/>
      <c r="N9" s="158"/>
      <c r="O9" s="108" t="s">
        <v>17</v>
      </c>
      <c r="P9" s="75" t="s">
        <v>18</v>
      </c>
      <c r="Q9" s="76"/>
      <c r="R9" s="22">
        <v>54578</v>
      </c>
      <c r="S9" s="23">
        <v>4</v>
      </c>
      <c r="T9" s="24">
        <f t="shared" si="0"/>
        <v>54582</v>
      </c>
      <c r="U9" s="25">
        <v>150038</v>
      </c>
      <c r="V9" s="25">
        <v>769</v>
      </c>
      <c r="W9" s="22">
        <v>1023</v>
      </c>
      <c r="X9" s="24">
        <f t="shared" si="1"/>
        <v>205389</v>
      </c>
    </row>
    <row r="10" spans="1:24" s="17" customFormat="1" ht="7.5" customHeight="1" x14ac:dyDescent="0.15">
      <c r="A10" s="11"/>
      <c r="B10" s="158"/>
      <c r="C10" s="102"/>
      <c r="D10" s="75" t="s">
        <v>187</v>
      </c>
      <c r="E10" s="76"/>
      <c r="F10" s="22">
        <v>5933</v>
      </c>
      <c r="G10" s="23">
        <v>1</v>
      </c>
      <c r="H10" s="24">
        <f>SUM(F10:G10)</f>
        <v>5934</v>
      </c>
      <c r="I10" s="25">
        <v>36363</v>
      </c>
      <c r="J10" s="25">
        <v>203</v>
      </c>
      <c r="K10" s="22">
        <v>331</v>
      </c>
      <c r="L10" s="24">
        <f>SUM(H10:J10)</f>
        <v>42500</v>
      </c>
      <c r="M10" s="12"/>
      <c r="N10" s="158"/>
      <c r="O10" s="108"/>
      <c r="P10" s="75" t="s">
        <v>20</v>
      </c>
      <c r="Q10" s="76"/>
      <c r="R10" s="22">
        <v>27216</v>
      </c>
      <c r="S10" s="23">
        <v>14</v>
      </c>
      <c r="T10" s="24">
        <f t="shared" si="0"/>
        <v>27230</v>
      </c>
      <c r="U10" s="22">
        <v>124651</v>
      </c>
      <c r="V10" s="22">
        <v>793</v>
      </c>
      <c r="W10" s="22">
        <v>1340</v>
      </c>
      <c r="X10" s="24">
        <f t="shared" si="1"/>
        <v>152674</v>
      </c>
    </row>
    <row r="11" spans="1:24" s="17" customFormat="1" ht="7.5" customHeight="1" x14ac:dyDescent="0.15">
      <c r="A11" s="11"/>
      <c r="B11" s="158"/>
      <c r="C11" s="103"/>
      <c r="D11" s="75" t="s">
        <v>10</v>
      </c>
      <c r="E11" s="76"/>
      <c r="F11" s="22">
        <f>SUM(F9:F10)</f>
        <v>27539</v>
      </c>
      <c r="G11" s="23">
        <f>SUM(G9:G10)</f>
        <v>3</v>
      </c>
      <c r="H11" s="24">
        <f>SUM(F11:G11)</f>
        <v>27542</v>
      </c>
      <c r="I11" s="25">
        <f t="shared" ref="I11:K11" si="5">SUM(I9:I10)</f>
        <v>93215</v>
      </c>
      <c r="J11" s="25">
        <f t="shared" si="5"/>
        <v>500</v>
      </c>
      <c r="K11" s="22">
        <f t="shared" si="5"/>
        <v>908</v>
      </c>
      <c r="L11" s="24">
        <f>SUM(H11:J11)</f>
        <v>121257</v>
      </c>
      <c r="M11" s="12"/>
      <c r="N11" s="158"/>
      <c r="O11" s="108"/>
      <c r="P11" s="75" t="s">
        <v>10</v>
      </c>
      <c r="Q11" s="76"/>
      <c r="R11" s="22">
        <f>SUM(R9:R10)</f>
        <v>81794</v>
      </c>
      <c r="S11" s="23">
        <f>SUM(S9:S10)</f>
        <v>18</v>
      </c>
      <c r="T11" s="24">
        <f t="shared" si="0"/>
        <v>81812</v>
      </c>
      <c r="U11" s="25">
        <f t="shared" ref="U11:W11" si="6">SUM(U9:U10)</f>
        <v>274689</v>
      </c>
      <c r="V11" s="25">
        <f t="shared" si="6"/>
        <v>1562</v>
      </c>
      <c r="W11" s="22">
        <f t="shared" si="6"/>
        <v>2363</v>
      </c>
      <c r="X11" s="24">
        <f t="shared" si="1"/>
        <v>358063</v>
      </c>
    </row>
    <row r="12" spans="1:24" s="17" customFormat="1" ht="7.5" customHeight="1" x14ac:dyDescent="0.15">
      <c r="A12" s="11"/>
      <c r="B12" s="158"/>
      <c r="C12" s="159" t="s">
        <v>188</v>
      </c>
      <c r="D12" s="79" t="s">
        <v>189</v>
      </c>
      <c r="E12" s="74"/>
      <c r="F12" s="22">
        <v>16041</v>
      </c>
      <c r="G12" s="23">
        <v>0</v>
      </c>
      <c r="H12" s="24">
        <f t="shared" si="2"/>
        <v>16041</v>
      </c>
      <c r="I12" s="25">
        <v>58098</v>
      </c>
      <c r="J12" s="25">
        <v>312</v>
      </c>
      <c r="K12" s="22">
        <v>598</v>
      </c>
      <c r="L12" s="24">
        <f t="shared" si="3"/>
        <v>74451</v>
      </c>
      <c r="M12" s="12"/>
      <c r="N12" s="158"/>
      <c r="O12" s="108" t="s">
        <v>23</v>
      </c>
      <c r="P12" s="75" t="s">
        <v>24</v>
      </c>
      <c r="Q12" s="76"/>
      <c r="R12" s="22">
        <v>149982</v>
      </c>
      <c r="S12" s="23">
        <v>31</v>
      </c>
      <c r="T12" s="24">
        <f t="shared" si="0"/>
        <v>150013</v>
      </c>
      <c r="U12" s="25">
        <v>286813</v>
      </c>
      <c r="V12" s="25">
        <v>2096</v>
      </c>
      <c r="W12" s="22">
        <v>2449</v>
      </c>
      <c r="X12" s="24">
        <f t="shared" si="1"/>
        <v>438922</v>
      </c>
    </row>
    <row r="13" spans="1:24" s="17" customFormat="1" ht="7.5" customHeight="1" x14ac:dyDescent="0.15">
      <c r="A13" s="11"/>
      <c r="B13" s="158"/>
      <c r="C13" s="160"/>
      <c r="D13" s="79" t="s">
        <v>190</v>
      </c>
      <c r="E13" s="74"/>
      <c r="F13" s="22">
        <v>5517</v>
      </c>
      <c r="G13" s="23">
        <v>0</v>
      </c>
      <c r="H13" s="24">
        <f t="shared" si="2"/>
        <v>5517</v>
      </c>
      <c r="I13" s="25">
        <v>10262</v>
      </c>
      <c r="J13" s="25">
        <v>78</v>
      </c>
      <c r="K13" s="22">
        <v>132</v>
      </c>
      <c r="L13" s="24">
        <f t="shared" si="3"/>
        <v>15857</v>
      </c>
      <c r="M13" s="12"/>
      <c r="N13" s="158"/>
      <c r="O13" s="108"/>
      <c r="P13" s="109" t="s">
        <v>26</v>
      </c>
      <c r="Q13" s="69" t="s">
        <v>27</v>
      </c>
      <c r="R13" s="28">
        <v>124049</v>
      </c>
      <c r="S13" s="29">
        <v>22</v>
      </c>
      <c r="T13" s="24">
        <f t="shared" si="0"/>
        <v>124071</v>
      </c>
      <c r="U13" s="30">
        <v>238005</v>
      </c>
      <c r="V13" s="30">
        <v>1696</v>
      </c>
      <c r="W13" s="28">
        <v>2236</v>
      </c>
      <c r="X13" s="24">
        <f t="shared" si="1"/>
        <v>363772</v>
      </c>
    </row>
    <row r="14" spans="1:24" s="17" customFormat="1" ht="7.5" customHeight="1" x14ac:dyDescent="0.15">
      <c r="A14" s="11"/>
      <c r="B14" s="158"/>
      <c r="C14" s="161"/>
      <c r="D14" s="75" t="s">
        <v>10</v>
      </c>
      <c r="E14" s="76"/>
      <c r="F14" s="22">
        <f>SUM(F12:F13)</f>
        <v>21558</v>
      </c>
      <c r="G14" s="23">
        <f>SUM(G12:G13)</f>
        <v>0</v>
      </c>
      <c r="H14" s="24">
        <f t="shared" si="2"/>
        <v>21558</v>
      </c>
      <c r="I14" s="25">
        <f t="shared" ref="I14:K14" si="7">SUM(I12:I13)</f>
        <v>68360</v>
      </c>
      <c r="J14" s="25">
        <f t="shared" si="7"/>
        <v>390</v>
      </c>
      <c r="K14" s="22">
        <f t="shared" si="7"/>
        <v>730</v>
      </c>
      <c r="L14" s="24">
        <f t="shared" si="3"/>
        <v>90308</v>
      </c>
      <c r="M14" s="12"/>
      <c r="N14" s="158"/>
      <c r="O14" s="108"/>
      <c r="P14" s="133"/>
      <c r="Q14" s="69" t="s">
        <v>29</v>
      </c>
      <c r="R14" s="28">
        <v>25263</v>
      </c>
      <c r="S14" s="29">
        <v>5</v>
      </c>
      <c r="T14" s="24">
        <f t="shared" si="0"/>
        <v>25268</v>
      </c>
      <c r="U14" s="30">
        <v>57006</v>
      </c>
      <c r="V14" s="30">
        <v>371</v>
      </c>
      <c r="W14" s="28">
        <v>504</v>
      </c>
      <c r="X14" s="24">
        <f t="shared" si="1"/>
        <v>82645</v>
      </c>
    </row>
    <row r="15" spans="1:24" s="17" customFormat="1" ht="7.5" customHeight="1" x14ac:dyDescent="0.15">
      <c r="A15" s="11"/>
      <c r="B15" s="158"/>
      <c r="C15" s="72" t="s">
        <v>25</v>
      </c>
      <c r="D15" s="73"/>
      <c r="E15" s="74"/>
      <c r="F15" s="22">
        <v>26431</v>
      </c>
      <c r="G15" s="23">
        <v>2</v>
      </c>
      <c r="H15" s="24">
        <f t="shared" si="2"/>
        <v>26433</v>
      </c>
      <c r="I15" s="25">
        <v>77859</v>
      </c>
      <c r="J15" s="25">
        <v>387</v>
      </c>
      <c r="K15" s="22">
        <v>838</v>
      </c>
      <c r="L15" s="24">
        <f t="shared" si="3"/>
        <v>104679</v>
      </c>
      <c r="M15" s="12"/>
      <c r="N15" s="158"/>
      <c r="O15" s="108"/>
      <c r="P15" s="133"/>
      <c r="Q15" s="69" t="s">
        <v>10</v>
      </c>
      <c r="R15" s="22">
        <f>SUM(R13:R14)</f>
        <v>149312</v>
      </c>
      <c r="S15" s="23">
        <f>SUM(S13:S14)</f>
        <v>27</v>
      </c>
      <c r="T15" s="24">
        <f t="shared" si="0"/>
        <v>149339</v>
      </c>
      <c r="U15" s="25">
        <f>SUM(U13:U14)</f>
        <v>295011</v>
      </c>
      <c r="V15" s="25">
        <f t="shared" ref="V15:W15" si="8">SUM(V13:V14)</f>
        <v>2067</v>
      </c>
      <c r="W15" s="22">
        <f t="shared" si="8"/>
        <v>2740</v>
      </c>
      <c r="X15" s="24">
        <f t="shared" si="1"/>
        <v>446417</v>
      </c>
    </row>
    <row r="16" spans="1:24" s="17" customFormat="1" ht="7.5" customHeight="1" x14ac:dyDescent="0.15">
      <c r="A16" s="11"/>
      <c r="B16" s="158"/>
      <c r="C16" s="159" t="s">
        <v>191</v>
      </c>
      <c r="D16" s="79" t="s">
        <v>192</v>
      </c>
      <c r="E16" s="74"/>
      <c r="F16" s="22">
        <v>21612</v>
      </c>
      <c r="G16" s="23">
        <v>3</v>
      </c>
      <c r="H16" s="24">
        <f t="shared" si="2"/>
        <v>21615</v>
      </c>
      <c r="I16" s="25">
        <v>58894</v>
      </c>
      <c r="J16" s="25">
        <v>367</v>
      </c>
      <c r="K16" s="22">
        <v>678</v>
      </c>
      <c r="L16" s="24">
        <f t="shared" si="3"/>
        <v>80876</v>
      </c>
      <c r="M16" s="12"/>
      <c r="N16" s="162"/>
      <c r="O16" s="91" t="s">
        <v>30</v>
      </c>
      <c r="P16" s="92"/>
      <c r="Q16" s="93"/>
      <c r="R16" s="31">
        <f>SUM(R4,R11:R12,R15,R7:R8)</f>
        <v>669973</v>
      </c>
      <c r="S16" s="40">
        <f>SUM(S4,S11:S12,S15,S7:S8)</f>
        <v>97</v>
      </c>
      <c r="T16" s="33">
        <f t="shared" ref="T16" si="9">SUM(R16:S16)</f>
        <v>670070</v>
      </c>
      <c r="U16" s="31">
        <f t="shared" ref="U16:W16" si="10">SUM(U4,U11:U12,U15,U7:U8)</f>
        <v>1762427</v>
      </c>
      <c r="V16" s="31">
        <f t="shared" si="10"/>
        <v>10733</v>
      </c>
      <c r="W16" s="31">
        <f t="shared" si="10"/>
        <v>13376</v>
      </c>
      <c r="X16" s="33">
        <f t="shared" ref="X16" si="11">SUM(T16:V16)</f>
        <v>2443230</v>
      </c>
    </row>
    <row r="17" spans="1:24" s="17" customFormat="1" ht="7.5" customHeight="1" x14ac:dyDescent="0.15">
      <c r="A17" s="11"/>
      <c r="B17" s="158"/>
      <c r="C17" s="160"/>
      <c r="D17" s="79" t="s">
        <v>190</v>
      </c>
      <c r="E17" s="74"/>
      <c r="F17" s="22">
        <v>2770</v>
      </c>
      <c r="G17" s="23">
        <v>0</v>
      </c>
      <c r="H17" s="24">
        <f t="shared" si="2"/>
        <v>2770</v>
      </c>
      <c r="I17" s="25">
        <v>4382</v>
      </c>
      <c r="J17" s="25">
        <v>40</v>
      </c>
      <c r="K17" s="22">
        <v>57</v>
      </c>
      <c r="L17" s="24">
        <f t="shared" si="3"/>
        <v>7192</v>
      </c>
      <c r="M17" s="12"/>
      <c r="N17" s="157" t="s">
        <v>35</v>
      </c>
      <c r="O17" s="88" t="s">
        <v>36</v>
      </c>
      <c r="P17" s="89"/>
      <c r="Q17" s="90"/>
      <c r="R17" s="22">
        <v>77769</v>
      </c>
      <c r="S17" s="23">
        <v>4</v>
      </c>
      <c r="T17" s="24">
        <f t="shared" ref="T17:T88" si="12">SUM(R17:S17)</f>
        <v>77773</v>
      </c>
      <c r="U17" s="25">
        <v>208632</v>
      </c>
      <c r="V17" s="25">
        <v>1196</v>
      </c>
      <c r="W17" s="22">
        <v>1277</v>
      </c>
      <c r="X17" s="24">
        <f t="shared" si="1"/>
        <v>287601</v>
      </c>
    </row>
    <row r="18" spans="1:24" s="17" customFormat="1" ht="7.5" customHeight="1" x14ac:dyDescent="0.15">
      <c r="A18" s="11"/>
      <c r="B18" s="158"/>
      <c r="C18" s="161"/>
      <c r="D18" s="75" t="s">
        <v>10</v>
      </c>
      <c r="E18" s="76"/>
      <c r="F18" s="22">
        <f>SUM(F16:F17)</f>
        <v>24382</v>
      </c>
      <c r="G18" s="23">
        <f>SUM(G16:G17)</f>
        <v>3</v>
      </c>
      <c r="H18" s="24">
        <f t="shared" si="2"/>
        <v>24385</v>
      </c>
      <c r="I18" s="25">
        <f t="shared" ref="I18:K18" si="13">SUM(I16:I17)</f>
        <v>63276</v>
      </c>
      <c r="J18" s="25">
        <f t="shared" si="13"/>
        <v>407</v>
      </c>
      <c r="K18" s="22">
        <f t="shared" si="13"/>
        <v>735</v>
      </c>
      <c r="L18" s="24">
        <f t="shared" si="3"/>
        <v>88068</v>
      </c>
      <c r="M18" s="12"/>
      <c r="N18" s="158"/>
      <c r="O18" s="101" t="s">
        <v>39</v>
      </c>
      <c r="P18" s="79" t="s">
        <v>40</v>
      </c>
      <c r="Q18" s="74"/>
      <c r="R18" s="22">
        <v>146375</v>
      </c>
      <c r="S18" s="23">
        <v>27</v>
      </c>
      <c r="T18" s="24">
        <f t="shared" si="12"/>
        <v>146402</v>
      </c>
      <c r="U18" s="25">
        <v>463593</v>
      </c>
      <c r="V18" s="25">
        <v>2565</v>
      </c>
      <c r="W18" s="22">
        <v>3285</v>
      </c>
      <c r="X18" s="24">
        <f t="shared" si="1"/>
        <v>612560</v>
      </c>
    </row>
    <row r="19" spans="1:24" s="17" customFormat="1" ht="7.5" customHeight="1" x14ac:dyDescent="0.15">
      <c r="A19" s="11"/>
      <c r="B19" s="162"/>
      <c r="C19" s="91" t="s">
        <v>30</v>
      </c>
      <c r="D19" s="92"/>
      <c r="E19" s="93"/>
      <c r="F19" s="31">
        <f>SUM(F6:F8,F11,F14:F15,F18)</f>
        <v>255675</v>
      </c>
      <c r="G19" s="32">
        <f>SUM(G6:G8,G11,G14:G15,G18)</f>
        <v>21</v>
      </c>
      <c r="H19" s="33">
        <f t="shared" si="2"/>
        <v>255696</v>
      </c>
      <c r="I19" s="34">
        <f t="shared" ref="I19:K19" si="14">SUM(I6:I8,I11,I14:I15,I18)</f>
        <v>913732</v>
      </c>
      <c r="J19" s="34">
        <f t="shared" si="14"/>
        <v>6661</v>
      </c>
      <c r="K19" s="31">
        <f t="shared" si="14"/>
        <v>14913</v>
      </c>
      <c r="L19" s="33">
        <f t="shared" si="3"/>
        <v>1176089</v>
      </c>
      <c r="M19" s="12"/>
      <c r="N19" s="158"/>
      <c r="O19" s="102"/>
      <c r="P19" s="79" t="s">
        <v>42</v>
      </c>
      <c r="Q19" s="74"/>
      <c r="R19" s="22">
        <v>22063</v>
      </c>
      <c r="S19" s="23">
        <v>6</v>
      </c>
      <c r="T19" s="24">
        <f t="shared" si="12"/>
        <v>22069</v>
      </c>
      <c r="U19" s="25">
        <v>39058</v>
      </c>
      <c r="V19" s="25">
        <v>296</v>
      </c>
      <c r="W19" s="22">
        <v>282</v>
      </c>
      <c r="X19" s="24">
        <f t="shared" si="1"/>
        <v>61423</v>
      </c>
    </row>
    <row r="20" spans="1:24" s="17" customFormat="1" ht="7.5" customHeight="1" x14ac:dyDescent="0.15">
      <c r="A20" s="11"/>
      <c r="B20" s="157" t="s">
        <v>193</v>
      </c>
      <c r="C20" s="106" t="s">
        <v>32</v>
      </c>
      <c r="D20" s="109" t="s">
        <v>194</v>
      </c>
      <c r="E20" s="69" t="s">
        <v>195</v>
      </c>
      <c r="F20" s="22">
        <v>64784</v>
      </c>
      <c r="G20" s="23">
        <v>3</v>
      </c>
      <c r="H20" s="24">
        <f t="shared" si="2"/>
        <v>64787</v>
      </c>
      <c r="I20" s="25">
        <v>159975</v>
      </c>
      <c r="J20" s="25">
        <v>1250</v>
      </c>
      <c r="K20" s="22">
        <v>1156</v>
      </c>
      <c r="L20" s="24">
        <f t="shared" si="3"/>
        <v>226012</v>
      </c>
      <c r="M20" s="12"/>
      <c r="N20" s="158"/>
      <c r="O20" s="103"/>
      <c r="P20" s="79" t="s">
        <v>10</v>
      </c>
      <c r="Q20" s="74"/>
      <c r="R20" s="22">
        <f>SUM(R18:R19)</f>
        <v>168438</v>
      </c>
      <c r="S20" s="23">
        <f>SUM(S18:S19)</f>
        <v>33</v>
      </c>
      <c r="T20" s="24">
        <f t="shared" si="12"/>
        <v>168471</v>
      </c>
      <c r="U20" s="25">
        <f t="shared" ref="U20:W20" si="15">SUM(U18:U19)</f>
        <v>502651</v>
      </c>
      <c r="V20" s="25">
        <f t="shared" si="15"/>
        <v>2861</v>
      </c>
      <c r="W20" s="22">
        <f t="shared" si="15"/>
        <v>3567</v>
      </c>
      <c r="X20" s="24">
        <f t="shared" si="1"/>
        <v>673983</v>
      </c>
    </row>
    <row r="21" spans="1:24" s="17" customFormat="1" ht="7.5" customHeight="1" x14ac:dyDescent="0.15">
      <c r="A21" s="11"/>
      <c r="B21" s="158"/>
      <c r="C21" s="102"/>
      <c r="D21" s="133"/>
      <c r="E21" s="69" t="s">
        <v>196</v>
      </c>
      <c r="F21" s="22">
        <v>16926</v>
      </c>
      <c r="G21" s="23">
        <v>0</v>
      </c>
      <c r="H21" s="24">
        <f t="shared" si="2"/>
        <v>16926</v>
      </c>
      <c r="I21" s="25">
        <v>44473</v>
      </c>
      <c r="J21" s="25">
        <v>314</v>
      </c>
      <c r="K21" s="22">
        <v>242</v>
      </c>
      <c r="L21" s="24">
        <f t="shared" si="3"/>
        <v>61713</v>
      </c>
      <c r="M21" s="12"/>
      <c r="N21" s="158"/>
      <c r="O21" s="101" t="s">
        <v>44</v>
      </c>
      <c r="P21" s="79" t="s">
        <v>45</v>
      </c>
      <c r="Q21" s="74"/>
      <c r="R21" s="22">
        <v>74307</v>
      </c>
      <c r="S21" s="23">
        <v>14</v>
      </c>
      <c r="T21" s="24">
        <f t="shared" si="12"/>
        <v>74321</v>
      </c>
      <c r="U21" s="25">
        <v>260575</v>
      </c>
      <c r="V21" s="25">
        <v>1286</v>
      </c>
      <c r="W21" s="22">
        <v>2114</v>
      </c>
      <c r="X21" s="24">
        <f t="shared" si="1"/>
        <v>336182</v>
      </c>
    </row>
    <row r="22" spans="1:24" s="17" customFormat="1" ht="7.5" customHeight="1" x14ac:dyDescent="0.15">
      <c r="A22" s="11"/>
      <c r="B22" s="158"/>
      <c r="C22" s="102"/>
      <c r="D22" s="133"/>
      <c r="E22" s="69" t="s">
        <v>10</v>
      </c>
      <c r="F22" s="22">
        <f>SUM(F20:F21)</f>
        <v>81710</v>
      </c>
      <c r="G22" s="23">
        <f>SUM(G20:G21)</f>
        <v>3</v>
      </c>
      <c r="H22" s="24">
        <f t="shared" si="2"/>
        <v>81713</v>
      </c>
      <c r="I22" s="25">
        <f t="shared" ref="I22:K22" si="16">SUM(I20:I21)</f>
        <v>204448</v>
      </c>
      <c r="J22" s="25">
        <f t="shared" si="16"/>
        <v>1564</v>
      </c>
      <c r="K22" s="22">
        <f t="shared" si="16"/>
        <v>1398</v>
      </c>
      <c r="L22" s="24">
        <f t="shared" si="3"/>
        <v>287725</v>
      </c>
      <c r="M22" s="12"/>
      <c r="N22" s="158"/>
      <c r="O22" s="102"/>
      <c r="P22" s="79" t="s">
        <v>47</v>
      </c>
      <c r="Q22" s="74"/>
      <c r="R22" s="28">
        <v>99774</v>
      </c>
      <c r="S22" s="29">
        <v>16</v>
      </c>
      <c r="T22" s="36">
        <f t="shared" si="12"/>
        <v>99790</v>
      </c>
      <c r="U22" s="30">
        <v>354969</v>
      </c>
      <c r="V22" s="30">
        <v>1342</v>
      </c>
      <c r="W22" s="28">
        <v>2749</v>
      </c>
      <c r="X22" s="36">
        <f t="shared" si="1"/>
        <v>456101</v>
      </c>
    </row>
    <row r="23" spans="1:24" s="17" customFormat="1" ht="7.5" customHeight="1" x14ac:dyDescent="0.15">
      <c r="A23" s="11"/>
      <c r="B23" s="158"/>
      <c r="C23" s="103"/>
      <c r="D23" s="79" t="s">
        <v>34</v>
      </c>
      <c r="E23" s="74"/>
      <c r="F23" s="22">
        <v>50342</v>
      </c>
      <c r="G23" s="23">
        <v>0</v>
      </c>
      <c r="H23" s="24">
        <f t="shared" si="2"/>
        <v>50342</v>
      </c>
      <c r="I23" s="25">
        <v>117975</v>
      </c>
      <c r="J23" s="25">
        <v>840</v>
      </c>
      <c r="K23" s="22">
        <v>724</v>
      </c>
      <c r="L23" s="24">
        <f t="shared" si="3"/>
        <v>169157</v>
      </c>
      <c r="M23" s="12"/>
      <c r="N23" s="158"/>
      <c r="O23" s="102"/>
      <c r="P23" s="112" t="s">
        <v>49</v>
      </c>
      <c r="Q23" s="69" t="s">
        <v>49</v>
      </c>
      <c r="R23" s="28">
        <v>17028</v>
      </c>
      <c r="S23" s="29">
        <v>1</v>
      </c>
      <c r="T23" s="36">
        <f t="shared" si="12"/>
        <v>17029</v>
      </c>
      <c r="U23" s="30">
        <v>58701</v>
      </c>
      <c r="V23" s="30">
        <v>329</v>
      </c>
      <c r="W23" s="28">
        <v>668</v>
      </c>
      <c r="X23" s="36">
        <f t="shared" si="1"/>
        <v>76059</v>
      </c>
    </row>
    <row r="24" spans="1:24" s="17" customFormat="1" ht="7.5" customHeight="1" x14ac:dyDescent="0.15">
      <c r="A24" s="11"/>
      <c r="B24" s="158"/>
      <c r="C24" s="108" t="s">
        <v>37</v>
      </c>
      <c r="D24" s="119" t="s">
        <v>38</v>
      </c>
      <c r="E24" s="120"/>
      <c r="F24" s="22">
        <v>77560</v>
      </c>
      <c r="G24" s="23">
        <v>9</v>
      </c>
      <c r="H24" s="24">
        <f t="shared" si="2"/>
        <v>77569</v>
      </c>
      <c r="I24" s="25">
        <v>147967</v>
      </c>
      <c r="J24" s="25">
        <v>1012</v>
      </c>
      <c r="K24" s="22">
        <v>1119</v>
      </c>
      <c r="L24" s="24">
        <f t="shared" si="3"/>
        <v>226548</v>
      </c>
      <c r="M24" s="12"/>
      <c r="N24" s="158"/>
      <c r="O24" s="102"/>
      <c r="P24" s="113"/>
      <c r="Q24" s="69" t="s">
        <v>50</v>
      </c>
      <c r="R24" s="28">
        <v>36458</v>
      </c>
      <c r="S24" s="29">
        <v>3</v>
      </c>
      <c r="T24" s="36">
        <f t="shared" si="12"/>
        <v>36461</v>
      </c>
      <c r="U24" s="30">
        <v>90289</v>
      </c>
      <c r="V24" s="30">
        <v>577</v>
      </c>
      <c r="W24" s="28">
        <v>680</v>
      </c>
      <c r="X24" s="36">
        <f t="shared" si="1"/>
        <v>127327</v>
      </c>
    </row>
    <row r="25" spans="1:24" s="17" customFormat="1" ht="7.5" customHeight="1" x14ac:dyDescent="0.15">
      <c r="A25" s="11"/>
      <c r="B25" s="158"/>
      <c r="C25" s="108"/>
      <c r="D25" s="79" t="s">
        <v>41</v>
      </c>
      <c r="E25" s="74"/>
      <c r="F25" s="22">
        <v>29935</v>
      </c>
      <c r="G25" s="23">
        <v>1</v>
      </c>
      <c r="H25" s="24">
        <f t="shared" si="2"/>
        <v>29936</v>
      </c>
      <c r="I25" s="25">
        <v>95257</v>
      </c>
      <c r="J25" s="25">
        <v>592</v>
      </c>
      <c r="K25" s="22">
        <v>847</v>
      </c>
      <c r="L25" s="24">
        <f t="shared" si="3"/>
        <v>125785</v>
      </c>
      <c r="M25" s="12"/>
      <c r="N25" s="158"/>
      <c r="O25" s="102"/>
      <c r="P25" s="113"/>
      <c r="Q25" s="69" t="s">
        <v>52</v>
      </c>
      <c r="R25" s="28">
        <v>41457</v>
      </c>
      <c r="S25" s="23">
        <v>9</v>
      </c>
      <c r="T25" s="24">
        <f t="shared" si="12"/>
        <v>41466</v>
      </c>
      <c r="U25" s="25">
        <v>138982</v>
      </c>
      <c r="V25" s="25">
        <v>730</v>
      </c>
      <c r="W25" s="22">
        <v>1009</v>
      </c>
      <c r="X25" s="24">
        <f t="shared" si="1"/>
        <v>181178</v>
      </c>
    </row>
    <row r="26" spans="1:24" s="17" customFormat="1" ht="7.5" customHeight="1" x14ac:dyDescent="0.15">
      <c r="A26" s="11"/>
      <c r="B26" s="158"/>
      <c r="C26" s="108"/>
      <c r="D26" s="79" t="s">
        <v>43</v>
      </c>
      <c r="E26" s="74"/>
      <c r="F26" s="22">
        <v>34597</v>
      </c>
      <c r="G26" s="23">
        <v>1</v>
      </c>
      <c r="H26" s="24">
        <f t="shared" si="2"/>
        <v>34598</v>
      </c>
      <c r="I26" s="25">
        <v>71508</v>
      </c>
      <c r="J26" s="25">
        <v>376</v>
      </c>
      <c r="K26" s="22">
        <v>450</v>
      </c>
      <c r="L26" s="24">
        <f t="shared" si="3"/>
        <v>106482</v>
      </c>
      <c r="M26" s="12"/>
      <c r="N26" s="158"/>
      <c r="O26" s="103"/>
      <c r="P26" s="114"/>
      <c r="Q26" s="69" t="s">
        <v>10</v>
      </c>
      <c r="R26" s="22">
        <f>SUM(R23:R25)</f>
        <v>94943</v>
      </c>
      <c r="S26" s="23">
        <f>SUM(S23:S25)</f>
        <v>13</v>
      </c>
      <c r="T26" s="36">
        <f t="shared" si="12"/>
        <v>94956</v>
      </c>
      <c r="U26" s="25">
        <f t="shared" ref="U26:W26" si="17">SUM(U23:U25)</f>
        <v>287972</v>
      </c>
      <c r="V26" s="25">
        <f t="shared" si="17"/>
        <v>1636</v>
      </c>
      <c r="W26" s="22">
        <f t="shared" si="17"/>
        <v>2357</v>
      </c>
      <c r="X26" s="36">
        <f t="shared" si="1"/>
        <v>384564</v>
      </c>
    </row>
    <row r="27" spans="1:24" s="17" customFormat="1" ht="7.5" customHeight="1" x14ac:dyDescent="0.15">
      <c r="A27" s="11"/>
      <c r="B27" s="158"/>
      <c r="C27" s="108"/>
      <c r="D27" s="110" t="s">
        <v>10</v>
      </c>
      <c r="E27" s="111"/>
      <c r="F27" s="26">
        <f>SUM(F24:F26)</f>
        <v>142092</v>
      </c>
      <c r="G27" s="23">
        <f>SUM(G24:G26)</f>
        <v>11</v>
      </c>
      <c r="H27" s="24">
        <f t="shared" si="2"/>
        <v>142103</v>
      </c>
      <c r="I27" s="25">
        <f>SUM(I24:I26)</f>
        <v>314732</v>
      </c>
      <c r="J27" s="25">
        <f>SUM(J24:J26)</f>
        <v>1980</v>
      </c>
      <c r="K27" s="22">
        <f>SUM(K24:K26)</f>
        <v>2416</v>
      </c>
      <c r="L27" s="24">
        <f>SUM(H27:J27)</f>
        <v>458815</v>
      </c>
      <c r="M27" s="12"/>
      <c r="N27" s="158"/>
      <c r="O27" s="101" t="s">
        <v>56</v>
      </c>
      <c r="P27" s="79" t="s">
        <v>57</v>
      </c>
      <c r="Q27" s="74"/>
      <c r="R27" s="22">
        <v>125413</v>
      </c>
      <c r="S27" s="23">
        <v>29</v>
      </c>
      <c r="T27" s="24">
        <f t="shared" si="12"/>
        <v>125442</v>
      </c>
      <c r="U27" s="25">
        <v>483253</v>
      </c>
      <c r="V27" s="25">
        <v>3647</v>
      </c>
      <c r="W27" s="22">
        <v>8500</v>
      </c>
      <c r="X27" s="36">
        <f t="shared" si="1"/>
        <v>612342</v>
      </c>
    </row>
    <row r="28" spans="1:24" s="17" customFormat="1" ht="7.5" customHeight="1" x14ac:dyDescent="0.15">
      <c r="A28" s="11"/>
      <c r="B28" s="158"/>
      <c r="C28" s="101" t="s">
        <v>46</v>
      </c>
      <c r="D28" s="79" t="s">
        <v>31</v>
      </c>
      <c r="E28" s="74"/>
      <c r="F28" s="22">
        <v>123791</v>
      </c>
      <c r="G28" s="23">
        <v>10</v>
      </c>
      <c r="H28" s="24">
        <f t="shared" si="2"/>
        <v>123801</v>
      </c>
      <c r="I28" s="25">
        <v>320199</v>
      </c>
      <c r="J28" s="25">
        <v>2673</v>
      </c>
      <c r="K28" s="22">
        <v>2337</v>
      </c>
      <c r="L28" s="24">
        <f t="shared" si="3"/>
        <v>446673</v>
      </c>
      <c r="M28" s="12"/>
      <c r="N28" s="158"/>
      <c r="O28" s="102"/>
      <c r="P28" s="79" t="s">
        <v>61</v>
      </c>
      <c r="Q28" s="74"/>
      <c r="R28" s="22">
        <v>64276</v>
      </c>
      <c r="S28" s="23">
        <v>9</v>
      </c>
      <c r="T28" s="24">
        <f t="shared" si="12"/>
        <v>64285</v>
      </c>
      <c r="U28" s="25">
        <v>181095</v>
      </c>
      <c r="V28" s="25">
        <v>759</v>
      </c>
      <c r="W28" s="22">
        <v>1418</v>
      </c>
      <c r="X28" s="36">
        <f t="shared" si="1"/>
        <v>246139</v>
      </c>
    </row>
    <row r="29" spans="1:24" s="17" customFormat="1" ht="7.5" customHeight="1" x14ac:dyDescent="0.15">
      <c r="A29" s="11"/>
      <c r="B29" s="158"/>
      <c r="C29" s="102"/>
      <c r="D29" s="79" t="s">
        <v>48</v>
      </c>
      <c r="E29" s="74"/>
      <c r="F29" s="22">
        <v>32862</v>
      </c>
      <c r="G29" s="23">
        <v>3</v>
      </c>
      <c r="H29" s="24">
        <f t="shared" si="2"/>
        <v>32865</v>
      </c>
      <c r="I29" s="25">
        <v>148529</v>
      </c>
      <c r="J29" s="25">
        <v>961</v>
      </c>
      <c r="K29" s="22">
        <v>2746</v>
      </c>
      <c r="L29" s="24">
        <f t="shared" si="3"/>
        <v>182355</v>
      </c>
      <c r="M29" s="12"/>
      <c r="N29" s="158"/>
      <c r="O29" s="102"/>
      <c r="P29" s="112" t="s">
        <v>63</v>
      </c>
      <c r="Q29" s="69" t="s">
        <v>63</v>
      </c>
      <c r="R29" s="22">
        <v>45093</v>
      </c>
      <c r="S29" s="23">
        <v>11</v>
      </c>
      <c r="T29" s="24">
        <f t="shared" si="12"/>
        <v>45104</v>
      </c>
      <c r="U29" s="25">
        <v>160018</v>
      </c>
      <c r="V29" s="25">
        <v>861</v>
      </c>
      <c r="W29" s="22">
        <v>1620</v>
      </c>
      <c r="X29" s="36">
        <f t="shared" si="1"/>
        <v>205983</v>
      </c>
    </row>
    <row r="30" spans="1:24" s="17" customFormat="1" ht="7.5" customHeight="1" x14ac:dyDescent="0.15">
      <c r="A30" s="11"/>
      <c r="B30" s="158"/>
      <c r="C30" s="103"/>
      <c r="D30" s="79" t="s">
        <v>10</v>
      </c>
      <c r="E30" s="74"/>
      <c r="F30" s="26">
        <f>SUM(F28:F29)</f>
        <v>156653</v>
      </c>
      <c r="G30" s="23">
        <f>SUM(G28:G29)</f>
        <v>13</v>
      </c>
      <c r="H30" s="24">
        <f t="shared" si="2"/>
        <v>156666</v>
      </c>
      <c r="I30" s="22">
        <f>SUM(I28:I29)</f>
        <v>468728</v>
      </c>
      <c r="J30" s="22">
        <f>SUM(J28:J29)</f>
        <v>3634</v>
      </c>
      <c r="K30" s="22">
        <f>SUM(K28:K29)</f>
        <v>5083</v>
      </c>
      <c r="L30" s="24">
        <f t="shared" si="3"/>
        <v>629028</v>
      </c>
      <c r="M30" s="12"/>
      <c r="N30" s="158"/>
      <c r="O30" s="102"/>
      <c r="P30" s="113"/>
      <c r="Q30" s="69" t="s">
        <v>65</v>
      </c>
      <c r="R30" s="22">
        <v>22484</v>
      </c>
      <c r="S30" s="23">
        <v>6</v>
      </c>
      <c r="T30" s="24">
        <f t="shared" si="12"/>
        <v>22490</v>
      </c>
      <c r="U30" s="25">
        <v>88321</v>
      </c>
      <c r="V30" s="25">
        <v>362</v>
      </c>
      <c r="W30" s="22">
        <v>942</v>
      </c>
      <c r="X30" s="36">
        <f t="shared" si="1"/>
        <v>111173</v>
      </c>
    </row>
    <row r="31" spans="1:24" s="17" customFormat="1" ht="7.5" customHeight="1" x14ac:dyDescent="0.15">
      <c r="A31" s="11"/>
      <c r="B31" s="158"/>
      <c r="C31" s="72" t="s">
        <v>51</v>
      </c>
      <c r="D31" s="73"/>
      <c r="E31" s="74"/>
      <c r="F31" s="22">
        <v>120019</v>
      </c>
      <c r="G31" s="23">
        <v>6</v>
      </c>
      <c r="H31" s="24">
        <f t="shared" si="2"/>
        <v>120025</v>
      </c>
      <c r="I31" s="25">
        <v>248592</v>
      </c>
      <c r="J31" s="25">
        <v>1923</v>
      </c>
      <c r="K31" s="22">
        <v>1872</v>
      </c>
      <c r="L31" s="24">
        <f t="shared" si="3"/>
        <v>370540</v>
      </c>
      <c r="M31" s="12"/>
      <c r="N31" s="158"/>
      <c r="O31" s="102"/>
      <c r="P31" s="113"/>
      <c r="Q31" s="69" t="s">
        <v>66</v>
      </c>
      <c r="R31" s="26">
        <v>24581</v>
      </c>
      <c r="S31" s="23">
        <v>10</v>
      </c>
      <c r="T31" s="24">
        <f t="shared" si="12"/>
        <v>24591</v>
      </c>
      <c r="U31" s="22">
        <v>80300</v>
      </c>
      <c r="V31" s="22">
        <v>454</v>
      </c>
      <c r="W31" s="22">
        <v>792</v>
      </c>
      <c r="X31" s="24">
        <f t="shared" si="1"/>
        <v>105345</v>
      </c>
    </row>
    <row r="32" spans="1:24" s="17" customFormat="1" ht="7.5" customHeight="1" x14ac:dyDescent="0.15">
      <c r="A32" s="11"/>
      <c r="B32" s="158"/>
      <c r="C32" s="101" t="s">
        <v>53</v>
      </c>
      <c r="D32" s="79" t="s">
        <v>54</v>
      </c>
      <c r="E32" s="74"/>
      <c r="F32" s="22">
        <v>90752</v>
      </c>
      <c r="G32" s="23">
        <v>7</v>
      </c>
      <c r="H32" s="24">
        <f t="shared" si="2"/>
        <v>90759</v>
      </c>
      <c r="I32" s="25">
        <v>210212</v>
      </c>
      <c r="J32" s="25">
        <v>1596</v>
      </c>
      <c r="K32" s="22">
        <v>1523</v>
      </c>
      <c r="L32" s="24">
        <f t="shared" si="3"/>
        <v>302567</v>
      </c>
      <c r="M32" s="12"/>
      <c r="N32" s="158"/>
      <c r="O32" s="102"/>
      <c r="P32" s="114"/>
      <c r="Q32" s="69" t="s">
        <v>10</v>
      </c>
      <c r="R32" s="22">
        <f>SUM(R29:R31)</f>
        <v>92158</v>
      </c>
      <c r="S32" s="23">
        <f>SUM(S29:S31)</f>
        <v>27</v>
      </c>
      <c r="T32" s="24">
        <f t="shared" si="12"/>
        <v>92185</v>
      </c>
      <c r="U32" s="25">
        <f t="shared" ref="U32:W32" si="18">SUM(U29:U31)</f>
        <v>328639</v>
      </c>
      <c r="V32" s="25">
        <f t="shared" si="18"/>
        <v>1677</v>
      </c>
      <c r="W32" s="22">
        <f t="shared" si="18"/>
        <v>3354</v>
      </c>
      <c r="X32" s="36">
        <f t="shared" si="1"/>
        <v>422501</v>
      </c>
    </row>
    <row r="33" spans="1:24" s="17" customFormat="1" ht="7.5" customHeight="1" x14ac:dyDescent="0.15">
      <c r="A33" s="38"/>
      <c r="B33" s="158"/>
      <c r="C33" s="103"/>
      <c r="D33" s="79" t="s">
        <v>55</v>
      </c>
      <c r="E33" s="74"/>
      <c r="F33" s="22">
        <v>32313</v>
      </c>
      <c r="G33" s="23">
        <v>1</v>
      </c>
      <c r="H33" s="24">
        <f t="shared" si="2"/>
        <v>32314</v>
      </c>
      <c r="I33" s="25">
        <v>75958</v>
      </c>
      <c r="J33" s="25">
        <v>721</v>
      </c>
      <c r="K33" s="22">
        <v>390</v>
      </c>
      <c r="L33" s="24">
        <f t="shared" si="3"/>
        <v>108993</v>
      </c>
      <c r="M33" s="12"/>
      <c r="N33" s="158"/>
      <c r="O33" s="102"/>
      <c r="P33" s="112" t="s">
        <v>68</v>
      </c>
      <c r="Q33" s="69" t="s">
        <v>69</v>
      </c>
      <c r="R33" s="22">
        <v>40890</v>
      </c>
      <c r="S33" s="23">
        <v>11</v>
      </c>
      <c r="T33" s="24">
        <f t="shared" si="12"/>
        <v>40901</v>
      </c>
      <c r="U33" s="25">
        <v>181511</v>
      </c>
      <c r="V33" s="25">
        <v>1079</v>
      </c>
      <c r="W33" s="22">
        <v>2409</v>
      </c>
      <c r="X33" s="36">
        <f t="shared" si="1"/>
        <v>223491</v>
      </c>
    </row>
    <row r="34" spans="1:24" s="17" customFormat="1" ht="7.5" customHeight="1" x14ac:dyDescent="0.15">
      <c r="A34" s="39"/>
      <c r="B34" s="158"/>
      <c r="C34" s="101" t="s">
        <v>58</v>
      </c>
      <c r="D34" s="112" t="s">
        <v>60</v>
      </c>
      <c r="E34" s="69" t="s">
        <v>60</v>
      </c>
      <c r="F34" s="22">
        <v>82145</v>
      </c>
      <c r="G34" s="23">
        <v>4</v>
      </c>
      <c r="H34" s="24">
        <f t="shared" si="2"/>
        <v>82149</v>
      </c>
      <c r="I34" s="25">
        <v>190582</v>
      </c>
      <c r="J34" s="25">
        <v>1305</v>
      </c>
      <c r="K34" s="22">
        <v>1268</v>
      </c>
      <c r="L34" s="24">
        <f t="shared" si="3"/>
        <v>274036</v>
      </c>
      <c r="M34" s="12"/>
      <c r="N34" s="158"/>
      <c r="O34" s="102"/>
      <c r="P34" s="113"/>
      <c r="Q34" s="69" t="s">
        <v>73</v>
      </c>
      <c r="R34" s="22">
        <v>13619</v>
      </c>
      <c r="S34" s="23">
        <v>6</v>
      </c>
      <c r="T34" s="24">
        <f t="shared" si="12"/>
        <v>13625</v>
      </c>
      <c r="U34" s="25">
        <v>77943</v>
      </c>
      <c r="V34" s="25">
        <v>528</v>
      </c>
      <c r="W34" s="22">
        <v>964</v>
      </c>
      <c r="X34" s="36">
        <f t="shared" si="1"/>
        <v>92096</v>
      </c>
    </row>
    <row r="35" spans="1:24" s="17" customFormat="1" ht="7.5" customHeight="1" x14ac:dyDescent="0.15">
      <c r="A35" s="39"/>
      <c r="B35" s="158"/>
      <c r="C35" s="102"/>
      <c r="D35" s="113"/>
      <c r="E35" s="69" t="s">
        <v>62</v>
      </c>
      <c r="F35" s="22">
        <v>34261</v>
      </c>
      <c r="G35" s="23">
        <v>2</v>
      </c>
      <c r="H35" s="24">
        <f t="shared" si="2"/>
        <v>34263</v>
      </c>
      <c r="I35" s="25">
        <v>61443</v>
      </c>
      <c r="J35" s="25">
        <v>775</v>
      </c>
      <c r="K35" s="22">
        <v>556</v>
      </c>
      <c r="L35" s="24">
        <f t="shared" si="3"/>
        <v>96481</v>
      </c>
      <c r="M35" s="12"/>
      <c r="N35" s="158"/>
      <c r="O35" s="102"/>
      <c r="P35" s="113"/>
      <c r="Q35" s="69" t="s">
        <v>76</v>
      </c>
      <c r="R35" s="22">
        <v>10386</v>
      </c>
      <c r="S35" s="23">
        <v>3</v>
      </c>
      <c r="T35" s="24">
        <f t="shared" si="12"/>
        <v>10389</v>
      </c>
      <c r="U35" s="25">
        <v>53189</v>
      </c>
      <c r="V35" s="25">
        <v>267</v>
      </c>
      <c r="W35" s="22">
        <v>591</v>
      </c>
      <c r="X35" s="24">
        <f t="shared" si="1"/>
        <v>63845</v>
      </c>
    </row>
    <row r="36" spans="1:24" s="17" customFormat="1" ht="7.5" customHeight="1" x14ac:dyDescent="0.15">
      <c r="A36" s="39"/>
      <c r="B36" s="158"/>
      <c r="C36" s="102"/>
      <c r="D36" s="113"/>
      <c r="E36" s="69" t="s">
        <v>64</v>
      </c>
      <c r="F36" s="22">
        <v>22198</v>
      </c>
      <c r="G36" s="23">
        <v>1</v>
      </c>
      <c r="H36" s="24">
        <f t="shared" si="2"/>
        <v>22199</v>
      </c>
      <c r="I36" s="25">
        <v>71876</v>
      </c>
      <c r="J36" s="25">
        <v>512</v>
      </c>
      <c r="K36" s="22">
        <v>769</v>
      </c>
      <c r="L36" s="24">
        <f t="shared" si="3"/>
        <v>94587</v>
      </c>
      <c r="M36" s="12"/>
      <c r="N36" s="158"/>
      <c r="O36" s="103"/>
      <c r="P36" s="114"/>
      <c r="Q36" s="69" t="s">
        <v>10</v>
      </c>
      <c r="R36" s="22">
        <f>SUM(R33:R35)</f>
        <v>64895</v>
      </c>
      <c r="S36" s="23">
        <f>SUM(S33:S35)</f>
        <v>20</v>
      </c>
      <c r="T36" s="24">
        <f t="shared" si="12"/>
        <v>64915</v>
      </c>
      <c r="U36" s="25">
        <f t="shared" ref="U36:W36" si="19">SUM(U33:U35)</f>
        <v>312643</v>
      </c>
      <c r="V36" s="25">
        <f t="shared" si="19"/>
        <v>1874</v>
      </c>
      <c r="W36" s="22">
        <f t="shared" si="19"/>
        <v>3964</v>
      </c>
      <c r="X36" s="36">
        <f t="shared" si="1"/>
        <v>379432</v>
      </c>
    </row>
    <row r="37" spans="1:24" s="17" customFormat="1" ht="7.5" customHeight="1" x14ac:dyDescent="0.15">
      <c r="A37" s="39"/>
      <c r="B37" s="158"/>
      <c r="C37" s="102"/>
      <c r="D37" s="113"/>
      <c r="E37" s="69" t="s">
        <v>197</v>
      </c>
      <c r="F37" s="26">
        <v>11810</v>
      </c>
      <c r="G37" s="23">
        <v>0</v>
      </c>
      <c r="H37" s="24">
        <f t="shared" si="2"/>
        <v>11810</v>
      </c>
      <c r="I37" s="26">
        <v>26811</v>
      </c>
      <c r="J37" s="26">
        <v>223</v>
      </c>
      <c r="K37" s="22">
        <v>214</v>
      </c>
      <c r="L37" s="24">
        <f t="shared" si="3"/>
        <v>38844</v>
      </c>
      <c r="M37" s="12"/>
      <c r="N37" s="158"/>
      <c r="O37" s="101" t="s">
        <v>198</v>
      </c>
      <c r="P37" s="79" t="s">
        <v>79</v>
      </c>
      <c r="Q37" s="74"/>
      <c r="R37" s="22">
        <v>100285</v>
      </c>
      <c r="S37" s="23">
        <v>10</v>
      </c>
      <c r="T37" s="24">
        <f t="shared" ref="T37:T39" si="20">SUM(R37:S37)</f>
        <v>100295</v>
      </c>
      <c r="U37" s="25">
        <v>262786</v>
      </c>
      <c r="V37" s="25">
        <v>2064</v>
      </c>
      <c r="W37" s="22">
        <v>1953</v>
      </c>
      <c r="X37" s="36">
        <f t="shared" si="1"/>
        <v>365145</v>
      </c>
    </row>
    <row r="38" spans="1:24" s="17" customFormat="1" ht="7.5" customHeight="1" x14ac:dyDescent="0.15">
      <c r="A38" s="39"/>
      <c r="B38" s="158"/>
      <c r="C38" s="102"/>
      <c r="D38" s="114"/>
      <c r="E38" s="69" t="s">
        <v>10</v>
      </c>
      <c r="F38" s="26">
        <f>SUM(F34:F37)</f>
        <v>150414</v>
      </c>
      <c r="G38" s="23">
        <f>SUM(G34:G37)</f>
        <v>7</v>
      </c>
      <c r="H38" s="24">
        <f t="shared" si="2"/>
        <v>150421</v>
      </c>
      <c r="I38" s="22">
        <f>SUM(I34:I37)</f>
        <v>350712</v>
      </c>
      <c r="J38" s="22">
        <f>SUM(J34:J37)</f>
        <v>2815</v>
      </c>
      <c r="K38" s="22">
        <f>SUM(K34:K37)</f>
        <v>2807</v>
      </c>
      <c r="L38" s="24">
        <f t="shared" si="3"/>
        <v>503948</v>
      </c>
      <c r="M38" s="12"/>
      <c r="N38" s="158"/>
      <c r="O38" s="102"/>
      <c r="P38" s="79" t="s">
        <v>82</v>
      </c>
      <c r="Q38" s="74"/>
      <c r="R38" s="22">
        <v>22648</v>
      </c>
      <c r="S38" s="23">
        <v>7</v>
      </c>
      <c r="T38" s="24">
        <f t="shared" si="20"/>
        <v>22655</v>
      </c>
      <c r="U38" s="25">
        <v>68996</v>
      </c>
      <c r="V38" s="25">
        <v>390</v>
      </c>
      <c r="W38" s="22">
        <v>511</v>
      </c>
      <c r="X38" s="36">
        <f t="shared" si="1"/>
        <v>92041</v>
      </c>
    </row>
    <row r="39" spans="1:24" s="17" customFormat="1" ht="7.5" customHeight="1" x14ac:dyDescent="0.15">
      <c r="A39" s="39"/>
      <c r="B39" s="158"/>
      <c r="C39" s="103"/>
      <c r="D39" s="79" t="s">
        <v>228</v>
      </c>
      <c r="E39" s="74"/>
      <c r="F39" s="22">
        <v>45579</v>
      </c>
      <c r="G39" s="23">
        <v>1</v>
      </c>
      <c r="H39" s="24">
        <f t="shared" si="2"/>
        <v>45580</v>
      </c>
      <c r="I39" s="25">
        <v>109841</v>
      </c>
      <c r="J39" s="25">
        <v>667</v>
      </c>
      <c r="K39" s="22">
        <v>796</v>
      </c>
      <c r="L39" s="24">
        <f t="shared" si="3"/>
        <v>156088</v>
      </c>
      <c r="M39" s="12"/>
      <c r="N39" s="158"/>
      <c r="O39" s="102"/>
      <c r="P39" s="79" t="s">
        <v>200</v>
      </c>
      <c r="Q39" s="74"/>
      <c r="R39" s="22">
        <v>28378</v>
      </c>
      <c r="S39" s="23">
        <v>2</v>
      </c>
      <c r="T39" s="24">
        <f t="shared" si="20"/>
        <v>28380</v>
      </c>
      <c r="U39" s="25">
        <v>70799</v>
      </c>
      <c r="V39" s="25">
        <v>620</v>
      </c>
      <c r="W39" s="22">
        <v>363</v>
      </c>
      <c r="X39" s="36">
        <f t="shared" si="1"/>
        <v>99799</v>
      </c>
    </row>
    <row r="40" spans="1:24" s="17" customFormat="1" ht="7.5" customHeight="1" x14ac:dyDescent="0.15">
      <c r="A40" s="39"/>
      <c r="B40" s="162"/>
      <c r="C40" s="91" t="s">
        <v>30</v>
      </c>
      <c r="D40" s="92"/>
      <c r="E40" s="93"/>
      <c r="F40" s="35">
        <f>SUM(F22:F23,F27,F30:F33,F38:F39)</f>
        <v>869874</v>
      </c>
      <c r="G40" s="32">
        <f>SUM(G22:G23,G27,G30:G33,G38:G39)</f>
        <v>49</v>
      </c>
      <c r="H40" s="33">
        <f t="shared" si="2"/>
        <v>869923</v>
      </c>
      <c r="I40" s="31">
        <f t="shared" ref="I40:K40" si="21">SUM(I22:I23,I27,I30:I33,I38:I39)</f>
        <v>2101198</v>
      </c>
      <c r="J40" s="31">
        <f t="shared" si="21"/>
        <v>15740</v>
      </c>
      <c r="K40" s="31">
        <f t="shared" si="21"/>
        <v>17009</v>
      </c>
      <c r="L40" s="37">
        <f t="shared" si="3"/>
        <v>2986861</v>
      </c>
      <c r="M40" s="12"/>
      <c r="N40" s="158"/>
      <c r="O40" s="102"/>
      <c r="P40" s="79" t="s">
        <v>201</v>
      </c>
      <c r="Q40" s="74"/>
      <c r="R40" s="28">
        <v>22337</v>
      </c>
      <c r="S40" s="29">
        <v>14</v>
      </c>
      <c r="T40" s="24">
        <f t="shared" si="12"/>
        <v>22351</v>
      </c>
      <c r="U40" s="30">
        <v>72325</v>
      </c>
      <c r="V40" s="30">
        <v>578</v>
      </c>
      <c r="W40" s="28">
        <v>758</v>
      </c>
      <c r="X40" s="36">
        <f t="shared" si="1"/>
        <v>95254</v>
      </c>
    </row>
    <row r="41" spans="1:24" s="17" customFormat="1" ht="7.5" customHeight="1" x14ac:dyDescent="0.15">
      <c r="A41" s="39"/>
      <c r="B41" s="85" t="s">
        <v>70</v>
      </c>
      <c r="C41" s="106" t="s">
        <v>71</v>
      </c>
      <c r="D41" s="107" t="s">
        <v>72</v>
      </c>
      <c r="E41" s="90"/>
      <c r="F41" s="22">
        <v>131740</v>
      </c>
      <c r="G41" s="23">
        <v>11</v>
      </c>
      <c r="H41" s="24">
        <f t="shared" si="2"/>
        <v>131751</v>
      </c>
      <c r="I41" s="25">
        <v>326818</v>
      </c>
      <c r="J41" s="25">
        <v>1748</v>
      </c>
      <c r="K41" s="22">
        <v>2402</v>
      </c>
      <c r="L41" s="24">
        <f t="shared" si="3"/>
        <v>460317</v>
      </c>
      <c r="M41" s="12"/>
      <c r="N41" s="158"/>
      <c r="O41" s="103"/>
      <c r="P41" s="79" t="s">
        <v>10</v>
      </c>
      <c r="Q41" s="74"/>
      <c r="R41" s="22">
        <f>SUM(R37:R40)</f>
        <v>173648</v>
      </c>
      <c r="S41" s="23">
        <f>SUM(S37:S40)</f>
        <v>33</v>
      </c>
      <c r="T41" s="24">
        <f t="shared" si="12"/>
        <v>173681</v>
      </c>
      <c r="U41" s="25">
        <f t="shared" ref="U41:W41" si="22">SUM(U37:U40)</f>
        <v>474906</v>
      </c>
      <c r="V41" s="25">
        <f t="shared" si="22"/>
        <v>3652</v>
      </c>
      <c r="W41" s="22">
        <f t="shared" si="22"/>
        <v>3585</v>
      </c>
      <c r="X41" s="24">
        <f t="shared" si="1"/>
        <v>652239</v>
      </c>
    </row>
    <row r="42" spans="1:24" s="17" customFormat="1" ht="7.5" customHeight="1" x14ac:dyDescent="0.15">
      <c r="A42" s="39"/>
      <c r="B42" s="86"/>
      <c r="C42" s="102"/>
      <c r="D42" s="112" t="s">
        <v>74</v>
      </c>
      <c r="E42" s="69" t="s">
        <v>75</v>
      </c>
      <c r="F42" s="22">
        <v>51915</v>
      </c>
      <c r="G42" s="23">
        <v>5</v>
      </c>
      <c r="H42" s="24">
        <f t="shared" si="2"/>
        <v>51920</v>
      </c>
      <c r="I42" s="25">
        <v>145956</v>
      </c>
      <c r="J42" s="25">
        <v>774</v>
      </c>
      <c r="K42" s="22">
        <v>1363</v>
      </c>
      <c r="L42" s="24">
        <f t="shared" si="3"/>
        <v>198650</v>
      </c>
      <c r="M42" s="12"/>
      <c r="N42" s="162"/>
      <c r="O42" s="91" t="s">
        <v>30</v>
      </c>
      <c r="P42" s="92"/>
      <c r="Q42" s="93"/>
      <c r="R42" s="31">
        <f>SUM(R17,R20:R22,R26:R28,R32,R36,R41)</f>
        <v>1035621</v>
      </c>
      <c r="S42" s="40">
        <f>SUM(S17,S20:S22,S26:S28,S32,S36,S41)</f>
        <v>198</v>
      </c>
      <c r="T42" s="33">
        <f t="shared" si="12"/>
        <v>1035819</v>
      </c>
      <c r="U42" s="31">
        <f t="shared" ref="U42:W42" si="23">SUM(U17,U20:U22,U26:U28,U32,U36,U41)</f>
        <v>3395335</v>
      </c>
      <c r="V42" s="31">
        <f t="shared" si="23"/>
        <v>19930</v>
      </c>
      <c r="W42" s="31">
        <f t="shared" si="23"/>
        <v>32885</v>
      </c>
      <c r="X42" s="33">
        <f t="shared" si="1"/>
        <v>4451084</v>
      </c>
    </row>
    <row r="43" spans="1:24" s="17" customFormat="1" ht="7.5" customHeight="1" x14ac:dyDescent="0.15">
      <c r="A43" s="39"/>
      <c r="B43" s="86"/>
      <c r="C43" s="102"/>
      <c r="D43" s="113"/>
      <c r="E43" s="69" t="s">
        <v>245</v>
      </c>
      <c r="F43" s="22">
        <v>82040</v>
      </c>
      <c r="G43" s="23">
        <v>7</v>
      </c>
      <c r="H43" s="24">
        <f t="shared" si="2"/>
        <v>82047</v>
      </c>
      <c r="I43" s="25">
        <v>203962</v>
      </c>
      <c r="J43" s="25">
        <v>902</v>
      </c>
      <c r="K43" s="22">
        <v>1803</v>
      </c>
      <c r="L43" s="24">
        <f t="shared" si="3"/>
        <v>286911</v>
      </c>
      <c r="M43" s="12"/>
      <c r="N43" s="157" t="s">
        <v>85</v>
      </c>
      <c r="O43" s="88" t="s">
        <v>86</v>
      </c>
      <c r="P43" s="89"/>
      <c r="Q43" s="90"/>
      <c r="R43" s="22">
        <v>112932</v>
      </c>
      <c r="S43" s="23">
        <v>16</v>
      </c>
      <c r="T43" s="24">
        <f t="shared" si="12"/>
        <v>112948</v>
      </c>
      <c r="U43" s="25">
        <v>348615</v>
      </c>
      <c r="V43" s="25">
        <v>2325</v>
      </c>
      <c r="W43" s="22">
        <v>2909</v>
      </c>
      <c r="X43" s="24">
        <f t="shared" si="1"/>
        <v>463888</v>
      </c>
    </row>
    <row r="44" spans="1:24" s="17" customFormat="1" ht="7.5" customHeight="1" x14ac:dyDescent="0.15">
      <c r="A44" s="39"/>
      <c r="B44" s="86"/>
      <c r="C44" s="103"/>
      <c r="D44" s="114"/>
      <c r="E44" s="69" t="s">
        <v>10</v>
      </c>
      <c r="F44" s="26">
        <f>SUM(F42:F43)</f>
        <v>133955</v>
      </c>
      <c r="G44" s="23">
        <f>SUM(G42:G43)</f>
        <v>12</v>
      </c>
      <c r="H44" s="24">
        <f t="shared" si="2"/>
        <v>133967</v>
      </c>
      <c r="I44" s="22">
        <f>SUM(I42:I43)</f>
        <v>349918</v>
      </c>
      <c r="J44" s="22">
        <f>SUM(J42:J43)</f>
        <v>1676</v>
      </c>
      <c r="K44" s="22">
        <f>SUM(K42:K43)</f>
        <v>3166</v>
      </c>
      <c r="L44" s="24">
        <f t="shared" si="3"/>
        <v>485561</v>
      </c>
      <c r="M44" s="12"/>
      <c r="N44" s="158"/>
      <c r="O44" s="72" t="s">
        <v>89</v>
      </c>
      <c r="P44" s="73"/>
      <c r="Q44" s="74"/>
      <c r="R44" s="22">
        <v>144625</v>
      </c>
      <c r="S44" s="23">
        <v>25</v>
      </c>
      <c r="T44" s="24">
        <f t="shared" si="12"/>
        <v>144650</v>
      </c>
      <c r="U44" s="25">
        <v>367564</v>
      </c>
      <c r="V44" s="25">
        <v>3553</v>
      </c>
      <c r="W44" s="22">
        <v>6924</v>
      </c>
      <c r="X44" s="24">
        <f t="shared" si="1"/>
        <v>515767</v>
      </c>
    </row>
    <row r="45" spans="1:24" s="17" customFormat="1" ht="7.5" customHeight="1" x14ac:dyDescent="0.15">
      <c r="A45" s="39"/>
      <c r="B45" s="86"/>
      <c r="C45" s="108" t="s">
        <v>80</v>
      </c>
      <c r="D45" s="109" t="s">
        <v>80</v>
      </c>
      <c r="E45" s="69" t="s">
        <v>81</v>
      </c>
      <c r="F45" s="22">
        <v>91169</v>
      </c>
      <c r="G45" s="23">
        <v>16</v>
      </c>
      <c r="H45" s="24">
        <f t="shared" si="2"/>
        <v>91185</v>
      </c>
      <c r="I45" s="25">
        <v>248437</v>
      </c>
      <c r="J45" s="25">
        <v>1416</v>
      </c>
      <c r="K45" s="22">
        <v>2226</v>
      </c>
      <c r="L45" s="24">
        <f t="shared" si="3"/>
        <v>341038</v>
      </c>
      <c r="M45" s="12"/>
      <c r="N45" s="158"/>
      <c r="O45" s="101" t="s">
        <v>91</v>
      </c>
      <c r="P45" s="79" t="s">
        <v>202</v>
      </c>
      <c r="Q45" s="74"/>
      <c r="R45" s="41">
        <v>84063</v>
      </c>
      <c r="S45" s="42">
        <v>16</v>
      </c>
      <c r="T45" s="43">
        <f t="shared" si="12"/>
        <v>84079</v>
      </c>
      <c r="U45" s="44">
        <v>132284</v>
      </c>
      <c r="V45" s="44">
        <v>3247</v>
      </c>
      <c r="W45" s="41">
        <v>9038</v>
      </c>
      <c r="X45" s="43">
        <f t="shared" si="1"/>
        <v>219610</v>
      </c>
    </row>
    <row r="46" spans="1:24" s="17" customFormat="1" ht="7.5" customHeight="1" x14ac:dyDescent="0.15">
      <c r="A46" s="39"/>
      <c r="B46" s="86"/>
      <c r="C46" s="108"/>
      <c r="D46" s="109"/>
      <c r="E46" s="69" t="s">
        <v>83</v>
      </c>
      <c r="F46" s="22">
        <v>24300</v>
      </c>
      <c r="G46" s="23">
        <v>4</v>
      </c>
      <c r="H46" s="24">
        <f t="shared" si="2"/>
        <v>24304</v>
      </c>
      <c r="I46" s="25">
        <v>57149</v>
      </c>
      <c r="J46" s="25">
        <v>305</v>
      </c>
      <c r="K46" s="22">
        <v>298</v>
      </c>
      <c r="L46" s="24">
        <f t="shared" si="3"/>
        <v>81758</v>
      </c>
      <c r="M46" s="12"/>
      <c r="N46" s="158"/>
      <c r="O46" s="102"/>
      <c r="P46" s="79" t="s">
        <v>94</v>
      </c>
      <c r="Q46" s="74"/>
      <c r="R46" s="22">
        <v>127794</v>
      </c>
      <c r="S46" s="23">
        <v>23</v>
      </c>
      <c r="T46" s="24">
        <f t="shared" si="12"/>
        <v>127817</v>
      </c>
      <c r="U46" s="25">
        <v>326079</v>
      </c>
      <c r="V46" s="25">
        <v>3953</v>
      </c>
      <c r="W46" s="22">
        <v>12049</v>
      </c>
      <c r="X46" s="24">
        <f t="shared" si="1"/>
        <v>457849</v>
      </c>
    </row>
    <row r="47" spans="1:24" s="17" customFormat="1" ht="7.5" customHeight="1" x14ac:dyDescent="0.15">
      <c r="A47" s="39"/>
      <c r="B47" s="86"/>
      <c r="C47" s="108"/>
      <c r="D47" s="109"/>
      <c r="E47" s="69" t="s">
        <v>10</v>
      </c>
      <c r="F47" s="26">
        <f>SUM(F45:F46)</f>
        <v>115469</v>
      </c>
      <c r="G47" s="23">
        <f>SUM(G45:G46)</f>
        <v>20</v>
      </c>
      <c r="H47" s="24">
        <f t="shared" si="2"/>
        <v>115489</v>
      </c>
      <c r="I47" s="22">
        <f>SUM(I45:I46)</f>
        <v>305586</v>
      </c>
      <c r="J47" s="22">
        <f>SUM(J45:J46)</f>
        <v>1721</v>
      </c>
      <c r="K47" s="22">
        <f>SUM(K45:K46)</f>
        <v>2524</v>
      </c>
      <c r="L47" s="24">
        <f t="shared" si="3"/>
        <v>422796</v>
      </c>
      <c r="M47" s="12"/>
      <c r="N47" s="158"/>
      <c r="O47" s="102"/>
      <c r="P47" s="112" t="s">
        <v>95</v>
      </c>
      <c r="Q47" s="69" t="s">
        <v>96</v>
      </c>
      <c r="R47" s="22">
        <v>83662</v>
      </c>
      <c r="S47" s="23">
        <v>18</v>
      </c>
      <c r="T47" s="24">
        <f t="shared" si="12"/>
        <v>83680</v>
      </c>
      <c r="U47" s="25">
        <v>277030</v>
      </c>
      <c r="V47" s="25">
        <v>2278</v>
      </c>
      <c r="W47" s="22">
        <v>3893</v>
      </c>
      <c r="X47" s="24">
        <f t="shared" si="1"/>
        <v>362988</v>
      </c>
    </row>
    <row r="48" spans="1:24" s="17" customFormat="1" ht="7.5" customHeight="1" x14ac:dyDescent="0.15">
      <c r="A48" s="39"/>
      <c r="B48" s="86"/>
      <c r="C48" s="108"/>
      <c r="D48" s="75" t="s">
        <v>231</v>
      </c>
      <c r="E48" s="76"/>
      <c r="F48" s="22">
        <v>43819</v>
      </c>
      <c r="G48" s="23">
        <v>1</v>
      </c>
      <c r="H48" s="24">
        <f t="shared" si="2"/>
        <v>43820</v>
      </c>
      <c r="I48" s="25">
        <v>151090</v>
      </c>
      <c r="J48" s="25">
        <v>761</v>
      </c>
      <c r="K48" s="22">
        <v>1164</v>
      </c>
      <c r="L48" s="24">
        <f t="shared" si="3"/>
        <v>195671</v>
      </c>
      <c r="M48" s="12"/>
      <c r="N48" s="158"/>
      <c r="O48" s="102"/>
      <c r="P48" s="113"/>
      <c r="Q48" s="69" t="s">
        <v>100</v>
      </c>
      <c r="R48" s="22">
        <v>36310</v>
      </c>
      <c r="S48" s="23">
        <v>9</v>
      </c>
      <c r="T48" s="24">
        <f t="shared" si="12"/>
        <v>36319</v>
      </c>
      <c r="U48" s="25">
        <v>106631</v>
      </c>
      <c r="V48" s="25">
        <v>987</v>
      </c>
      <c r="W48" s="22">
        <v>2227</v>
      </c>
      <c r="X48" s="24">
        <f t="shared" si="1"/>
        <v>143937</v>
      </c>
    </row>
    <row r="49" spans="1:24" s="17" customFormat="1" ht="7.5" customHeight="1" x14ac:dyDescent="0.15">
      <c r="A49" s="39"/>
      <c r="B49" s="86"/>
      <c r="C49" s="108" t="s">
        <v>87</v>
      </c>
      <c r="D49" s="119" t="s">
        <v>88</v>
      </c>
      <c r="E49" s="120"/>
      <c r="F49" s="22">
        <v>124026</v>
      </c>
      <c r="G49" s="23">
        <v>15</v>
      </c>
      <c r="H49" s="24">
        <f t="shared" si="2"/>
        <v>124041</v>
      </c>
      <c r="I49" s="25">
        <v>328447</v>
      </c>
      <c r="J49" s="25">
        <v>1971</v>
      </c>
      <c r="K49" s="22">
        <v>2188</v>
      </c>
      <c r="L49" s="24">
        <f t="shared" si="3"/>
        <v>454459</v>
      </c>
      <c r="M49" s="12"/>
      <c r="N49" s="158"/>
      <c r="O49" s="103"/>
      <c r="P49" s="114"/>
      <c r="Q49" s="69" t="s">
        <v>10</v>
      </c>
      <c r="R49" s="22">
        <f>SUM(R47:R48)</f>
        <v>119972</v>
      </c>
      <c r="S49" s="23">
        <f>SUM(S47:S48)</f>
        <v>27</v>
      </c>
      <c r="T49" s="24">
        <f t="shared" si="12"/>
        <v>119999</v>
      </c>
      <c r="U49" s="25">
        <f>SUM(U47:U48)</f>
        <v>383661</v>
      </c>
      <c r="V49" s="25">
        <f>SUM(V47:V48)</f>
        <v>3265</v>
      </c>
      <c r="W49" s="22">
        <f>SUM(W47:W48)</f>
        <v>6120</v>
      </c>
      <c r="X49" s="24">
        <f t="shared" si="1"/>
        <v>506925</v>
      </c>
    </row>
    <row r="50" spans="1:24" s="17" customFormat="1" ht="7.5" customHeight="1" x14ac:dyDescent="0.15">
      <c r="A50" s="39"/>
      <c r="B50" s="86"/>
      <c r="C50" s="108"/>
      <c r="D50" s="79" t="s">
        <v>90</v>
      </c>
      <c r="E50" s="74"/>
      <c r="F50" s="22">
        <v>34653</v>
      </c>
      <c r="G50" s="23">
        <v>8</v>
      </c>
      <c r="H50" s="24">
        <f t="shared" si="2"/>
        <v>34661</v>
      </c>
      <c r="I50" s="25">
        <v>99805</v>
      </c>
      <c r="J50" s="25">
        <v>628</v>
      </c>
      <c r="K50" s="22">
        <v>830</v>
      </c>
      <c r="L50" s="24">
        <f t="shared" si="3"/>
        <v>135094</v>
      </c>
      <c r="M50" s="12"/>
      <c r="N50" s="158"/>
      <c r="O50" s="163" t="s">
        <v>204</v>
      </c>
      <c r="P50" s="79" t="s">
        <v>205</v>
      </c>
      <c r="Q50" s="74"/>
      <c r="R50" s="22">
        <v>74604</v>
      </c>
      <c r="S50" s="23">
        <v>14</v>
      </c>
      <c r="T50" s="24">
        <f t="shared" si="12"/>
        <v>74618</v>
      </c>
      <c r="U50" s="25">
        <v>225519</v>
      </c>
      <c r="V50" s="25">
        <v>1977</v>
      </c>
      <c r="W50" s="22">
        <v>2545</v>
      </c>
      <c r="X50" s="24">
        <f t="shared" si="1"/>
        <v>302114</v>
      </c>
    </row>
    <row r="51" spans="1:24" s="17" customFormat="1" ht="7.5" customHeight="1" x14ac:dyDescent="0.15">
      <c r="A51" s="39"/>
      <c r="B51" s="86"/>
      <c r="C51" s="108"/>
      <c r="D51" s="79" t="s">
        <v>93</v>
      </c>
      <c r="E51" s="74"/>
      <c r="F51" s="26">
        <v>27587</v>
      </c>
      <c r="G51" s="23">
        <v>2</v>
      </c>
      <c r="H51" s="24">
        <f t="shared" si="2"/>
        <v>27589</v>
      </c>
      <c r="I51" s="26">
        <v>85700</v>
      </c>
      <c r="J51" s="26">
        <v>620</v>
      </c>
      <c r="K51" s="22">
        <v>753</v>
      </c>
      <c r="L51" s="24">
        <f t="shared" si="3"/>
        <v>113909</v>
      </c>
      <c r="M51" s="12"/>
      <c r="N51" s="158"/>
      <c r="O51" s="113"/>
      <c r="P51" s="79" t="s">
        <v>206</v>
      </c>
      <c r="Q51" s="74"/>
      <c r="R51" s="22">
        <v>10884</v>
      </c>
      <c r="S51" s="23">
        <v>3</v>
      </c>
      <c r="T51" s="24">
        <f t="shared" si="12"/>
        <v>10887</v>
      </c>
      <c r="U51" s="25">
        <v>38908</v>
      </c>
      <c r="V51" s="25">
        <v>222</v>
      </c>
      <c r="W51" s="22">
        <v>428</v>
      </c>
      <c r="X51" s="24">
        <f t="shared" ref="X51:X52" si="24">SUM(T51:V51)</f>
        <v>50017</v>
      </c>
    </row>
    <row r="52" spans="1:24" s="17" customFormat="1" ht="7.5" customHeight="1" x14ac:dyDescent="0.15">
      <c r="A52" s="39"/>
      <c r="B52" s="86"/>
      <c r="C52" s="108"/>
      <c r="D52" s="110" t="s">
        <v>10</v>
      </c>
      <c r="E52" s="111"/>
      <c r="F52" s="26">
        <f>SUM(F49:F51)</f>
        <v>186266</v>
      </c>
      <c r="G52" s="23">
        <f>SUM(G49:G51)</f>
        <v>25</v>
      </c>
      <c r="H52" s="24">
        <f t="shared" ref="H52:H98" si="25">SUM(F52:G52)</f>
        <v>186291</v>
      </c>
      <c r="I52" s="26">
        <f>SUM(I49:I51)</f>
        <v>513952</v>
      </c>
      <c r="J52" s="26">
        <f>SUM(J49:J51)</f>
        <v>3219</v>
      </c>
      <c r="K52" s="26">
        <f>SUM(K49:K51)</f>
        <v>3771</v>
      </c>
      <c r="L52" s="24">
        <f t="shared" ref="L52:L98" si="26">SUM(H52:J52)</f>
        <v>703462</v>
      </c>
      <c r="M52" s="12"/>
      <c r="N52" s="158"/>
      <c r="O52" s="114"/>
      <c r="P52" s="79" t="s">
        <v>10</v>
      </c>
      <c r="Q52" s="74"/>
      <c r="R52" s="22">
        <f>SUM(R50:R51)</f>
        <v>85488</v>
      </c>
      <c r="S52" s="23">
        <f>SUM(S50:S51)</f>
        <v>17</v>
      </c>
      <c r="T52" s="24">
        <f t="shared" si="12"/>
        <v>85505</v>
      </c>
      <c r="U52" s="25">
        <f t="shared" ref="U52:W52" si="27">SUM(U50:U51)</f>
        <v>264427</v>
      </c>
      <c r="V52" s="25">
        <f t="shared" si="27"/>
        <v>2199</v>
      </c>
      <c r="W52" s="22">
        <f t="shared" si="27"/>
        <v>2973</v>
      </c>
      <c r="X52" s="24">
        <f t="shared" si="24"/>
        <v>352131</v>
      </c>
    </row>
    <row r="53" spans="1:24" s="17" customFormat="1" ht="7.5" customHeight="1" x14ac:dyDescent="0.15">
      <c r="A53" s="39"/>
      <c r="B53" s="86"/>
      <c r="C53" s="101" t="s">
        <v>97</v>
      </c>
      <c r="D53" s="109" t="s">
        <v>98</v>
      </c>
      <c r="E53" s="69" t="s">
        <v>99</v>
      </c>
      <c r="F53" s="22">
        <v>61105</v>
      </c>
      <c r="G53" s="23">
        <v>9</v>
      </c>
      <c r="H53" s="24">
        <f t="shared" si="25"/>
        <v>61114</v>
      </c>
      <c r="I53" s="25">
        <v>217072</v>
      </c>
      <c r="J53" s="25">
        <v>1695</v>
      </c>
      <c r="K53" s="22">
        <v>5815</v>
      </c>
      <c r="L53" s="24">
        <f t="shared" si="26"/>
        <v>279881</v>
      </c>
      <c r="M53" s="12"/>
      <c r="N53" s="158"/>
      <c r="O53" s="72" t="s">
        <v>104</v>
      </c>
      <c r="P53" s="73"/>
      <c r="Q53" s="74"/>
      <c r="R53" s="22">
        <v>116810</v>
      </c>
      <c r="S53" s="23">
        <v>20</v>
      </c>
      <c r="T53" s="24">
        <f t="shared" si="12"/>
        <v>116830</v>
      </c>
      <c r="U53" s="25">
        <v>272740</v>
      </c>
      <c r="V53" s="25">
        <v>2566</v>
      </c>
      <c r="W53" s="22">
        <v>1941</v>
      </c>
      <c r="X53" s="24">
        <f t="shared" si="1"/>
        <v>392136</v>
      </c>
    </row>
    <row r="54" spans="1:24" s="17" customFormat="1" ht="7.5" customHeight="1" x14ac:dyDescent="0.15">
      <c r="A54" s="39"/>
      <c r="B54" s="86"/>
      <c r="C54" s="102"/>
      <c r="D54" s="109"/>
      <c r="E54" s="69" t="s">
        <v>101</v>
      </c>
      <c r="F54" s="22">
        <v>17568</v>
      </c>
      <c r="G54" s="23">
        <v>3</v>
      </c>
      <c r="H54" s="24">
        <f t="shared" si="25"/>
        <v>17571</v>
      </c>
      <c r="I54" s="25">
        <v>49360</v>
      </c>
      <c r="J54" s="25">
        <v>571</v>
      </c>
      <c r="K54" s="22">
        <v>2587</v>
      </c>
      <c r="L54" s="24">
        <f t="shared" si="26"/>
        <v>67502</v>
      </c>
      <c r="M54" s="12"/>
      <c r="N54" s="158"/>
      <c r="O54" s="101" t="s">
        <v>106</v>
      </c>
      <c r="P54" s="79" t="s">
        <v>107</v>
      </c>
      <c r="Q54" s="74"/>
      <c r="R54" s="22">
        <v>168898</v>
      </c>
      <c r="S54" s="23">
        <v>44</v>
      </c>
      <c r="T54" s="24">
        <f t="shared" si="12"/>
        <v>168942</v>
      </c>
      <c r="U54" s="25">
        <v>441793</v>
      </c>
      <c r="V54" s="25">
        <v>4150</v>
      </c>
      <c r="W54" s="22">
        <v>9530</v>
      </c>
      <c r="X54" s="24">
        <f t="shared" si="1"/>
        <v>614885</v>
      </c>
    </row>
    <row r="55" spans="1:24" s="17" customFormat="1" ht="7.5" customHeight="1" x14ac:dyDescent="0.15">
      <c r="A55" s="39"/>
      <c r="B55" s="86"/>
      <c r="C55" s="102"/>
      <c r="D55" s="109"/>
      <c r="E55" s="69" t="s">
        <v>10</v>
      </c>
      <c r="F55" s="26">
        <f>SUM(F53:F54)</f>
        <v>78673</v>
      </c>
      <c r="G55" s="23">
        <f>SUM(G53:G54)</f>
        <v>12</v>
      </c>
      <c r="H55" s="24">
        <f t="shared" si="25"/>
        <v>78685</v>
      </c>
      <c r="I55" s="26">
        <f>SUM(I53:I54)</f>
        <v>266432</v>
      </c>
      <c r="J55" s="26">
        <f>SUM(J53:J54)</f>
        <v>2266</v>
      </c>
      <c r="K55" s="26">
        <f>SUM(K53:K54)</f>
        <v>8402</v>
      </c>
      <c r="L55" s="24">
        <f t="shared" si="26"/>
        <v>347383</v>
      </c>
      <c r="M55" s="12"/>
      <c r="N55" s="158"/>
      <c r="O55" s="103"/>
      <c r="P55" s="79" t="s">
        <v>108</v>
      </c>
      <c r="Q55" s="74"/>
      <c r="R55" s="22">
        <v>121173</v>
      </c>
      <c r="S55" s="23">
        <v>34</v>
      </c>
      <c r="T55" s="24">
        <f t="shared" si="12"/>
        <v>121207</v>
      </c>
      <c r="U55" s="25">
        <v>350623</v>
      </c>
      <c r="V55" s="25">
        <v>2558</v>
      </c>
      <c r="W55" s="22">
        <v>2634</v>
      </c>
      <c r="X55" s="24">
        <f t="shared" si="1"/>
        <v>474388</v>
      </c>
    </row>
    <row r="56" spans="1:24" s="17" customFormat="1" ht="7.5" customHeight="1" x14ac:dyDescent="0.15">
      <c r="A56" s="39"/>
      <c r="B56" s="86"/>
      <c r="C56" s="102"/>
      <c r="D56" s="98" t="s">
        <v>103</v>
      </c>
      <c r="E56" s="69" t="s">
        <v>103</v>
      </c>
      <c r="F56" s="22">
        <v>43239</v>
      </c>
      <c r="G56" s="23">
        <v>6</v>
      </c>
      <c r="H56" s="24">
        <f t="shared" si="25"/>
        <v>43245</v>
      </c>
      <c r="I56" s="25">
        <v>159399</v>
      </c>
      <c r="J56" s="25">
        <v>1185</v>
      </c>
      <c r="K56" s="22">
        <v>3969</v>
      </c>
      <c r="L56" s="24">
        <f t="shared" si="26"/>
        <v>203829</v>
      </c>
      <c r="M56" s="12"/>
      <c r="N56" s="162"/>
      <c r="O56" s="91" t="s">
        <v>30</v>
      </c>
      <c r="P56" s="92"/>
      <c r="Q56" s="93"/>
      <c r="R56" s="31">
        <f>SUM(R43:R46,R52:R55,R49)</f>
        <v>1081755</v>
      </c>
      <c r="S56" s="40">
        <f>SUM(S43:S46,S52:S55,S49)</f>
        <v>222</v>
      </c>
      <c r="T56" s="33">
        <f t="shared" si="12"/>
        <v>1081977</v>
      </c>
      <c r="U56" s="31">
        <f t="shared" ref="U56:W56" si="28">SUM(U43:U46,U52:U55,U49)</f>
        <v>2887786</v>
      </c>
      <c r="V56" s="31">
        <f t="shared" si="28"/>
        <v>27816</v>
      </c>
      <c r="W56" s="31">
        <f t="shared" si="28"/>
        <v>54118</v>
      </c>
      <c r="X56" s="33">
        <f t="shared" si="1"/>
        <v>3997579</v>
      </c>
    </row>
    <row r="57" spans="1:24" s="17" customFormat="1" ht="7.5" customHeight="1" x14ac:dyDescent="0.15">
      <c r="A57" s="39"/>
      <c r="B57" s="86"/>
      <c r="C57" s="102"/>
      <c r="D57" s="99"/>
      <c r="E57" s="69" t="s">
        <v>105</v>
      </c>
      <c r="F57" s="22">
        <v>10738</v>
      </c>
      <c r="G57" s="23">
        <v>3</v>
      </c>
      <c r="H57" s="24">
        <f t="shared" si="25"/>
        <v>10741</v>
      </c>
      <c r="I57" s="25">
        <v>38111</v>
      </c>
      <c r="J57" s="25">
        <v>376</v>
      </c>
      <c r="K57" s="22">
        <v>1466</v>
      </c>
      <c r="L57" s="24">
        <f t="shared" si="26"/>
        <v>49228</v>
      </c>
      <c r="M57" s="12"/>
      <c r="N57" s="157" t="s">
        <v>112</v>
      </c>
      <c r="O57" s="88" t="s">
        <v>113</v>
      </c>
      <c r="P57" s="89"/>
      <c r="Q57" s="90"/>
      <c r="R57" s="22">
        <v>73972</v>
      </c>
      <c r="S57" s="23">
        <v>4</v>
      </c>
      <c r="T57" s="24">
        <f t="shared" si="12"/>
        <v>73976</v>
      </c>
      <c r="U57" s="25">
        <v>165518</v>
      </c>
      <c r="V57" s="25">
        <v>954</v>
      </c>
      <c r="W57" s="22">
        <v>1068</v>
      </c>
      <c r="X57" s="24">
        <f t="shared" si="1"/>
        <v>240448</v>
      </c>
    </row>
    <row r="58" spans="1:24" s="17" customFormat="1" ht="7.5" customHeight="1" x14ac:dyDescent="0.15">
      <c r="A58" s="39"/>
      <c r="B58" s="86"/>
      <c r="C58" s="102"/>
      <c r="D58" s="100"/>
      <c r="E58" s="69" t="s">
        <v>10</v>
      </c>
      <c r="F58" s="26">
        <f>SUM(F56:F57)</f>
        <v>53977</v>
      </c>
      <c r="G58" s="23">
        <f>SUM(G56:G57)</f>
        <v>9</v>
      </c>
      <c r="H58" s="24">
        <f t="shared" si="25"/>
        <v>53986</v>
      </c>
      <c r="I58" s="26">
        <f>SUM(I56:I57)</f>
        <v>197510</v>
      </c>
      <c r="J58" s="26">
        <f>SUM(J56:J57)</f>
        <v>1561</v>
      </c>
      <c r="K58" s="26">
        <f>SUM(K56:K57)</f>
        <v>5435</v>
      </c>
      <c r="L58" s="24">
        <f t="shared" si="26"/>
        <v>253057</v>
      </c>
      <c r="M58" s="12"/>
      <c r="N58" s="158"/>
      <c r="O58" s="159" t="s">
        <v>207</v>
      </c>
      <c r="P58" s="79" t="s">
        <v>208</v>
      </c>
      <c r="Q58" s="74"/>
      <c r="R58" s="22">
        <v>64340</v>
      </c>
      <c r="S58" s="23">
        <v>3</v>
      </c>
      <c r="T58" s="24">
        <f t="shared" si="12"/>
        <v>64343</v>
      </c>
      <c r="U58" s="25">
        <v>139778</v>
      </c>
      <c r="V58" s="25">
        <v>1202</v>
      </c>
      <c r="W58" s="22">
        <v>1112</v>
      </c>
      <c r="X58" s="24">
        <f t="shared" si="1"/>
        <v>205323</v>
      </c>
    </row>
    <row r="59" spans="1:24" ht="7.5" customHeight="1" x14ac:dyDescent="0.15">
      <c r="A59" s="39"/>
      <c r="B59" s="86"/>
      <c r="C59" s="102"/>
      <c r="D59" s="109" t="s">
        <v>109</v>
      </c>
      <c r="E59" s="69" t="s">
        <v>110</v>
      </c>
      <c r="F59" s="22">
        <v>54747</v>
      </c>
      <c r="G59" s="23">
        <v>18</v>
      </c>
      <c r="H59" s="24">
        <f t="shared" si="25"/>
        <v>54765</v>
      </c>
      <c r="I59" s="25">
        <v>187629</v>
      </c>
      <c r="J59" s="25">
        <v>1214</v>
      </c>
      <c r="K59" s="22">
        <v>5347</v>
      </c>
      <c r="L59" s="24">
        <f t="shared" si="26"/>
        <v>243608</v>
      </c>
      <c r="M59" s="12"/>
      <c r="N59" s="158"/>
      <c r="O59" s="102"/>
      <c r="P59" s="79" t="s">
        <v>209</v>
      </c>
      <c r="Q59" s="74"/>
      <c r="R59" s="28">
        <v>23633</v>
      </c>
      <c r="S59" s="29">
        <v>0</v>
      </c>
      <c r="T59" s="24">
        <f>SUM(R59:S59)</f>
        <v>23633</v>
      </c>
      <c r="U59" s="30">
        <v>58944</v>
      </c>
      <c r="V59" s="30">
        <v>395</v>
      </c>
      <c r="W59" s="28">
        <v>375</v>
      </c>
      <c r="X59" s="36">
        <f>SUM(T59:V59)</f>
        <v>82972</v>
      </c>
    </row>
    <row r="60" spans="1:24" ht="7.5" customHeight="1" x14ac:dyDescent="0.15">
      <c r="A60" s="39"/>
      <c r="B60" s="86"/>
      <c r="C60" s="102"/>
      <c r="D60" s="109"/>
      <c r="E60" s="69" t="s">
        <v>111</v>
      </c>
      <c r="F60" s="22">
        <v>24823</v>
      </c>
      <c r="G60" s="23">
        <v>6</v>
      </c>
      <c r="H60" s="24">
        <f t="shared" si="25"/>
        <v>24829</v>
      </c>
      <c r="I60" s="25">
        <v>96501</v>
      </c>
      <c r="J60" s="25">
        <v>458</v>
      </c>
      <c r="K60" s="22">
        <v>1493</v>
      </c>
      <c r="L60" s="24">
        <f t="shared" si="26"/>
        <v>121788</v>
      </c>
      <c r="M60" s="12"/>
      <c r="N60" s="158"/>
      <c r="O60" s="103"/>
      <c r="P60" s="79" t="s">
        <v>10</v>
      </c>
      <c r="Q60" s="74"/>
      <c r="R60" s="28">
        <f>SUM(R58:R59)</f>
        <v>87973</v>
      </c>
      <c r="S60" s="29">
        <f>SUM(S58:S59)</f>
        <v>3</v>
      </c>
      <c r="T60" s="24">
        <f>SUM(R60:S60)</f>
        <v>87976</v>
      </c>
      <c r="U60" s="30">
        <f t="shared" ref="U60:W60" si="29">SUM(U58:U59)</f>
        <v>198722</v>
      </c>
      <c r="V60" s="30">
        <f t="shared" si="29"/>
        <v>1597</v>
      </c>
      <c r="W60" s="28">
        <f t="shared" si="29"/>
        <v>1487</v>
      </c>
      <c r="X60" s="36">
        <f>SUM(T60:V60)</f>
        <v>288295</v>
      </c>
    </row>
    <row r="61" spans="1:24" ht="7.5" customHeight="1" x14ac:dyDescent="0.15">
      <c r="A61" s="39"/>
      <c r="B61" s="86"/>
      <c r="C61" s="102"/>
      <c r="D61" s="109"/>
      <c r="E61" s="69" t="s">
        <v>10</v>
      </c>
      <c r="F61" s="26">
        <f>SUM(F59:F60)</f>
        <v>79570</v>
      </c>
      <c r="G61" s="23">
        <f>SUM(G59:G60)</f>
        <v>24</v>
      </c>
      <c r="H61" s="24">
        <f t="shared" si="25"/>
        <v>79594</v>
      </c>
      <c r="I61" s="22">
        <f>SUM(I59:I60)</f>
        <v>284130</v>
      </c>
      <c r="J61" s="22">
        <f>SUM(J59:J60)</f>
        <v>1672</v>
      </c>
      <c r="K61" s="22">
        <f>SUM(K59:K60)</f>
        <v>6840</v>
      </c>
      <c r="L61" s="24">
        <f t="shared" si="26"/>
        <v>365396</v>
      </c>
      <c r="M61" s="12"/>
      <c r="N61" s="158"/>
      <c r="O61" s="101" t="s">
        <v>116</v>
      </c>
      <c r="P61" s="79" t="s">
        <v>117</v>
      </c>
      <c r="Q61" s="74"/>
      <c r="R61" s="28">
        <v>136904</v>
      </c>
      <c r="S61" s="29">
        <v>38</v>
      </c>
      <c r="T61" s="24">
        <f>SUM(R61:S61)</f>
        <v>136942</v>
      </c>
      <c r="U61" s="30">
        <v>340787</v>
      </c>
      <c r="V61" s="30">
        <v>2406</v>
      </c>
      <c r="W61" s="28">
        <v>3354</v>
      </c>
      <c r="X61" s="36">
        <f>SUM(T61:V61)</f>
        <v>480135</v>
      </c>
    </row>
    <row r="62" spans="1:24" ht="7.5" customHeight="1" x14ac:dyDescent="0.15">
      <c r="A62" s="39"/>
      <c r="B62" s="86"/>
      <c r="C62" s="103"/>
      <c r="D62" s="75" t="s">
        <v>115</v>
      </c>
      <c r="E62" s="76"/>
      <c r="F62" s="22">
        <v>98059</v>
      </c>
      <c r="G62" s="23">
        <v>15</v>
      </c>
      <c r="H62" s="24">
        <f t="shared" si="25"/>
        <v>98074</v>
      </c>
      <c r="I62" s="25">
        <v>299492</v>
      </c>
      <c r="J62" s="25">
        <v>1565</v>
      </c>
      <c r="K62" s="22">
        <v>2537</v>
      </c>
      <c r="L62" s="24">
        <f t="shared" si="26"/>
        <v>399131</v>
      </c>
      <c r="M62" s="12"/>
      <c r="N62" s="158"/>
      <c r="O62" s="102"/>
      <c r="P62" s="79" t="s">
        <v>120</v>
      </c>
      <c r="Q62" s="74"/>
      <c r="R62" s="28">
        <v>56786</v>
      </c>
      <c r="S62" s="29">
        <v>12</v>
      </c>
      <c r="T62" s="24">
        <f>SUM(R62:S62)</f>
        <v>56798</v>
      </c>
      <c r="U62" s="30">
        <v>186617</v>
      </c>
      <c r="V62" s="30">
        <v>886</v>
      </c>
      <c r="W62" s="28">
        <v>1173</v>
      </c>
      <c r="X62" s="36">
        <f>SUM(T62:V62)</f>
        <v>244301</v>
      </c>
    </row>
    <row r="63" spans="1:24" ht="7.5" customHeight="1" x14ac:dyDescent="0.15">
      <c r="A63" s="39"/>
      <c r="B63" s="86"/>
      <c r="C63" s="101" t="s">
        <v>210</v>
      </c>
      <c r="D63" s="112" t="s">
        <v>119</v>
      </c>
      <c r="E63" s="68" t="s">
        <v>118</v>
      </c>
      <c r="F63" s="22">
        <v>95018</v>
      </c>
      <c r="G63" s="23">
        <v>14</v>
      </c>
      <c r="H63" s="24">
        <f t="shared" si="25"/>
        <v>95032</v>
      </c>
      <c r="I63" s="25">
        <v>266890</v>
      </c>
      <c r="J63" s="25">
        <v>1597</v>
      </c>
      <c r="K63" s="22">
        <v>4688</v>
      </c>
      <c r="L63" s="24">
        <f t="shared" si="26"/>
        <v>363519</v>
      </c>
      <c r="M63" s="12"/>
      <c r="N63" s="158"/>
      <c r="O63" s="103"/>
      <c r="P63" s="79" t="s">
        <v>10</v>
      </c>
      <c r="Q63" s="74"/>
      <c r="R63" s="22">
        <f>SUM(R61:R62)</f>
        <v>193690</v>
      </c>
      <c r="S63" s="23">
        <f>SUM(S61:S62)</f>
        <v>50</v>
      </c>
      <c r="T63" s="24">
        <f t="shared" si="12"/>
        <v>193740</v>
      </c>
      <c r="U63" s="25">
        <f t="shared" ref="U63:W63" si="30">SUM(U61:U62)</f>
        <v>527404</v>
      </c>
      <c r="V63" s="25">
        <f t="shared" si="30"/>
        <v>3292</v>
      </c>
      <c r="W63" s="22">
        <f t="shared" si="30"/>
        <v>4527</v>
      </c>
      <c r="X63" s="24">
        <f t="shared" si="1"/>
        <v>724436</v>
      </c>
    </row>
    <row r="64" spans="1:24" ht="7.5" customHeight="1" x14ac:dyDescent="0.15">
      <c r="A64" s="39"/>
      <c r="B64" s="86"/>
      <c r="C64" s="102"/>
      <c r="D64" s="115"/>
      <c r="E64" s="68" t="s">
        <v>121</v>
      </c>
      <c r="F64" s="22">
        <v>32190</v>
      </c>
      <c r="G64" s="23">
        <v>1</v>
      </c>
      <c r="H64" s="24">
        <f t="shared" si="25"/>
        <v>32191</v>
      </c>
      <c r="I64" s="25">
        <v>67716</v>
      </c>
      <c r="J64" s="25">
        <v>391</v>
      </c>
      <c r="K64" s="22">
        <v>1206</v>
      </c>
      <c r="L64" s="24">
        <f t="shared" si="26"/>
        <v>100298</v>
      </c>
      <c r="M64" s="12"/>
      <c r="N64" s="158"/>
      <c r="O64" s="101" t="s">
        <v>122</v>
      </c>
      <c r="P64" s="79" t="s">
        <v>112</v>
      </c>
      <c r="Q64" s="74"/>
      <c r="R64" s="22">
        <v>123476</v>
      </c>
      <c r="S64" s="23">
        <v>22</v>
      </c>
      <c r="T64" s="24">
        <f t="shared" si="12"/>
        <v>123498</v>
      </c>
      <c r="U64" s="25">
        <v>391673</v>
      </c>
      <c r="V64" s="25">
        <v>2391</v>
      </c>
      <c r="W64" s="22">
        <v>5401</v>
      </c>
      <c r="X64" s="36">
        <f t="shared" si="1"/>
        <v>517562</v>
      </c>
    </row>
    <row r="65" spans="1:24" ht="7.5" customHeight="1" x14ac:dyDescent="0.15">
      <c r="A65" s="39"/>
      <c r="B65" s="86"/>
      <c r="C65" s="102"/>
      <c r="D65" s="115"/>
      <c r="E65" s="69" t="s">
        <v>10</v>
      </c>
      <c r="F65" s="26">
        <f>SUM(F63:F64)</f>
        <v>127208</v>
      </c>
      <c r="G65" s="23">
        <f>SUM(G63:G64)</f>
        <v>15</v>
      </c>
      <c r="H65" s="24">
        <f t="shared" si="25"/>
        <v>127223</v>
      </c>
      <c r="I65" s="22">
        <f>SUM(I63:I64)</f>
        <v>334606</v>
      </c>
      <c r="J65" s="22">
        <f>SUM(J63:J64)</f>
        <v>1988</v>
      </c>
      <c r="K65" s="22">
        <f>SUM(K63:K64)</f>
        <v>5894</v>
      </c>
      <c r="L65" s="24">
        <f t="shared" si="26"/>
        <v>463817</v>
      </c>
      <c r="M65" s="12"/>
      <c r="N65" s="158"/>
      <c r="O65" s="103"/>
      <c r="P65" s="79" t="s">
        <v>124</v>
      </c>
      <c r="Q65" s="74"/>
      <c r="R65" s="22">
        <v>75347</v>
      </c>
      <c r="S65" s="23">
        <v>14</v>
      </c>
      <c r="T65" s="24">
        <f t="shared" si="12"/>
        <v>75361</v>
      </c>
      <c r="U65" s="25">
        <v>226739</v>
      </c>
      <c r="V65" s="25">
        <v>1202</v>
      </c>
      <c r="W65" s="22">
        <v>1696</v>
      </c>
      <c r="X65" s="24">
        <f t="shared" si="1"/>
        <v>303302</v>
      </c>
    </row>
    <row r="66" spans="1:24" ht="7.5" customHeight="1" x14ac:dyDescent="0.15">
      <c r="A66" s="39"/>
      <c r="B66" s="86"/>
      <c r="C66" s="102"/>
      <c r="D66" s="112" t="s">
        <v>211</v>
      </c>
      <c r="E66" s="69" t="s">
        <v>212</v>
      </c>
      <c r="F66" s="22">
        <v>23027</v>
      </c>
      <c r="G66" s="23">
        <v>2</v>
      </c>
      <c r="H66" s="24">
        <f t="shared" ref="H66:H72" si="31">SUM(F66:G66)</f>
        <v>23029</v>
      </c>
      <c r="I66" s="25">
        <v>81564</v>
      </c>
      <c r="J66" s="25">
        <v>501</v>
      </c>
      <c r="K66" s="22">
        <v>1977</v>
      </c>
      <c r="L66" s="24">
        <f t="shared" ref="L66:L72" si="32">SUM(H66:J66)</f>
        <v>105094</v>
      </c>
      <c r="M66" s="12"/>
      <c r="N66" s="158"/>
      <c r="O66" s="101" t="s">
        <v>126</v>
      </c>
      <c r="P66" s="79" t="s">
        <v>127</v>
      </c>
      <c r="Q66" s="74"/>
      <c r="R66" s="22">
        <v>107396</v>
      </c>
      <c r="S66" s="23">
        <v>11</v>
      </c>
      <c r="T66" s="24">
        <f t="shared" si="12"/>
        <v>107407</v>
      </c>
      <c r="U66" s="25">
        <v>296548</v>
      </c>
      <c r="V66" s="25">
        <v>1631</v>
      </c>
      <c r="W66" s="22">
        <v>1898</v>
      </c>
      <c r="X66" s="24">
        <f t="shared" si="1"/>
        <v>405586</v>
      </c>
    </row>
    <row r="67" spans="1:24" ht="7.5" customHeight="1" x14ac:dyDescent="0.15">
      <c r="A67" s="39"/>
      <c r="B67" s="86"/>
      <c r="C67" s="102"/>
      <c r="D67" s="113"/>
      <c r="E67" s="69" t="s">
        <v>213</v>
      </c>
      <c r="F67" s="22">
        <v>9930</v>
      </c>
      <c r="G67" s="23">
        <v>0</v>
      </c>
      <c r="H67" s="24">
        <f t="shared" si="31"/>
        <v>9930</v>
      </c>
      <c r="I67" s="25">
        <v>25176</v>
      </c>
      <c r="J67" s="25">
        <v>224</v>
      </c>
      <c r="K67" s="22">
        <v>1579</v>
      </c>
      <c r="L67" s="24">
        <f t="shared" si="32"/>
        <v>35330</v>
      </c>
      <c r="M67" s="12"/>
      <c r="N67" s="158"/>
      <c r="O67" s="102"/>
      <c r="P67" s="79" t="s">
        <v>130</v>
      </c>
      <c r="Q67" s="74"/>
      <c r="R67" s="28">
        <v>20571</v>
      </c>
      <c r="S67" s="29">
        <v>0</v>
      </c>
      <c r="T67" s="24">
        <f t="shared" si="12"/>
        <v>20571</v>
      </c>
      <c r="U67" s="30">
        <v>66597</v>
      </c>
      <c r="V67" s="30">
        <v>371</v>
      </c>
      <c r="W67" s="28">
        <v>524</v>
      </c>
      <c r="X67" s="24">
        <f t="shared" si="1"/>
        <v>87539</v>
      </c>
    </row>
    <row r="68" spans="1:24" ht="7.5" customHeight="1" x14ac:dyDescent="0.15">
      <c r="A68" s="39"/>
      <c r="B68" s="86"/>
      <c r="C68" s="102"/>
      <c r="D68" s="113"/>
      <c r="E68" s="69" t="s">
        <v>214</v>
      </c>
      <c r="F68" s="22">
        <v>14700</v>
      </c>
      <c r="G68" s="23">
        <v>0</v>
      </c>
      <c r="H68" s="24">
        <f t="shared" si="31"/>
        <v>14700</v>
      </c>
      <c r="I68" s="25">
        <v>48821</v>
      </c>
      <c r="J68" s="25">
        <v>415</v>
      </c>
      <c r="K68" s="22">
        <v>1951</v>
      </c>
      <c r="L68" s="24">
        <f t="shared" si="32"/>
        <v>63936</v>
      </c>
      <c r="M68" s="12"/>
      <c r="N68" s="158"/>
      <c r="O68" s="103"/>
      <c r="P68" s="79" t="s">
        <v>10</v>
      </c>
      <c r="Q68" s="74"/>
      <c r="R68" s="22">
        <f>SUM(R66:R67)</f>
        <v>127967</v>
      </c>
      <c r="S68" s="23">
        <f>SUM(S66:S67)</f>
        <v>11</v>
      </c>
      <c r="T68" s="24">
        <f t="shared" si="12"/>
        <v>127978</v>
      </c>
      <c r="U68" s="25">
        <f>SUM(U66:U67)</f>
        <v>363145</v>
      </c>
      <c r="V68" s="25">
        <f>SUM(V66:V67)</f>
        <v>2002</v>
      </c>
      <c r="W68" s="22">
        <f>SUM(W66:W67)</f>
        <v>2422</v>
      </c>
      <c r="X68" s="24">
        <f t="shared" si="1"/>
        <v>493125</v>
      </c>
    </row>
    <row r="69" spans="1:24" ht="7.5" customHeight="1" x14ac:dyDescent="0.15">
      <c r="A69" s="39"/>
      <c r="B69" s="86"/>
      <c r="C69" s="102"/>
      <c r="D69" s="114"/>
      <c r="E69" s="69" t="s">
        <v>10</v>
      </c>
      <c r="F69" s="26">
        <f>SUM(F66:F68)</f>
        <v>47657</v>
      </c>
      <c r="G69" s="23">
        <f>SUM(G66:G68)</f>
        <v>2</v>
      </c>
      <c r="H69" s="24">
        <f t="shared" si="31"/>
        <v>47659</v>
      </c>
      <c r="I69" s="22">
        <f t="shared" ref="I69:K69" si="33">SUM(I66:I68)</f>
        <v>155561</v>
      </c>
      <c r="J69" s="22">
        <f t="shared" si="33"/>
        <v>1140</v>
      </c>
      <c r="K69" s="22">
        <f t="shared" si="33"/>
        <v>5507</v>
      </c>
      <c r="L69" s="24">
        <f t="shared" si="32"/>
        <v>204360</v>
      </c>
      <c r="M69" s="12"/>
      <c r="N69" s="162"/>
      <c r="O69" s="91" t="s">
        <v>30</v>
      </c>
      <c r="P69" s="92"/>
      <c r="Q69" s="93"/>
      <c r="R69" s="31">
        <f>SUM(R57,R63:R65,R68,R60)</f>
        <v>682425</v>
      </c>
      <c r="S69" s="40">
        <f>SUM(S57,S63:S65,S68,S60)</f>
        <v>104</v>
      </c>
      <c r="T69" s="33">
        <f t="shared" si="12"/>
        <v>682529</v>
      </c>
      <c r="U69" s="31">
        <f t="shared" ref="U69:W69" si="34">SUM(U57,U63:U65,U68,U60)</f>
        <v>1873201</v>
      </c>
      <c r="V69" s="31">
        <f t="shared" si="34"/>
        <v>11438</v>
      </c>
      <c r="W69" s="31">
        <f t="shared" si="34"/>
        <v>16601</v>
      </c>
      <c r="X69" s="33">
        <f t="shared" si="1"/>
        <v>2567168</v>
      </c>
    </row>
    <row r="70" spans="1:24" ht="7.5" customHeight="1" x14ac:dyDescent="0.15">
      <c r="A70" s="39"/>
      <c r="B70" s="86"/>
      <c r="C70" s="102"/>
      <c r="D70" s="98" t="s">
        <v>215</v>
      </c>
      <c r="E70" s="69" t="s">
        <v>232</v>
      </c>
      <c r="F70" s="22">
        <v>76905</v>
      </c>
      <c r="G70" s="23">
        <v>7</v>
      </c>
      <c r="H70" s="24">
        <f t="shared" si="31"/>
        <v>76912</v>
      </c>
      <c r="I70" s="25">
        <v>174096</v>
      </c>
      <c r="J70" s="25">
        <v>1044</v>
      </c>
      <c r="K70" s="22">
        <v>1261</v>
      </c>
      <c r="L70" s="24">
        <f t="shared" si="32"/>
        <v>252052</v>
      </c>
      <c r="M70" s="12"/>
      <c r="N70" s="157" t="s">
        <v>135</v>
      </c>
      <c r="O70" s="88" t="s">
        <v>136</v>
      </c>
      <c r="P70" s="89"/>
      <c r="Q70" s="90"/>
      <c r="R70" s="28">
        <v>89212</v>
      </c>
      <c r="S70" s="29">
        <v>15</v>
      </c>
      <c r="T70" s="36">
        <f t="shared" si="12"/>
        <v>89227</v>
      </c>
      <c r="U70" s="30">
        <v>207809</v>
      </c>
      <c r="V70" s="30">
        <v>1069</v>
      </c>
      <c r="W70" s="28">
        <v>1566</v>
      </c>
      <c r="X70" s="36">
        <f t="shared" si="1"/>
        <v>298105</v>
      </c>
    </row>
    <row r="71" spans="1:24" ht="7.5" customHeight="1" x14ac:dyDescent="0.15">
      <c r="A71" s="39"/>
      <c r="B71" s="86"/>
      <c r="C71" s="102"/>
      <c r="D71" s="99"/>
      <c r="E71" s="69" t="s">
        <v>217</v>
      </c>
      <c r="F71" s="22">
        <v>19800</v>
      </c>
      <c r="G71" s="23">
        <v>0</v>
      </c>
      <c r="H71" s="24">
        <f t="shared" si="31"/>
        <v>19800</v>
      </c>
      <c r="I71" s="25">
        <v>57224</v>
      </c>
      <c r="J71" s="25">
        <v>330</v>
      </c>
      <c r="K71" s="22">
        <v>660</v>
      </c>
      <c r="L71" s="24">
        <f t="shared" si="32"/>
        <v>77354</v>
      </c>
      <c r="M71" s="9"/>
      <c r="N71" s="158"/>
      <c r="O71" s="159" t="s">
        <v>218</v>
      </c>
      <c r="P71" s="79" t="s">
        <v>219</v>
      </c>
      <c r="Q71" s="74"/>
      <c r="R71" s="22">
        <v>70545</v>
      </c>
      <c r="S71" s="23">
        <v>17</v>
      </c>
      <c r="T71" s="24">
        <f t="shared" si="12"/>
        <v>70562</v>
      </c>
      <c r="U71" s="25">
        <v>172028</v>
      </c>
      <c r="V71" s="25">
        <v>1124</v>
      </c>
      <c r="W71" s="22">
        <v>1382</v>
      </c>
      <c r="X71" s="24">
        <f t="shared" si="1"/>
        <v>243714</v>
      </c>
    </row>
    <row r="72" spans="1:24" ht="7.5" customHeight="1" x14ac:dyDescent="0.15">
      <c r="A72" s="39"/>
      <c r="B72" s="86"/>
      <c r="C72" s="102"/>
      <c r="D72" s="100"/>
      <c r="E72" s="69" t="s">
        <v>10</v>
      </c>
      <c r="F72" s="26">
        <f>SUM(F70:F71)</f>
        <v>96705</v>
      </c>
      <c r="G72" s="23">
        <f>SUM(G70:G71)</f>
        <v>7</v>
      </c>
      <c r="H72" s="24">
        <f t="shared" si="31"/>
        <v>96712</v>
      </c>
      <c r="I72" s="22">
        <f>SUM(I70:I71)</f>
        <v>231320</v>
      </c>
      <c r="J72" s="22">
        <f>SUM(J70:J71)</f>
        <v>1374</v>
      </c>
      <c r="K72" s="22">
        <f>SUM(K70:K71)</f>
        <v>1921</v>
      </c>
      <c r="L72" s="24">
        <f t="shared" si="32"/>
        <v>329406</v>
      </c>
      <c r="M72" s="9"/>
      <c r="N72" s="158"/>
      <c r="O72" s="102"/>
      <c r="P72" s="79" t="s">
        <v>220</v>
      </c>
      <c r="Q72" s="74"/>
      <c r="R72" s="28">
        <v>28750</v>
      </c>
      <c r="S72" s="29">
        <v>10</v>
      </c>
      <c r="T72" s="24">
        <f t="shared" si="12"/>
        <v>28760</v>
      </c>
      <c r="U72" s="30">
        <v>102972</v>
      </c>
      <c r="V72" s="30">
        <v>658</v>
      </c>
      <c r="W72" s="28">
        <v>1136</v>
      </c>
      <c r="X72" s="36">
        <f t="shared" ref="X72:X73" si="35">SUM(T72:V72)</f>
        <v>132390</v>
      </c>
    </row>
    <row r="73" spans="1:24" ht="7.5" customHeight="1" x14ac:dyDescent="0.15">
      <c r="A73" s="39"/>
      <c r="B73" s="86"/>
      <c r="C73" s="102"/>
      <c r="D73" s="112" t="s">
        <v>129</v>
      </c>
      <c r="E73" s="69" t="s">
        <v>129</v>
      </c>
      <c r="F73" s="22">
        <v>13292</v>
      </c>
      <c r="G73" s="23">
        <v>1</v>
      </c>
      <c r="H73" s="24">
        <f t="shared" si="25"/>
        <v>13293</v>
      </c>
      <c r="I73" s="25">
        <v>50360</v>
      </c>
      <c r="J73" s="25">
        <v>291</v>
      </c>
      <c r="K73" s="22">
        <v>854</v>
      </c>
      <c r="L73" s="24">
        <f t="shared" si="26"/>
        <v>63944</v>
      </c>
      <c r="M73" s="9"/>
      <c r="N73" s="158"/>
      <c r="O73" s="103"/>
      <c r="P73" s="79" t="s">
        <v>10</v>
      </c>
      <c r="Q73" s="74"/>
      <c r="R73" s="28">
        <f>SUM(R71:R72)</f>
        <v>99295</v>
      </c>
      <c r="S73" s="29">
        <f>SUM(S71:S72)</f>
        <v>27</v>
      </c>
      <c r="T73" s="24">
        <f t="shared" si="12"/>
        <v>99322</v>
      </c>
      <c r="U73" s="30">
        <f t="shared" ref="U73:W73" si="36">SUM(U71:U72)</f>
        <v>275000</v>
      </c>
      <c r="V73" s="30">
        <f t="shared" si="36"/>
        <v>1782</v>
      </c>
      <c r="W73" s="28">
        <f t="shared" si="36"/>
        <v>2518</v>
      </c>
      <c r="X73" s="36">
        <f t="shared" si="35"/>
        <v>376104</v>
      </c>
    </row>
    <row r="74" spans="1:24" ht="7.5" customHeight="1" x14ac:dyDescent="0.15">
      <c r="A74" s="39"/>
      <c r="B74" s="86"/>
      <c r="C74" s="102"/>
      <c r="D74" s="113"/>
      <c r="E74" s="69" t="s">
        <v>131</v>
      </c>
      <c r="F74" s="22">
        <v>16841</v>
      </c>
      <c r="G74" s="23">
        <v>1</v>
      </c>
      <c r="H74" s="24">
        <f t="shared" si="25"/>
        <v>16842</v>
      </c>
      <c r="I74" s="25">
        <v>61289</v>
      </c>
      <c r="J74" s="25">
        <v>425</v>
      </c>
      <c r="K74" s="22">
        <v>1625</v>
      </c>
      <c r="L74" s="24">
        <f t="shared" si="26"/>
        <v>78556</v>
      </c>
      <c r="M74" s="9"/>
      <c r="N74" s="158"/>
      <c r="O74" s="72" t="s">
        <v>139</v>
      </c>
      <c r="P74" s="73"/>
      <c r="Q74" s="74"/>
      <c r="R74" s="22">
        <v>149555</v>
      </c>
      <c r="S74" s="23">
        <v>21</v>
      </c>
      <c r="T74" s="24">
        <f t="shared" si="12"/>
        <v>149576</v>
      </c>
      <c r="U74" s="25">
        <v>365271</v>
      </c>
      <c r="V74" s="25">
        <v>2679</v>
      </c>
      <c r="W74" s="22">
        <v>3232</v>
      </c>
      <c r="X74" s="24">
        <f t="shared" si="1"/>
        <v>517526</v>
      </c>
    </row>
    <row r="75" spans="1:24" ht="7.5" customHeight="1" x14ac:dyDescent="0.15">
      <c r="A75" s="39"/>
      <c r="B75" s="86"/>
      <c r="C75" s="102"/>
      <c r="D75" s="113"/>
      <c r="E75" s="69" t="s">
        <v>221</v>
      </c>
      <c r="F75" s="41">
        <v>12485</v>
      </c>
      <c r="G75" s="42">
        <v>3</v>
      </c>
      <c r="H75" s="24">
        <f t="shared" si="25"/>
        <v>12488</v>
      </c>
      <c r="I75" s="44">
        <v>40273</v>
      </c>
      <c r="J75" s="44">
        <v>412</v>
      </c>
      <c r="K75" s="41">
        <v>1713</v>
      </c>
      <c r="L75" s="24">
        <f t="shared" si="26"/>
        <v>53173</v>
      </c>
      <c r="M75" s="9"/>
      <c r="N75" s="158"/>
      <c r="O75" s="72" t="s">
        <v>142</v>
      </c>
      <c r="P75" s="73"/>
      <c r="Q75" s="74"/>
      <c r="R75" s="22">
        <v>97042</v>
      </c>
      <c r="S75" s="23">
        <v>27</v>
      </c>
      <c r="T75" s="24">
        <f t="shared" si="12"/>
        <v>97069</v>
      </c>
      <c r="U75" s="25">
        <v>202036</v>
      </c>
      <c r="V75" s="25">
        <v>1183</v>
      </c>
      <c r="W75" s="22">
        <v>1459</v>
      </c>
      <c r="X75" s="24">
        <f t="shared" si="1"/>
        <v>300288</v>
      </c>
    </row>
    <row r="76" spans="1:24" ht="7.5" customHeight="1" x14ac:dyDescent="0.15">
      <c r="A76" s="39"/>
      <c r="B76" s="86"/>
      <c r="C76" s="103"/>
      <c r="D76" s="114"/>
      <c r="E76" s="69" t="s">
        <v>10</v>
      </c>
      <c r="F76" s="26">
        <f>SUM(F73:F75)</f>
        <v>42618</v>
      </c>
      <c r="G76" s="23">
        <f>SUM(G73:G75)</f>
        <v>5</v>
      </c>
      <c r="H76" s="24">
        <f t="shared" si="25"/>
        <v>42623</v>
      </c>
      <c r="I76" s="22">
        <f t="shared" ref="I76:K76" si="37">SUM(I73:I75)</f>
        <v>151922</v>
      </c>
      <c r="J76" s="22">
        <f t="shared" si="37"/>
        <v>1128</v>
      </c>
      <c r="K76" s="22">
        <f t="shared" si="37"/>
        <v>4192</v>
      </c>
      <c r="L76" s="24">
        <f t="shared" si="26"/>
        <v>195673</v>
      </c>
      <c r="M76" s="9"/>
      <c r="N76" s="162"/>
      <c r="O76" s="91" t="s">
        <v>30</v>
      </c>
      <c r="P76" s="92"/>
      <c r="Q76" s="93"/>
      <c r="R76" s="31">
        <f>SUM(R73:R75,R70)</f>
        <v>435104</v>
      </c>
      <c r="S76" s="32">
        <f>SUM(S73:S75,S70)</f>
        <v>90</v>
      </c>
      <c r="T76" s="33">
        <f t="shared" si="12"/>
        <v>435194</v>
      </c>
      <c r="U76" s="34">
        <f t="shared" ref="U76:W76" si="38">SUM(U73:U75,U70)</f>
        <v>1050116</v>
      </c>
      <c r="V76" s="34">
        <f t="shared" si="38"/>
        <v>6713</v>
      </c>
      <c r="W76" s="31">
        <f t="shared" si="38"/>
        <v>8775</v>
      </c>
      <c r="X76" s="33">
        <f t="shared" si="1"/>
        <v>1492023</v>
      </c>
    </row>
    <row r="77" spans="1:24" ht="7.5" customHeight="1" x14ac:dyDescent="0.15">
      <c r="A77" s="39"/>
      <c r="B77" s="86"/>
      <c r="C77" s="101" t="s">
        <v>222</v>
      </c>
      <c r="D77" s="109" t="s">
        <v>133</v>
      </c>
      <c r="E77" s="69" t="s">
        <v>134</v>
      </c>
      <c r="F77" s="41">
        <v>41512</v>
      </c>
      <c r="G77" s="42">
        <v>16</v>
      </c>
      <c r="H77" s="43">
        <f>SUM(F77:G77)</f>
        <v>41528</v>
      </c>
      <c r="I77" s="44">
        <v>39011</v>
      </c>
      <c r="J77" s="44">
        <v>1499</v>
      </c>
      <c r="K77" s="41">
        <v>6473</v>
      </c>
      <c r="L77" s="43">
        <f>SUM(H77:J77)</f>
        <v>82038</v>
      </c>
      <c r="M77" s="9"/>
      <c r="N77" s="157" t="s">
        <v>144</v>
      </c>
      <c r="O77" s="106" t="s">
        <v>145</v>
      </c>
      <c r="P77" s="107" t="s">
        <v>146</v>
      </c>
      <c r="Q77" s="90"/>
      <c r="R77" s="13">
        <v>102663</v>
      </c>
      <c r="S77" s="14">
        <v>4</v>
      </c>
      <c r="T77" s="15">
        <f t="shared" si="12"/>
        <v>102667</v>
      </c>
      <c r="U77" s="16">
        <v>372973</v>
      </c>
      <c r="V77" s="16">
        <v>2332</v>
      </c>
      <c r="W77" s="13">
        <v>7840</v>
      </c>
      <c r="X77" s="15">
        <f t="shared" si="1"/>
        <v>477972</v>
      </c>
    </row>
    <row r="78" spans="1:24" ht="7.5" customHeight="1" x14ac:dyDescent="0.15">
      <c r="A78" s="39"/>
      <c r="B78" s="86"/>
      <c r="C78" s="102"/>
      <c r="D78" s="109"/>
      <c r="E78" s="69" t="s">
        <v>137</v>
      </c>
      <c r="F78" s="41">
        <v>12787</v>
      </c>
      <c r="G78" s="42">
        <v>5</v>
      </c>
      <c r="H78" s="43">
        <f>SUM(F78:G78)</f>
        <v>12792</v>
      </c>
      <c r="I78" s="44">
        <v>14089</v>
      </c>
      <c r="J78" s="44">
        <v>442</v>
      </c>
      <c r="K78" s="41">
        <v>1870</v>
      </c>
      <c r="L78" s="43">
        <f>SUM(H78:J78)</f>
        <v>27323</v>
      </c>
      <c r="M78" s="9"/>
      <c r="N78" s="158"/>
      <c r="O78" s="102"/>
      <c r="P78" s="79" t="s">
        <v>148</v>
      </c>
      <c r="Q78" s="74"/>
      <c r="R78" s="22">
        <v>78994</v>
      </c>
      <c r="S78" s="23">
        <v>8</v>
      </c>
      <c r="T78" s="24">
        <f t="shared" si="12"/>
        <v>79002</v>
      </c>
      <c r="U78" s="25">
        <v>283429</v>
      </c>
      <c r="V78" s="25">
        <v>1383</v>
      </c>
      <c r="W78" s="22">
        <v>2559</v>
      </c>
      <c r="X78" s="24">
        <f t="shared" ref="X78:X88" si="39">SUM(T78:V78)</f>
        <v>363814</v>
      </c>
    </row>
    <row r="79" spans="1:24" ht="7.5" customHeight="1" x14ac:dyDescent="0.15">
      <c r="A79" s="39"/>
      <c r="B79" s="86"/>
      <c r="C79" s="102"/>
      <c r="D79" s="109"/>
      <c r="E79" s="69" t="s">
        <v>10</v>
      </c>
      <c r="F79" s="26">
        <f>SUM(F77:F78)</f>
        <v>54299</v>
      </c>
      <c r="G79" s="23">
        <f>SUM(G77:G78)</f>
        <v>21</v>
      </c>
      <c r="H79" s="24">
        <f>SUM(F79:G79)</f>
        <v>54320</v>
      </c>
      <c r="I79" s="26">
        <f>SUM(I77:I78)</f>
        <v>53100</v>
      </c>
      <c r="J79" s="26">
        <f>SUM(J77:J78)</f>
        <v>1941</v>
      </c>
      <c r="K79" s="26">
        <f>SUM(K77:K78)</f>
        <v>8343</v>
      </c>
      <c r="L79" s="43">
        <f>SUM(H79:J79)</f>
        <v>109361</v>
      </c>
      <c r="M79" s="9"/>
      <c r="N79" s="158"/>
      <c r="O79" s="102"/>
      <c r="P79" s="79" t="s">
        <v>150</v>
      </c>
      <c r="Q79" s="74"/>
      <c r="R79" s="22">
        <v>91186</v>
      </c>
      <c r="S79" s="23">
        <v>6</v>
      </c>
      <c r="T79" s="24">
        <f t="shared" si="12"/>
        <v>91192</v>
      </c>
      <c r="U79" s="25">
        <v>247604</v>
      </c>
      <c r="V79" s="25">
        <v>1187</v>
      </c>
      <c r="W79" s="22">
        <v>1763</v>
      </c>
      <c r="X79" s="24">
        <f t="shared" si="39"/>
        <v>339983</v>
      </c>
    </row>
    <row r="80" spans="1:24" ht="7.5" customHeight="1" x14ac:dyDescent="0.15">
      <c r="A80" s="39"/>
      <c r="B80" s="86"/>
      <c r="C80" s="102"/>
      <c r="D80" s="112" t="s">
        <v>141</v>
      </c>
      <c r="E80" s="69" t="s">
        <v>141</v>
      </c>
      <c r="F80" s="22">
        <v>35360</v>
      </c>
      <c r="G80" s="23">
        <v>7</v>
      </c>
      <c r="H80" s="24">
        <f t="shared" si="25"/>
        <v>35367</v>
      </c>
      <c r="I80" s="25">
        <v>42638</v>
      </c>
      <c r="J80" s="25">
        <v>1091</v>
      </c>
      <c r="K80" s="22">
        <v>5303</v>
      </c>
      <c r="L80" s="24">
        <f t="shared" si="26"/>
        <v>79096</v>
      </c>
      <c r="M80" s="9"/>
      <c r="N80" s="158"/>
      <c r="O80" s="103"/>
      <c r="P80" s="79" t="s">
        <v>152</v>
      </c>
      <c r="Q80" s="74"/>
      <c r="R80" s="22">
        <v>43427</v>
      </c>
      <c r="S80" s="23">
        <v>3</v>
      </c>
      <c r="T80" s="24">
        <f t="shared" si="12"/>
        <v>43430</v>
      </c>
      <c r="U80" s="25">
        <v>126498</v>
      </c>
      <c r="V80" s="25">
        <v>519</v>
      </c>
      <c r="W80" s="22">
        <v>825</v>
      </c>
      <c r="X80" s="24">
        <f t="shared" si="39"/>
        <v>170447</v>
      </c>
    </row>
    <row r="81" spans="1:24" ht="7.5" customHeight="1" x14ac:dyDescent="0.15">
      <c r="A81" s="39"/>
      <c r="B81" s="86"/>
      <c r="C81" s="102"/>
      <c r="D81" s="113"/>
      <c r="E81" s="69" t="s">
        <v>143</v>
      </c>
      <c r="F81" s="41">
        <v>7522</v>
      </c>
      <c r="G81" s="42">
        <v>2</v>
      </c>
      <c r="H81" s="43">
        <f>SUM(F81:G81)</f>
        <v>7524</v>
      </c>
      <c r="I81" s="44">
        <v>9117</v>
      </c>
      <c r="J81" s="44">
        <v>259</v>
      </c>
      <c r="K81" s="41">
        <v>1020</v>
      </c>
      <c r="L81" s="43">
        <f>SUM(H81:J81)</f>
        <v>16900</v>
      </c>
      <c r="M81" s="9"/>
      <c r="N81" s="158"/>
      <c r="O81" s="72" t="s">
        <v>155</v>
      </c>
      <c r="P81" s="73"/>
      <c r="Q81" s="74"/>
      <c r="R81" s="22">
        <v>88048</v>
      </c>
      <c r="S81" s="23">
        <v>14</v>
      </c>
      <c r="T81" s="24">
        <f t="shared" si="12"/>
        <v>88062</v>
      </c>
      <c r="U81" s="25">
        <v>248541</v>
      </c>
      <c r="V81" s="25">
        <v>1391</v>
      </c>
      <c r="W81" s="22">
        <v>1398</v>
      </c>
      <c r="X81" s="24">
        <f t="shared" si="39"/>
        <v>337994</v>
      </c>
    </row>
    <row r="82" spans="1:24" ht="7.5" customHeight="1" x14ac:dyDescent="0.15">
      <c r="A82" s="39"/>
      <c r="B82" s="86"/>
      <c r="C82" s="102"/>
      <c r="D82" s="113"/>
      <c r="E82" s="69" t="s">
        <v>223</v>
      </c>
      <c r="F82" s="41">
        <v>10168</v>
      </c>
      <c r="G82" s="42">
        <v>3</v>
      </c>
      <c r="H82" s="43">
        <f>SUM(F82:G82)</f>
        <v>10171</v>
      </c>
      <c r="I82" s="44">
        <v>13618</v>
      </c>
      <c r="J82" s="44">
        <v>324</v>
      </c>
      <c r="K82" s="41">
        <v>1821</v>
      </c>
      <c r="L82" s="43">
        <f>SUM(H82:J82)</f>
        <v>24113</v>
      </c>
      <c r="M82" s="9"/>
      <c r="N82" s="158"/>
      <c r="O82" s="101" t="s">
        <v>157</v>
      </c>
      <c r="P82" s="79" t="s">
        <v>158</v>
      </c>
      <c r="Q82" s="74"/>
      <c r="R82" s="22">
        <v>81960</v>
      </c>
      <c r="S82" s="23">
        <v>9</v>
      </c>
      <c r="T82" s="24">
        <f t="shared" si="12"/>
        <v>81969</v>
      </c>
      <c r="U82" s="25">
        <v>235145</v>
      </c>
      <c r="V82" s="25">
        <v>1260</v>
      </c>
      <c r="W82" s="22">
        <v>2051</v>
      </c>
      <c r="X82" s="24">
        <f t="shared" si="39"/>
        <v>318374</v>
      </c>
    </row>
    <row r="83" spans="1:24" ht="7.5" customHeight="1" x14ac:dyDescent="0.15">
      <c r="A83" s="39"/>
      <c r="B83" s="86"/>
      <c r="C83" s="102"/>
      <c r="D83" s="114"/>
      <c r="E83" s="69" t="s">
        <v>10</v>
      </c>
      <c r="F83" s="26">
        <f>SUM(F80:F82)</f>
        <v>53050</v>
      </c>
      <c r="G83" s="23">
        <f>SUM(G80:G82)</f>
        <v>12</v>
      </c>
      <c r="H83" s="24">
        <f>SUM(F83:G83)</f>
        <v>53062</v>
      </c>
      <c r="I83" s="26">
        <f t="shared" ref="I83:K83" si="40">SUM(I80:I82)</f>
        <v>65373</v>
      </c>
      <c r="J83" s="26">
        <f t="shared" si="40"/>
        <v>1674</v>
      </c>
      <c r="K83" s="26">
        <f t="shared" si="40"/>
        <v>8144</v>
      </c>
      <c r="L83" s="43">
        <f>SUM(H83:J83)</f>
        <v>120109</v>
      </c>
      <c r="M83" s="9"/>
      <c r="N83" s="158"/>
      <c r="O83" s="102"/>
      <c r="P83" s="79" t="s">
        <v>159</v>
      </c>
      <c r="Q83" s="74"/>
      <c r="R83" s="22">
        <v>41303</v>
      </c>
      <c r="S83" s="23">
        <v>4</v>
      </c>
      <c r="T83" s="24">
        <f t="shared" si="12"/>
        <v>41307</v>
      </c>
      <c r="U83" s="25">
        <v>109147</v>
      </c>
      <c r="V83" s="25">
        <v>472</v>
      </c>
      <c r="W83" s="22">
        <v>796</v>
      </c>
      <c r="X83" s="24">
        <f t="shared" si="39"/>
        <v>150926</v>
      </c>
    </row>
    <row r="84" spans="1:24" ht="7.5" customHeight="1" x14ac:dyDescent="0.15">
      <c r="A84" s="39"/>
      <c r="B84" s="86"/>
      <c r="C84" s="102"/>
      <c r="D84" s="112" t="s">
        <v>224</v>
      </c>
      <c r="E84" s="68" t="s">
        <v>224</v>
      </c>
      <c r="F84" s="41">
        <v>46193</v>
      </c>
      <c r="G84" s="42">
        <v>7</v>
      </c>
      <c r="H84" s="43">
        <f>SUM(F84:G84)</f>
        <v>46200</v>
      </c>
      <c r="I84" s="44">
        <v>67858</v>
      </c>
      <c r="J84" s="44">
        <v>1631</v>
      </c>
      <c r="K84" s="41">
        <v>7900</v>
      </c>
      <c r="L84" s="43">
        <f>SUM(H84:J84)</f>
        <v>115689</v>
      </c>
      <c r="M84" s="9"/>
      <c r="N84" s="158"/>
      <c r="O84" s="103"/>
      <c r="P84" s="79" t="s">
        <v>161</v>
      </c>
      <c r="Q84" s="74"/>
      <c r="R84" s="22">
        <v>12413</v>
      </c>
      <c r="S84" s="23">
        <v>0</v>
      </c>
      <c r="T84" s="24">
        <f t="shared" si="12"/>
        <v>12413</v>
      </c>
      <c r="U84" s="25">
        <v>20707</v>
      </c>
      <c r="V84" s="25">
        <v>175</v>
      </c>
      <c r="W84" s="22">
        <v>141</v>
      </c>
      <c r="X84" s="24">
        <f t="shared" si="39"/>
        <v>33295</v>
      </c>
    </row>
    <row r="85" spans="1:24" ht="7.5" customHeight="1" x14ac:dyDescent="0.15">
      <c r="A85" s="39"/>
      <c r="B85" s="86"/>
      <c r="C85" s="102"/>
      <c r="D85" s="113"/>
      <c r="E85" s="69" t="s">
        <v>225</v>
      </c>
      <c r="F85" s="41">
        <v>7467</v>
      </c>
      <c r="G85" s="42">
        <v>0</v>
      </c>
      <c r="H85" s="43">
        <f>SUM(F85:G85)</f>
        <v>7467</v>
      </c>
      <c r="I85" s="44">
        <v>7498</v>
      </c>
      <c r="J85" s="44">
        <v>459</v>
      </c>
      <c r="K85" s="41">
        <v>1825</v>
      </c>
      <c r="L85" s="43">
        <f>SUM(H85:J85)</f>
        <v>15424</v>
      </c>
      <c r="M85" s="53"/>
      <c r="N85" s="158"/>
      <c r="O85" s="72" t="s">
        <v>163</v>
      </c>
      <c r="P85" s="73"/>
      <c r="Q85" s="74"/>
      <c r="R85" s="22">
        <v>181222</v>
      </c>
      <c r="S85" s="23">
        <v>13</v>
      </c>
      <c r="T85" s="24">
        <f t="shared" si="12"/>
        <v>181235</v>
      </c>
      <c r="U85" s="25">
        <v>475557</v>
      </c>
      <c r="V85" s="25">
        <v>3268</v>
      </c>
      <c r="W85" s="22">
        <v>3391</v>
      </c>
      <c r="X85" s="24">
        <f t="shared" si="39"/>
        <v>660060</v>
      </c>
    </row>
    <row r="86" spans="1:24" ht="7.5" customHeight="1" x14ac:dyDescent="0.15">
      <c r="A86" s="39"/>
      <c r="B86" s="86"/>
      <c r="C86" s="102"/>
      <c r="D86" s="113"/>
      <c r="E86" s="69" t="s">
        <v>226</v>
      </c>
      <c r="F86" s="22">
        <v>9434</v>
      </c>
      <c r="G86" s="23">
        <v>4</v>
      </c>
      <c r="H86" s="24">
        <f t="shared" si="25"/>
        <v>9438</v>
      </c>
      <c r="I86" s="25">
        <v>17119</v>
      </c>
      <c r="J86" s="25">
        <v>285</v>
      </c>
      <c r="K86" s="22">
        <v>1728</v>
      </c>
      <c r="L86" s="24">
        <f t="shared" si="26"/>
        <v>26842</v>
      </c>
      <c r="M86" s="53"/>
      <c r="N86" s="158"/>
      <c r="O86" s="72" t="s">
        <v>166</v>
      </c>
      <c r="P86" s="73"/>
      <c r="Q86" s="74"/>
      <c r="R86" s="22">
        <v>122468</v>
      </c>
      <c r="S86" s="23">
        <v>15</v>
      </c>
      <c r="T86" s="24">
        <f t="shared" si="12"/>
        <v>122483</v>
      </c>
      <c r="U86" s="46">
        <v>318991</v>
      </c>
      <c r="V86" s="46">
        <v>1746</v>
      </c>
      <c r="W86" s="22">
        <v>2130</v>
      </c>
      <c r="X86" s="24">
        <f t="shared" si="39"/>
        <v>443220</v>
      </c>
    </row>
    <row r="87" spans="1:24" ht="7.5" customHeight="1" x14ac:dyDescent="0.15">
      <c r="A87" s="48"/>
      <c r="B87" s="86"/>
      <c r="C87" s="102"/>
      <c r="D87" s="114"/>
      <c r="E87" s="69" t="s">
        <v>10</v>
      </c>
      <c r="F87" s="26">
        <f>SUM(F84:F86)</f>
        <v>63094</v>
      </c>
      <c r="G87" s="23">
        <f>SUM(G84:G86)</f>
        <v>11</v>
      </c>
      <c r="H87" s="24">
        <f t="shared" si="25"/>
        <v>63105</v>
      </c>
      <c r="I87" s="26">
        <f t="shared" ref="I87:K87" si="41">SUM(I84:I86)</f>
        <v>92475</v>
      </c>
      <c r="J87" s="26">
        <f t="shared" si="41"/>
        <v>2375</v>
      </c>
      <c r="K87" s="26">
        <f t="shared" si="41"/>
        <v>11453</v>
      </c>
      <c r="L87" s="24">
        <f t="shared" si="26"/>
        <v>157955</v>
      </c>
      <c r="M87" s="53"/>
      <c r="N87" s="158"/>
      <c r="O87" s="72" t="s">
        <v>168</v>
      </c>
      <c r="P87" s="73"/>
      <c r="Q87" s="74"/>
      <c r="R87" s="22">
        <v>144047</v>
      </c>
      <c r="S87" s="23">
        <v>7</v>
      </c>
      <c r="T87" s="24">
        <f t="shared" si="12"/>
        <v>144054</v>
      </c>
      <c r="U87" s="46">
        <v>325735</v>
      </c>
      <c r="V87" s="46">
        <v>1602</v>
      </c>
      <c r="W87" s="47">
        <v>1850</v>
      </c>
      <c r="X87" s="24">
        <f t="shared" si="39"/>
        <v>471391</v>
      </c>
    </row>
    <row r="88" spans="1:24" ht="7.5" customHeight="1" x14ac:dyDescent="0.15">
      <c r="A88" s="164"/>
      <c r="B88" s="86"/>
      <c r="C88" s="102"/>
      <c r="D88" s="75" t="s">
        <v>149</v>
      </c>
      <c r="E88" s="76"/>
      <c r="F88" s="22">
        <v>46844</v>
      </c>
      <c r="G88" s="23">
        <v>15</v>
      </c>
      <c r="H88" s="24">
        <f t="shared" si="25"/>
        <v>46859</v>
      </c>
      <c r="I88" s="25">
        <v>141556</v>
      </c>
      <c r="J88" s="25">
        <v>1140</v>
      </c>
      <c r="K88" s="22">
        <v>3659</v>
      </c>
      <c r="L88" s="24">
        <f t="shared" si="26"/>
        <v>189555</v>
      </c>
      <c r="M88" s="53"/>
      <c r="N88" s="158"/>
      <c r="O88" s="77" t="s">
        <v>169</v>
      </c>
      <c r="P88" s="79" t="s">
        <v>170</v>
      </c>
      <c r="Q88" s="74"/>
      <c r="R88" s="22">
        <v>194299</v>
      </c>
      <c r="S88" s="23">
        <v>13</v>
      </c>
      <c r="T88" s="24">
        <f t="shared" si="12"/>
        <v>194312</v>
      </c>
      <c r="U88" s="46">
        <v>434875</v>
      </c>
      <c r="V88" s="46">
        <v>2205</v>
      </c>
      <c r="W88" s="47">
        <v>2945</v>
      </c>
      <c r="X88" s="24">
        <f t="shared" si="39"/>
        <v>631392</v>
      </c>
    </row>
    <row r="89" spans="1:24" ht="7.5" customHeight="1" x14ac:dyDescent="0.15">
      <c r="A89" s="164"/>
      <c r="B89" s="86"/>
      <c r="C89" s="103"/>
      <c r="D89" s="75" t="s">
        <v>151</v>
      </c>
      <c r="E89" s="76"/>
      <c r="F89" s="22">
        <v>75324</v>
      </c>
      <c r="G89" s="23">
        <v>23</v>
      </c>
      <c r="H89" s="24">
        <f t="shared" si="25"/>
        <v>75347</v>
      </c>
      <c r="I89" s="25">
        <v>183998</v>
      </c>
      <c r="J89" s="25">
        <v>2044</v>
      </c>
      <c r="K89" s="22">
        <v>8212</v>
      </c>
      <c r="L89" s="24">
        <f t="shared" si="26"/>
        <v>261389</v>
      </c>
      <c r="N89" s="158"/>
      <c r="O89" s="78"/>
      <c r="P89" s="81" t="s">
        <v>171</v>
      </c>
      <c r="Q89" s="82"/>
      <c r="R89" s="22">
        <f t="shared" ref="R89:W89" si="42">SUM(R101:R102)</f>
        <v>24043</v>
      </c>
      <c r="S89" s="23">
        <f t="shared" si="42"/>
        <v>0</v>
      </c>
      <c r="T89" s="24">
        <f>SUM(T101:T102)</f>
        <v>24043</v>
      </c>
      <c r="U89" s="46">
        <f>SUM(U101:U102)</f>
        <v>34862</v>
      </c>
      <c r="V89" s="46">
        <f t="shared" si="42"/>
        <v>269</v>
      </c>
      <c r="W89" s="47">
        <f t="shared" si="42"/>
        <v>368</v>
      </c>
      <c r="X89" s="24">
        <f>SUM(T89:V89)</f>
        <v>59174</v>
      </c>
    </row>
    <row r="90" spans="1:24" ht="7.5" customHeight="1" x14ac:dyDescent="0.15">
      <c r="A90" s="164"/>
      <c r="B90" s="86"/>
      <c r="C90" s="108" t="s">
        <v>153</v>
      </c>
      <c r="D90" s="98" t="s">
        <v>153</v>
      </c>
      <c r="E90" s="68" t="s">
        <v>154</v>
      </c>
      <c r="F90" s="22">
        <v>108767</v>
      </c>
      <c r="G90" s="23">
        <v>23</v>
      </c>
      <c r="H90" s="24">
        <f t="shared" si="25"/>
        <v>108790</v>
      </c>
      <c r="I90" s="25">
        <v>260440</v>
      </c>
      <c r="J90" s="25">
        <v>3483</v>
      </c>
      <c r="K90" s="22">
        <v>12055</v>
      </c>
      <c r="L90" s="24">
        <f t="shared" si="26"/>
        <v>372713</v>
      </c>
      <c r="N90" s="162"/>
      <c r="O90" s="91" t="s">
        <v>30</v>
      </c>
      <c r="P90" s="92"/>
      <c r="Q90" s="93"/>
      <c r="R90" s="31">
        <f>SUM(R77:R89)</f>
        <v>1206073</v>
      </c>
      <c r="S90" s="32">
        <f>SUM(S77:S89)</f>
        <v>96</v>
      </c>
      <c r="T90" s="33">
        <f t="shared" ref="T90:T95" si="43">SUM(R90:S90)</f>
        <v>1206169</v>
      </c>
      <c r="U90" s="37">
        <f>SUM(U77:U89)</f>
        <v>3234064</v>
      </c>
      <c r="V90" s="37">
        <f>SUM(V77:V89)</f>
        <v>17809</v>
      </c>
      <c r="W90" s="40">
        <f>SUM(W77:W89)</f>
        <v>28057</v>
      </c>
      <c r="X90" s="33">
        <f t="shared" ref="X90:X95" si="44">SUM(T90:V90)</f>
        <v>4458042</v>
      </c>
    </row>
    <row r="91" spans="1:24" ht="7.5" customHeight="1" x14ac:dyDescent="0.15">
      <c r="B91" s="86"/>
      <c r="C91" s="108"/>
      <c r="D91" s="99"/>
      <c r="E91" s="68" t="s">
        <v>156</v>
      </c>
      <c r="F91" s="22">
        <v>28237</v>
      </c>
      <c r="G91" s="23">
        <v>7</v>
      </c>
      <c r="H91" s="24">
        <f t="shared" si="25"/>
        <v>28244</v>
      </c>
      <c r="I91" s="25">
        <v>52529</v>
      </c>
      <c r="J91" s="25">
        <v>895</v>
      </c>
      <c r="K91" s="22">
        <v>4463</v>
      </c>
      <c r="L91" s="24">
        <f t="shared" si="26"/>
        <v>81668</v>
      </c>
      <c r="N91" s="157" t="s">
        <v>172</v>
      </c>
      <c r="O91" s="88" t="s">
        <v>173</v>
      </c>
      <c r="P91" s="89"/>
      <c r="Q91" s="90"/>
      <c r="R91" s="13">
        <v>115671</v>
      </c>
      <c r="S91" s="14">
        <v>2</v>
      </c>
      <c r="T91" s="15">
        <f t="shared" si="43"/>
        <v>115673</v>
      </c>
      <c r="U91" s="51">
        <v>422507</v>
      </c>
      <c r="V91" s="16">
        <v>2377</v>
      </c>
      <c r="W91" s="13">
        <v>1934</v>
      </c>
      <c r="X91" s="15">
        <f t="shared" si="44"/>
        <v>540557</v>
      </c>
    </row>
    <row r="92" spans="1:24" ht="7.5" customHeight="1" x14ac:dyDescent="0.15">
      <c r="B92" s="86"/>
      <c r="C92" s="108"/>
      <c r="D92" s="100"/>
      <c r="E92" s="68" t="s">
        <v>10</v>
      </c>
      <c r="F92" s="22">
        <f>SUM(F90:F91)</f>
        <v>137004</v>
      </c>
      <c r="G92" s="23">
        <f>SUM(G90:G91)</f>
        <v>30</v>
      </c>
      <c r="H92" s="24">
        <f t="shared" si="25"/>
        <v>137034</v>
      </c>
      <c r="I92" s="25">
        <f>SUM(I90:I91)</f>
        <v>312969</v>
      </c>
      <c r="J92" s="25">
        <f>SUM(J90:J91)</f>
        <v>4378</v>
      </c>
      <c r="K92" s="22">
        <f>SUM(K90:K91)</f>
        <v>16518</v>
      </c>
      <c r="L92" s="24">
        <f t="shared" si="26"/>
        <v>454381</v>
      </c>
      <c r="N92" s="158"/>
      <c r="O92" s="72" t="s">
        <v>174</v>
      </c>
      <c r="P92" s="73"/>
      <c r="Q92" s="74"/>
      <c r="R92" s="22">
        <v>11404</v>
      </c>
      <c r="S92" s="23">
        <v>0</v>
      </c>
      <c r="T92" s="24">
        <f t="shared" si="43"/>
        <v>11404</v>
      </c>
      <c r="U92" s="25">
        <v>20552</v>
      </c>
      <c r="V92" s="25">
        <v>212</v>
      </c>
      <c r="W92" s="22">
        <v>115</v>
      </c>
      <c r="X92" s="24">
        <f t="shared" si="44"/>
        <v>32168</v>
      </c>
    </row>
    <row r="93" spans="1:24" ht="7.5" customHeight="1" x14ac:dyDescent="0.15">
      <c r="B93" s="86"/>
      <c r="C93" s="108"/>
      <c r="D93" s="79" t="s">
        <v>160</v>
      </c>
      <c r="E93" s="74"/>
      <c r="F93" s="22">
        <v>72518</v>
      </c>
      <c r="G93" s="23">
        <v>11</v>
      </c>
      <c r="H93" s="24">
        <f t="shared" si="25"/>
        <v>72529</v>
      </c>
      <c r="I93" s="25">
        <v>216440</v>
      </c>
      <c r="J93" s="25">
        <v>1567</v>
      </c>
      <c r="K93" s="22">
        <v>3918</v>
      </c>
      <c r="L93" s="24">
        <f t="shared" si="26"/>
        <v>290536</v>
      </c>
      <c r="N93" s="158"/>
      <c r="O93" s="72" t="s">
        <v>175</v>
      </c>
      <c r="P93" s="73"/>
      <c r="Q93" s="74"/>
      <c r="R93" s="22">
        <v>10313</v>
      </c>
      <c r="S93" s="23">
        <v>0</v>
      </c>
      <c r="T93" s="24">
        <f t="shared" si="43"/>
        <v>10313</v>
      </c>
      <c r="U93" s="25">
        <v>18846</v>
      </c>
      <c r="V93" s="25">
        <v>171</v>
      </c>
      <c r="W93" s="22">
        <v>176</v>
      </c>
      <c r="X93" s="24">
        <f t="shared" si="44"/>
        <v>29330</v>
      </c>
    </row>
    <row r="94" spans="1:24" ht="7.5" customHeight="1" x14ac:dyDescent="0.15">
      <c r="B94" s="86"/>
      <c r="C94" s="108"/>
      <c r="D94" s="79" t="s">
        <v>162</v>
      </c>
      <c r="E94" s="74"/>
      <c r="F94" s="22">
        <v>63838</v>
      </c>
      <c r="G94" s="23">
        <v>21</v>
      </c>
      <c r="H94" s="24">
        <f t="shared" si="25"/>
        <v>63859</v>
      </c>
      <c r="I94" s="25">
        <v>193674</v>
      </c>
      <c r="J94" s="25">
        <v>1521</v>
      </c>
      <c r="K94" s="22">
        <v>5316</v>
      </c>
      <c r="L94" s="24">
        <f t="shared" si="26"/>
        <v>259054</v>
      </c>
      <c r="N94" s="162"/>
      <c r="O94" s="91" t="s">
        <v>30</v>
      </c>
      <c r="P94" s="92"/>
      <c r="Q94" s="93"/>
      <c r="R94" s="31">
        <f>SUM(R91:R93)</f>
        <v>137388</v>
      </c>
      <c r="S94" s="32">
        <f>SUM(S91:S93)</f>
        <v>2</v>
      </c>
      <c r="T94" s="33">
        <f t="shared" si="43"/>
        <v>137390</v>
      </c>
      <c r="U94" s="34">
        <f>SUM(U91:U93)</f>
        <v>461905</v>
      </c>
      <c r="V94" s="34">
        <f>SUM(V91:V93)</f>
        <v>2760</v>
      </c>
      <c r="W94" s="31">
        <f>SUM(W91:W93)</f>
        <v>2225</v>
      </c>
      <c r="X94" s="33">
        <f t="shared" si="44"/>
        <v>602055</v>
      </c>
    </row>
    <row r="95" spans="1:24" ht="7.5" customHeight="1" x14ac:dyDescent="0.15">
      <c r="B95" s="86"/>
      <c r="C95" s="108" t="s">
        <v>164</v>
      </c>
      <c r="D95" s="75" t="s">
        <v>165</v>
      </c>
      <c r="E95" s="76"/>
      <c r="F95" s="22">
        <v>96228</v>
      </c>
      <c r="G95" s="23">
        <v>25</v>
      </c>
      <c r="H95" s="24">
        <f t="shared" si="25"/>
        <v>96253</v>
      </c>
      <c r="I95" s="25">
        <v>201285</v>
      </c>
      <c r="J95" s="25">
        <v>1440</v>
      </c>
      <c r="K95" s="22">
        <v>1663</v>
      </c>
      <c r="L95" s="24">
        <f t="shared" si="26"/>
        <v>298978</v>
      </c>
      <c r="N95" s="166" t="s">
        <v>176</v>
      </c>
      <c r="O95" s="167"/>
      <c r="P95" s="167"/>
      <c r="Q95" s="168"/>
      <c r="R95" s="54">
        <f>SUM(F40,F19,F98,R16,R42,R56,R69,R76,R90,R94)</f>
        <v>8282803</v>
      </c>
      <c r="S95" s="54">
        <f>SUM(G40,G19,G98,S16,S42,S56,S69,S76,S90,S94)</f>
        <v>1209</v>
      </c>
      <c r="T95" s="55">
        <f t="shared" si="43"/>
        <v>8284012</v>
      </c>
      <c r="U95" s="56">
        <f t="shared" ref="U95:W95" si="45">SUM(I40,I19,I98,U16,U42,U56,U69,U76,U90,U94)</f>
        <v>22735611</v>
      </c>
      <c r="V95" s="56">
        <f t="shared" si="45"/>
        <v>159701</v>
      </c>
      <c r="W95" s="57">
        <f t="shared" si="45"/>
        <v>309068</v>
      </c>
      <c r="X95" s="55">
        <f t="shared" si="44"/>
        <v>31179324</v>
      </c>
    </row>
    <row r="96" spans="1:24" ht="7.5" customHeight="1" x14ac:dyDescent="0.15">
      <c r="B96" s="86"/>
      <c r="C96" s="108"/>
      <c r="D96" s="75" t="s">
        <v>167</v>
      </c>
      <c r="E96" s="76"/>
      <c r="F96" s="22">
        <v>11000</v>
      </c>
      <c r="G96" s="23">
        <v>3</v>
      </c>
      <c r="H96" s="24">
        <f t="shared" si="25"/>
        <v>11003</v>
      </c>
      <c r="I96" s="25">
        <v>26640</v>
      </c>
      <c r="J96" s="25">
        <v>202</v>
      </c>
      <c r="K96" s="22">
        <v>128</v>
      </c>
      <c r="L96" s="24">
        <f t="shared" si="26"/>
        <v>37845</v>
      </c>
      <c r="N96" s="169"/>
      <c r="O96" s="169"/>
      <c r="P96" s="169"/>
      <c r="Q96" s="169"/>
      <c r="R96" s="53"/>
      <c r="S96" s="53"/>
      <c r="T96" s="53"/>
      <c r="U96" s="53"/>
      <c r="V96" s="53"/>
      <c r="W96" s="53"/>
      <c r="X96" s="53"/>
    </row>
    <row r="97" spans="2:24" ht="7.5" customHeight="1" x14ac:dyDescent="0.15">
      <c r="B97" s="86"/>
      <c r="C97" s="108"/>
      <c r="D97" s="75" t="s">
        <v>10</v>
      </c>
      <c r="E97" s="76"/>
      <c r="F97" s="26">
        <f>SUM(F95:F96)</f>
        <v>107228</v>
      </c>
      <c r="G97" s="23">
        <f>SUM(G95:G96)</f>
        <v>28</v>
      </c>
      <c r="H97" s="24">
        <f t="shared" si="25"/>
        <v>107256</v>
      </c>
      <c r="I97" s="22">
        <f>SUM(I95:I96)</f>
        <v>227925</v>
      </c>
      <c r="J97" s="22">
        <f>SUM(J95:J96)</f>
        <v>1642</v>
      </c>
      <c r="K97" s="22">
        <f>SUM(K95:K96)</f>
        <v>1791</v>
      </c>
      <c r="L97" s="24">
        <f t="shared" si="26"/>
        <v>336823</v>
      </c>
      <c r="N97" s="169"/>
      <c r="O97" s="169"/>
      <c r="P97" s="170"/>
      <c r="Q97" s="170"/>
      <c r="R97" s="59"/>
      <c r="S97" s="59"/>
      <c r="T97" s="59"/>
      <c r="U97" s="59"/>
      <c r="V97" s="59"/>
      <c r="W97" s="59"/>
      <c r="X97" s="59"/>
    </row>
    <row r="98" spans="2:24" ht="7.5" customHeight="1" x14ac:dyDescent="0.15">
      <c r="B98" s="87"/>
      <c r="C98" s="171" t="s">
        <v>30</v>
      </c>
      <c r="D98" s="171"/>
      <c r="E98" s="171"/>
      <c r="F98" s="35">
        <f>SUM(F41,F44,F47:F48,F52,F55,F58,F61:F62,F65,F69,F72,F76,F79,F83,F87:F89,F92:F94,F97)</f>
        <v>1908915</v>
      </c>
      <c r="G98" s="32">
        <f>SUM(G41,G44,G47:G48,G52,G55,G58,G61:G62,G65,G69,G72,G76,G79,G83,G87:G89,G92:G94,G97)</f>
        <v>330</v>
      </c>
      <c r="H98" s="33">
        <f t="shared" si="25"/>
        <v>1909245</v>
      </c>
      <c r="I98" s="31">
        <f t="shared" ref="I98:K98" si="46">SUM(I41,I44,I47:I48,I52,I55,I58,I61:I62,I65,I69,I72,I76,I79,I83,I87:I89,I92:I94,I97)</f>
        <v>5055847</v>
      </c>
      <c r="J98" s="31">
        <f t="shared" si="46"/>
        <v>40101</v>
      </c>
      <c r="K98" s="31">
        <f t="shared" si="46"/>
        <v>121109</v>
      </c>
      <c r="L98" s="33">
        <f t="shared" si="26"/>
        <v>7005193</v>
      </c>
      <c r="N98" s="169"/>
      <c r="O98" s="169"/>
      <c r="P98" s="170"/>
      <c r="Q98" s="170"/>
      <c r="R98" s="59"/>
      <c r="S98" s="59"/>
      <c r="T98" s="59"/>
      <c r="U98" s="59"/>
      <c r="V98" s="59"/>
      <c r="W98" s="59"/>
      <c r="X98" s="59"/>
    </row>
    <row r="99" spans="2:24" x14ac:dyDescent="0.15">
      <c r="B99" s="164"/>
      <c r="C99" s="164"/>
      <c r="D99" s="172"/>
      <c r="E99" s="172"/>
      <c r="F99" s="50"/>
      <c r="G99" s="50"/>
      <c r="H99" s="50"/>
      <c r="I99" s="50"/>
      <c r="J99" s="50"/>
      <c r="K99" s="50"/>
      <c r="L99" s="50"/>
      <c r="N99" s="169"/>
      <c r="O99" s="169"/>
      <c r="P99" s="170"/>
      <c r="Q99" s="170"/>
      <c r="R99" s="59"/>
      <c r="S99" s="59"/>
      <c r="T99" s="59"/>
      <c r="U99" s="59"/>
      <c r="V99" s="59"/>
      <c r="W99" s="59"/>
      <c r="X99" s="59"/>
    </row>
    <row r="100" spans="2:24" x14ac:dyDescent="0.15">
      <c r="B100" s="164"/>
      <c r="C100" s="164"/>
      <c r="D100" s="172"/>
      <c r="E100" s="172"/>
      <c r="F100" s="50"/>
      <c r="G100" s="50"/>
      <c r="H100" s="50"/>
      <c r="I100" s="50"/>
      <c r="J100" s="50"/>
      <c r="K100" s="50"/>
      <c r="L100" s="50"/>
      <c r="N100" s="169"/>
      <c r="O100" s="169"/>
      <c r="P100" s="170"/>
      <c r="Q100" s="170"/>
      <c r="R100" s="59"/>
      <c r="S100" s="59"/>
      <c r="T100" s="59"/>
      <c r="U100" s="59"/>
      <c r="V100" s="59"/>
      <c r="W100" s="59"/>
      <c r="X100" s="59"/>
    </row>
    <row r="101" spans="2:24" ht="19.5" hidden="1" x14ac:dyDescent="0.15">
      <c r="B101" s="164"/>
      <c r="C101" s="164"/>
      <c r="D101" s="172"/>
      <c r="E101" s="172"/>
      <c r="F101" s="50"/>
      <c r="G101" s="50"/>
      <c r="H101" s="50"/>
      <c r="I101" s="50"/>
      <c r="J101" s="50"/>
      <c r="K101" s="50"/>
      <c r="L101" s="50"/>
      <c r="N101" s="70" t="s">
        <v>177</v>
      </c>
      <c r="O101" s="71" t="s">
        <v>169</v>
      </c>
      <c r="P101" s="70" t="s">
        <v>178</v>
      </c>
      <c r="Q101" s="60" t="s">
        <v>169</v>
      </c>
      <c r="R101" s="61">
        <v>768</v>
      </c>
      <c r="S101" s="61">
        <v>0</v>
      </c>
      <c r="T101" s="61">
        <f>SUM(R101:S101)</f>
        <v>768</v>
      </c>
      <c r="U101" s="61">
        <v>386</v>
      </c>
      <c r="V101" s="61">
        <v>3</v>
      </c>
      <c r="W101" s="61">
        <v>15</v>
      </c>
      <c r="X101" s="61">
        <f t="shared" ref="X101:X102" si="47">SUM(T101:V101)</f>
        <v>1157</v>
      </c>
    </row>
    <row r="102" spans="2:24" hidden="1" x14ac:dyDescent="0.15">
      <c r="B102" s="164"/>
      <c r="C102" s="164"/>
      <c r="D102" s="172"/>
      <c r="E102" s="172"/>
      <c r="F102" s="50"/>
      <c r="G102" s="50"/>
      <c r="H102" s="50"/>
      <c r="I102" s="50"/>
      <c r="J102" s="50"/>
      <c r="K102" s="50"/>
      <c r="L102" s="50"/>
      <c r="N102" s="70"/>
      <c r="O102" s="71"/>
      <c r="P102" s="70"/>
      <c r="Q102" s="60" t="s">
        <v>179</v>
      </c>
      <c r="R102" s="61">
        <v>23275</v>
      </c>
      <c r="S102" s="61">
        <v>0</v>
      </c>
      <c r="T102" s="61">
        <f>SUM(R102:S102)</f>
        <v>23275</v>
      </c>
      <c r="U102" s="61">
        <v>34476</v>
      </c>
      <c r="V102" s="61">
        <v>266</v>
      </c>
      <c r="W102" s="61">
        <v>353</v>
      </c>
      <c r="X102" s="61">
        <f t="shared" si="47"/>
        <v>58017</v>
      </c>
    </row>
    <row r="103" spans="2:24" x14ac:dyDescent="0.15">
      <c r="B103" s="164"/>
      <c r="C103" s="164"/>
      <c r="D103" s="172"/>
      <c r="E103" s="172"/>
      <c r="F103" s="50"/>
      <c r="G103" s="50"/>
      <c r="H103" s="50"/>
      <c r="I103" s="50"/>
      <c r="J103" s="50"/>
      <c r="K103" s="50"/>
      <c r="L103" s="50"/>
      <c r="P103" s="165"/>
      <c r="Q103" s="165"/>
      <c r="R103" s="4"/>
      <c r="S103" s="4"/>
      <c r="T103" s="4"/>
      <c r="U103" s="4"/>
    </row>
  </sheetData>
  <mergeCells count="183"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C63:C76"/>
    <mergeCell ref="D63:D65"/>
    <mergeCell ref="P63:Q63"/>
    <mergeCell ref="O64:O65"/>
    <mergeCell ref="P64:Q64"/>
    <mergeCell ref="P65:Q65"/>
    <mergeCell ref="D66:D69"/>
    <mergeCell ref="O66:O68"/>
    <mergeCell ref="P66:Q66"/>
    <mergeCell ref="P67:Q6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B20:B40"/>
    <mergeCell ref="C20:C23"/>
    <mergeCell ref="D20:D22"/>
    <mergeCell ref="P20:Q20"/>
    <mergeCell ref="O21:O26"/>
    <mergeCell ref="P21:Q21"/>
    <mergeCell ref="P22:Q22"/>
    <mergeCell ref="D23:E23"/>
    <mergeCell ref="P23:P26"/>
    <mergeCell ref="C24:C27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</mergeCells>
  <phoneticPr fontId="2"/>
  <printOptions horizontalCentered="1" verticalCentered="1"/>
  <pageMargins left="0" right="0" top="0.19685039370078741" bottom="0.19685039370078741" header="0" footer="0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令和2年4月末</vt:lpstr>
      <vt:lpstr>令和2年5月末</vt:lpstr>
      <vt:lpstr>令和2年6月末</vt:lpstr>
      <vt:lpstr>令和2年7月末</vt:lpstr>
      <vt:lpstr>令和2年8月末</vt:lpstr>
      <vt:lpstr>令和2年9月末</vt:lpstr>
      <vt:lpstr>令和2年10月末</vt:lpstr>
      <vt:lpstr>令和2年11月末</vt:lpstr>
      <vt:lpstr>令和2年12月末</vt:lpstr>
      <vt:lpstr>令和3年1月末</vt:lpstr>
      <vt:lpstr>令和3年2月末</vt:lpstr>
      <vt:lpstr>令和3年3月末</vt:lpstr>
      <vt:lpstr>令和2年10月末!Print_Area</vt:lpstr>
      <vt:lpstr>令和2年11月末!Print_Area</vt:lpstr>
      <vt:lpstr>令和2年12月末!Print_Area</vt:lpstr>
      <vt:lpstr>令和2年4月末!Print_Area</vt:lpstr>
      <vt:lpstr>令和2年5月末!Print_Area</vt:lpstr>
      <vt:lpstr>令和2年6月末!Print_Area</vt:lpstr>
      <vt:lpstr>令和2年7月末!Print_Area</vt:lpstr>
      <vt:lpstr>令和2年8月末!Print_Area</vt:lpstr>
      <vt:lpstr>令和2年9月末!Print_Area</vt:lpstr>
      <vt:lpstr>令和3年1月末!Print_Area</vt:lpstr>
      <vt:lpstr>令和3年2月末!Print_Area</vt:lpstr>
      <vt:lpstr>令和3年3月末!Print_Area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2023-03-29T07:31:46Z</cp:lastPrinted>
  <dcterms:created xsi:type="dcterms:W3CDTF">2020-05-11T01:22:49Z</dcterms:created>
  <dcterms:modified xsi:type="dcterms:W3CDTF">2023-03-29T07:32:07Z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